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9\"/>
    </mc:Choice>
  </mc:AlternateContent>
  <bookViews>
    <workbookView xWindow="0" yWindow="0" windowWidth="15270" windowHeight="457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externalReferences>
    <externalReference r:id="rId23"/>
    <externalReference r:id="rId24"/>
  </externalReference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REPORTE!$A$4:$Q$119</definedName>
    <definedName name="_xlnm._FilterDatabase" localSheetId="8" hidden="1">'Sin Efectivo'!$A$68:$E$68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3" i="1" l="1"/>
  <c r="G143" i="1"/>
  <c r="H143" i="1"/>
  <c r="I143" i="1"/>
  <c r="J143" i="1"/>
  <c r="K143" i="1"/>
  <c r="F137" i="1"/>
  <c r="G137" i="1"/>
  <c r="H137" i="1"/>
  <c r="I137" i="1"/>
  <c r="J137" i="1"/>
  <c r="K137" i="1"/>
  <c r="F132" i="1"/>
  <c r="G132" i="1"/>
  <c r="H132" i="1"/>
  <c r="I132" i="1"/>
  <c r="J132" i="1"/>
  <c r="K132" i="1"/>
  <c r="F133" i="1"/>
  <c r="G133" i="1"/>
  <c r="H133" i="1"/>
  <c r="I133" i="1"/>
  <c r="J133" i="1"/>
  <c r="K133" i="1"/>
  <c r="F134" i="1"/>
  <c r="G134" i="1"/>
  <c r="H134" i="1"/>
  <c r="I134" i="1"/>
  <c r="J134" i="1"/>
  <c r="K134" i="1"/>
  <c r="F135" i="1"/>
  <c r="G135" i="1"/>
  <c r="H135" i="1"/>
  <c r="I135" i="1"/>
  <c r="J135" i="1"/>
  <c r="K135" i="1"/>
  <c r="F157" i="1"/>
  <c r="G157" i="1"/>
  <c r="H157" i="1"/>
  <c r="I157" i="1"/>
  <c r="J157" i="1"/>
  <c r="K157" i="1"/>
  <c r="F158" i="1"/>
  <c r="G158" i="1"/>
  <c r="H158" i="1"/>
  <c r="I158" i="1"/>
  <c r="J158" i="1"/>
  <c r="K158" i="1"/>
  <c r="F159" i="1"/>
  <c r="G159" i="1"/>
  <c r="H159" i="1"/>
  <c r="I159" i="1"/>
  <c r="J159" i="1"/>
  <c r="K159" i="1"/>
  <c r="F142" i="1"/>
  <c r="G142" i="1"/>
  <c r="H142" i="1"/>
  <c r="I142" i="1"/>
  <c r="J142" i="1"/>
  <c r="K142" i="1"/>
  <c r="F160" i="1"/>
  <c r="G160" i="1"/>
  <c r="H160" i="1"/>
  <c r="I160" i="1"/>
  <c r="J160" i="1"/>
  <c r="K160" i="1"/>
  <c r="F161" i="1"/>
  <c r="G161" i="1"/>
  <c r="H161" i="1"/>
  <c r="I161" i="1"/>
  <c r="J161" i="1"/>
  <c r="K161" i="1"/>
  <c r="F162" i="1"/>
  <c r="G162" i="1"/>
  <c r="H162" i="1"/>
  <c r="I162" i="1"/>
  <c r="J162" i="1"/>
  <c r="K162" i="1"/>
  <c r="F163" i="1"/>
  <c r="G163" i="1"/>
  <c r="H163" i="1"/>
  <c r="I163" i="1"/>
  <c r="J163" i="1"/>
  <c r="K163" i="1"/>
  <c r="F164" i="1"/>
  <c r="G164" i="1"/>
  <c r="H164" i="1"/>
  <c r="I164" i="1"/>
  <c r="J164" i="1"/>
  <c r="K164" i="1"/>
  <c r="F123" i="1"/>
  <c r="G123" i="1"/>
  <c r="H123" i="1"/>
  <c r="I123" i="1"/>
  <c r="J123" i="1"/>
  <c r="K123" i="1"/>
  <c r="F124" i="1"/>
  <c r="G124" i="1"/>
  <c r="H124" i="1"/>
  <c r="I124" i="1"/>
  <c r="J124" i="1"/>
  <c r="K124" i="1"/>
  <c r="F165" i="1"/>
  <c r="G165" i="1"/>
  <c r="H165" i="1"/>
  <c r="I165" i="1"/>
  <c r="J165" i="1"/>
  <c r="K165" i="1"/>
  <c r="F166" i="1"/>
  <c r="G166" i="1"/>
  <c r="H166" i="1"/>
  <c r="I166" i="1"/>
  <c r="J166" i="1"/>
  <c r="K166" i="1"/>
  <c r="F167" i="1"/>
  <c r="G167" i="1"/>
  <c r="H167" i="1"/>
  <c r="I167" i="1"/>
  <c r="J167" i="1"/>
  <c r="K167" i="1"/>
  <c r="A143" i="1"/>
  <c r="A137" i="1"/>
  <c r="A132" i="1"/>
  <c r="A133" i="1"/>
  <c r="A134" i="1"/>
  <c r="A135" i="1"/>
  <c r="A157" i="1"/>
  <c r="A158" i="1"/>
  <c r="A159" i="1"/>
  <c r="A142" i="1"/>
  <c r="A160" i="1"/>
  <c r="A161" i="1"/>
  <c r="A162" i="1"/>
  <c r="A163" i="1"/>
  <c r="A164" i="1"/>
  <c r="A123" i="1"/>
  <c r="A124" i="1"/>
  <c r="A165" i="1"/>
  <c r="A166" i="1"/>
  <c r="A167" i="1"/>
  <c r="K59" i="1"/>
  <c r="J59" i="1"/>
  <c r="I59" i="1"/>
  <c r="H59" i="1"/>
  <c r="G59" i="1"/>
  <c r="F59" i="1"/>
  <c r="A59" i="1"/>
  <c r="K58" i="1"/>
  <c r="J58" i="1"/>
  <c r="I58" i="1"/>
  <c r="H58" i="1"/>
  <c r="G58" i="1"/>
  <c r="F58" i="1"/>
  <c r="A58" i="1"/>
  <c r="K57" i="1"/>
  <c r="J57" i="1"/>
  <c r="I57" i="1"/>
  <c r="H57" i="1"/>
  <c r="G57" i="1"/>
  <c r="F57" i="1"/>
  <c r="A57" i="1"/>
  <c r="K56" i="1"/>
  <c r="J56" i="1"/>
  <c r="I56" i="1"/>
  <c r="H56" i="1"/>
  <c r="G56" i="1"/>
  <c r="F56" i="1"/>
  <c r="A56" i="1"/>
  <c r="K55" i="1"/>
  <c r="J55" i="1"/>
  <c r="I55" i="1"/>
  <c r="H55" i="1"/>
  <c r="G55" i="1"/>
  <c r="F55" i="1"/>
  <c r="A55" i="1"/>
  <c r="K54" i="1"/>
  <c r="J54" i="1"/>
  <c r="I54" i="1"/>
  <c r="H54" i="1"/>
  <c r="G54" i="1"/>
  <c r="F54" i="1"/>
  <c r="A54" i="1"/>
  <c r="K53" i="1"/>
  <c r="J53" i="1"/>
  <c r="I53" i="1"/>
  <c r="H53" i="1"/>
  <c r="G53" i="1"/>
  <c r="F53" i="1"/>
  <c r="A53" i="1"/>
  <c r="K52" i="1"/>
  <c r="J52" i="1"/>
  <c r="I52" i="1"/>
  <c r="H52" i="1"/>
  <c r="G52" i="1"/>
  <c r="F52" i="1"/>
  <c r="A52" i="1"/>
  <c r="K51" i="1"/>
  <c r="J51" i="1"/>
  <c r="I51" i="1"/>
  <c r="H51" i="1"/>
  <c r="G51" i="1"/>
  <c r="F51" i="1"/>
  <c r="A51" i="1"/>
  <c r="K50" i="1"/>
  <c r="J50" i="1"/>
  <c r="I50" i="1"/>
  <c r="H50" i="1"/>
  <c r="G50" i="1"/>
  <c r="F50" i="1"/>
  <c r="A50" i="1"/>
  <c r="K49" i="1"/>
  <c r="J49" i="1"/>
  <c r="I49" i="1"/>
  <c r="H49" i="1"/>
  <c r="G49" i="1"/>
  <c r="F49" i="1"/>
  <c r="A49" i="1"/>
  <c r="K6" i="1"/>
  <c r="J6" i="1"/>
  <c r="I6" i="1"/>
  <c r="H6" i="1"/>
  <c r="G6" i="1"/>
  <c r="F6" i="1"/>
  <c r="A6" i="1"/>
  <c r="K5" i="1"/>
  <c r="J5" i="1"/>
  <c r="I5" i="1"/>
  <c r="H5" i="1"/>
  <c r="G5" i="1"/>
  <c r="F5" i="1"/>
  <c r="A5" i="1"/>
  <c r="F32" i="1" l="1"/>
  <c r="G32" i="1"/>
  <c r="H32" i="1"/>
  <c r="I32" i="1"/>
  <c r="J32" i="1"/>
  <c r="K32" i="1"/>
  <c r="F29" i="1"/>
  <c r="G29" i="1"/>
  <c r="H29" i="1"/>
  <c r="I29" i="1"/>
  <c r="J29" i="1"/>
  <c r="K29" i="1"/>
  <c r="F122" i="1"/>
  <c r="G122" i="1"/>
  <c r="H122" i="1"/>
  <c r="I122" i="1"/>
  <c r="J122" i="1"/>
  <c r="K122" i="1"/>
  <c r="F131" i="1"/>
  <c r="G131" i="1"/>
  <c r="H131" i="1"/>
  <c r="I131" i="1"/>
  <c r="J131" i="1"/>
  <c r="K131" i="1"/>
  <c r="F121" i="1"/>
  <c r="G121" i="1"/>
  <c r="H121" i="1"/>
  <c r="I121" i="1"/>
  <c r="J121" i="1"/>
  <c r="K12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21" i="1"/>
  <c r="G21" i="1"/>
  <c r="H21" i="1"/>
  <c r="I21" i="1"/>
  <c r="J21" i="1"/>
  <c r="K21" i="1"/>
  <c r="F120" i="1"/>
  <c r="G120" i="1"/>
  <c r="H120" i="1"/>
  <c r="I120" i="1"/>
  <c r="J120" i="1"/>
  <c r="K120" i="1"/>
  <c r="F33" i="1"/>
  <c r="G33" i="1"/>
  <c r="H33" i="1"/>
  <c r="I33" i="1"/>
  <c r="J33" i="1"/>
  <c r="K33" i="1"/>
  <c r="F105" i="1"/>
  <c r="G105" i="1"/>
  <c r="H105" i="1"/>
  <c r="I105" i="1"/>
  <c r="J105" i="1"/>
  <c r="K105" i="1"/>
  <c r="F119" i="1"/>
  <c r="G119" i="1"/>
  <c r="H119" i="1"/>
  <c r="I119" i="1"/>
  <c r="J119" i="1"/>
  <c r="K119" i="1"/>
  <c r="F156" i="1"/>
  <c r="G156" i="1"/>
  <c r="H156" i="1"/>
  <c r="I156" i="1"/>
  <c r="J156" i="1"/>
  <c r="K156" i="1"/>
  <c r="F28" i="1"/>
  <c r="G28" i="1"/>
  <c r="H28" i="1"/>
  <c r="I28" i="1"/>
  <c r="J28" i="1"/>
  <c r="K28" i="1"/>
  <c r="F118" i="1"/>
  <c r="G118" i="1"/>
  <c r="H118" i="1"/>
  <c r="I118" i="1"/>
  <c r="J118" i="1"/>
  <c r="K118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A29" i="1"/>
  <c r="A122" i="1"/>
  <c r="A131" i="1"/>
  <c r="A121" i="1"/>
  <c r="A130" i="1"/>
  <c r="A129" i="1"/>
  <c r="A21" i="1"/>
  <c r="A120" i="1"/>
  <c r="A33" i="1"/>
  <c r="A105" i="1"/>
  <c r="A119" i="1"/>
  <c r="A156" i="1"/>
  <c r="A28" i="1"/>
  <c r="A118" i="1"/>
  <c r="A155" i="1"/>
  <c r="A154" i="1"/>
  <c r="A32" i="1"/>
  <c r="B131" i="16" l="1"/>
  <c r="B108" i="16"/>
  <c r="B96" i="16"/>
  <c r="B84" i="16"/>
  <c r="B51" i="16"/>
  <c r="B67" i="16"/>
  <c r="C55" i="16"/>
  <c r="C56" i="16"/>
  <c r="C57" i="16"/>
  <c r="C58" i="16"/>
  <c r="C59" i="16"/>
  <c r="C100" i="16"/>
  <c r="C40" i="16"/>
  <c r="C41" i="16"/>
  <c r="C42" i="16"/>
  <c r="C43" i="16"/>
  <c r="C44" i="16"/>
  <c r="C45" i="16"/>
  <c r="C46" i="16"/>
  <c r="C47" i="16"/>
  <c r="C48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A61" i="16"/>
  <c r="A62" i="16"/>
  <c r="A63" i="16"/>
  <c r="A64" i="16"/>
  <c r="A65" i="16"/>
  <c r="C61" i="16"/>
  <c r="C62" i="16"/>
  <c r="C63" i="16"/>
  <c r="C64" i="16"/>
  <c r="C65" i="16"/>
  <c r="C102" i="16"/>
  <c r="C60" i="16"/>
  <c r="A60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07" i="16"/>
  <c r="A107" i="16"/>
  <c r="C106" i="16"/>
  <c r="A106" i="16"/>
  <c r="C105" i="16"/>
  <c r="A105" i="16"/>
  <c r="C104" i="16"/>
  <c r="A104" i="16"/>
  <c r="C103" i="16"/>
  <c r="A103" i="16"/>
  <c r="A102" i="16"/>
  <c r="A59" i="16"/>
  <c r="A58" i="16"/>
  <c r="A57" i="16"/>
  <c r="C101" i="16"/>
  <c r="A101" i="16"/>
  <c r="A100" i="16"/>
  <c r="A56" i="16"/>
  <c r="A55" i="16"/>
  <c r="C95" i="16"/>
  <c r="A95" i="16"/>
  <c r="D94" i="16"/>
  <c r="C94" i="16"/>
  <c r="A94" i="16"/>
  <c r="D93" i="16"/>
  <c r="C93" i="16"/>
  <c r="A93" i="16"/>
  <c r="D92" i="16"/>
  <c r="C92" i="16"/>
  <c r="A92" i="16"/>
  <c r="C91" i="16"/>
  <c r="A91" i="16"/>
  <c r="A48" i="16"/>
  <c r="A47" i="16"/>
  <c r="A46" i="16"/>
  <c r="A45" i="16"/>
  <c r="A44" i="16"/>
  <c r="A43" i="16"/>
  <c r="A42" i="16"/>
  <c r="C90" i="16"/>
  <c r="A90" i="16"/>
  <c r="A41" i="16"/>
  <c r="A40" i="16"/>
  <c r="C89" i="16"/>
  <c r="A89" i="16"/>
  <c r="C88" i="16"/>
  <c r="A88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A39" i="16"/>
  <c r="C77" i="16"/>
  <c r="A77" i="16"/>
  <c r="A38" i="16"/>
  <c r="A37" i="16"/>
  <c r="A36" i="16"/>
  <c r="A35" i="16"/>
  <c r="A34" i="16"/>
  <c r="A33" i="16"/>
  <c r="A32" i="16"/>
  <c r="A31" i="16"/>
  <c r="C76" i="16"/>
  <c r="A76" i="16"/>
  <c r="C75" i="16"/>
  <c r="A75" i="16"/>
  <c r="A30" i="16"/>
  <c r="A29" i="16"/>
  <c r="A28" i="16"/>
  <c r="A27" i="16"/>
  <c r="A26" i="16"/>
  <c r="A25" i="16"/>
  <c r="A24" i="16"/>
  <c r="A23" i="16"/>
  <c r="A22" i="16"/>
  <c r="C74" i="16"/>
  <c r="A74" i="16"/>
  <c r="C73" i="16"/>
  <c r="A73" i="16"/>
  <c r="A21" i="16"/>
  <c r="A20" i="16"/>
  <c r="C72" i="16"/>
  <c r="A72" i="16"/>
  <c r="C71" i="16"/>
  <c r="A71" i="16"/>
  <c r="C66" i="16"/>
  <c r="A66" i="16"/>
  <c r="C50" i="16"/>
  <c r="A5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1" i="16" l="1"/>
  <c r="F31" i="1"/>
  <c r="G31" i="1"/>
  <c r="H31" i="1"/>
  <c r="I31" i="1"/>
  <c r="J31" i="1"/>
  <c r="K31" i="1"/>
  <c r="A31" i="1"/>
  <c r="F47" i="1"/>
  <c r="G47" i="1"/>
  <c r="H47" i="1"/>
  <c r="I47" i="1"/>
  <c r="J47" i="1"/>
  <c r="K47" i="1"/>
  <c r="F89" i="1"/>
  <c r="G89" i="1"/>
  <c r="H89" i="1"/>
  <c r="I89" i="1"/>
  <c r="J89" i="1"/>
  <c r="K89" i="1"/>
  <c r="A47" i="1"/>
  <c r="A89" i="1"/>
  <c r="F88" i="1"/>
  <c r="G88" i="1"/>
  <c r="H88" i="1"/>
  <c r="I88" i="1"/>
  <c r="J88" i="1"/>
  <c r="K88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27" i="1"/>
  <c r="G27" i="1"/>
  <c r="H27" i="1"/>
  <c r="I27" i="1"/>
  <c r="J27" i="1"/>
  <c r="K27" i="1"/>
  <c r="F26" i="1"/>
  <c r="G26" i="1"/>
  <c r="H26" i="1"/>
  <c r="I26" i="1"/>
  <c r="J26" i="1"/>
  <c r="K26" i="1"/>
  <c r="F117" i="1"/>
  <c r="G117" i="1"/>
  <c r="H117" i="1"/>
  <c r="I117" i="1"/>
  <c r="J117" i="1"/>
  <c r="K11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53" i="1"/>
  <c r="G153" i="1"/>
  <c r="H153" i="1"/>
  <c r="I153" i="1"/>
  <c r="J153" i="1"/>
  <c r="K153" i="1"/>
  <c r="A88" i="1"/>
  <c r="A145" i="1"/>
  <c r="A144" i="1"/>
  <c r="A27" i="1"/>
  <c r="A26" i="1"/>
  <c r="A117" i="1"/>
  <c r="A148" i="1"/>
  <c r="A147" i="1"/>
  <c r="A146" i="1"/>
  <c r="A153" i="1"/>
  <c r="K42" i="1" l="1"/>
  <c r="F104" i="1"/>
  <c r="G104" i="1"/>
  <c r="H104" i="1"/>
  <c r="I104" i="1"/>
  <c r="J104" i="1"/>
  <c r="K104" i="1"/>
  <c r="F172" i="1"/>
  <c r="G172" i="1"/>
  <c r="H172" i="1"/>
  <c r="I172" i="1"/>
  <c r="J172" i="1"/>
  <c r="K172" i="1"/>
  <c r="F48" i="1"/>
  <c r="G48" i="1"/>
  <c r="H48" i="1"/>
  <c r="I48" i="1"/>
  <c r="J48" i="1"/>
  <c r="K48" i="1"/>
  <c r="F128" i="1"/>
  <c r="G128" i="1"/>
  <c r="H128" i="1"/>
  <c r="I128" i="1"/>
  <c r="J128" i="1"/>
  <c r="K128" i="1"/>
  <c r="F25" i="1"/>
  <c r="G25" i="1"/>
  <c r="H25" i="1"/>
  <c r="I25" i="1"/>
  <c r="J25" i="1"/>
  <c r="K25" i="1"/>
  <c r="F22" i="1"/>
  <c r="G22" i="1"/>
  <c r="H22" i="1"/>
  <c r="I22" i="1"/>
  <c r="J22" i="1"/>
  <c r="K22" i="1"/>
  <c r="F116" i="1"/>
  <c r="G116" i="1"/>
  <c r="H116" i="1"/>
  <c r="I116" i="1"/>
  <c r="J116" i="1"/>
  <c r="K116" i="1"/>
  <c r="F127" i="1"/>
  <c r="G127" i="1"/>
  <c r="H127" i="1"/>
  <c r="I127" i="1"/>
  <c r="J127" i="1"/>
  <c r="K127" i="1"/>
  <c r="F20" i="1"/>
  <c r="G20" i="1"/>
  <c r="H20" i="1"/>
  <c r="I20" i="1"/>
  <c r="J20" i="1"/>
  <c r="K20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9" i="1"/>
  <c r="G19" i="1"/>
  <c r="H19" i="1"/>
  <c r="I19" i="1"/>
  <c r="J19" i="1"/>
  <c r="K19" i="1"/>
  <c r="F87" i="1"/>
  <c r="G87" i="1"/>
  <c r="H87" i="1"/>
  <c r="I87" i="1"/>
  <c r="J87" i="1"/>
  <c r="K87" i="1"/>
  <c r="F171" i="1"/>
  <c r="G171" i="1"/>
  <c r="H171" i="1"/>
  <c r="I171" i="1"/>
  <c r="J171" i="1"/>
  <c r="K171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136" i="1"/>
  <c r="G136" i="1"/>
  <c r="H136" i="1"/>
  <c r="I136" i="1"/>
  <c r="J136" i="1"/>
  <c r="K136" i="1"/>
  <c r="A104" i="1"/>
  <c r="A172" i="1"/>
  <c r="A48" i="1"/>
  <c r="A128" i="1"/>
  <c r="A25" i="1"/>
  <c r="A22" i="1"/>
  <c r="A116" i="1"/>
  <c r="A127" i="1"/>
  <c r="A20" i="1"/>
  <c r="A115" i="1"/>
  <c r="A114" i="1"/>
  <c r="A113" i="1"/>
  <c r="A19" i="1"/>
  <c r="A87" i="1"/>
  <c r="A171" i="1"/>
  <c r="A86" i="1"/>
  <c r="A85" i="1"/>
  <c r="A84" i="1"/>
  <c r="A83" i="1"/>
  <c r="A82" i="1"/>
  <c r="A136" i="1"/>
  <c r="I7" i="16" l="1"/>
  <c r="H1" i="16"/>
  <c r="A170" i="1" l="1"/>
  <c r="A103" i="1"/>
  <c r="A102" i="1"/>
  <c r="A101" i="1"/>
  <c r="A100" i="1"/>
  <c r="A99" i="1"/>
  <c r="A18" i="1"/>
  <c r="A112" i="1"/>
  <c r="A152" i="1"/>
  <c r="A111" i="1"/>
  <c r="A46" i="1"/>
  <c r="F170" i="1"/>
  <c r="G170" i="1"/>
  <c r="H170" i="1"/>
  <c r="I170" i="1"/>
  <c r="J170" i="1"/>
  <c r="K170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18" i="1"/>
  <c r="G18" i="1"/>
  <c r="H18" i="1"/>
  <c r="I18" i="1"/>
  <c r="J18" i="1"/>
  <c r="K18" i="1"/>
  <c r="F112" i="1"/>
  <c r="G112" i="1"/>
  <c r="H112" i="1"/>
  <c r="I112" i="1"/>
  <c r="J112" i="1"/>
  <c r="K112" i="1"/>
  <c r="F152" i="1"/>
  <c r="G152" i="1"/>
  <c r="H152" i="1"/>
  <c r="I152" i="1"/>
  <c r="J152" i="1"/>
  <c r="K152" i="1"/>
  <c r="F111" i="1"/>
  <c r="G111" i="1"/>
  <c r="H111" i="1"/>
  <c r="I111" i="1"/>
  <c r="J111" i="1"/>
  <c r="K111" i="1"/>
  <c r="F46" i="1"/>
  <c r="G46" i="1"/>
  <c r="H46" i="1"/>
  <c r="I46" i="1"/>
  <c r="J46" i="1"/>
  <c r="K46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F169" i="1"/>
  <c r="G169" i="1"/>
  <c r="H169" i="1"/>
  <c r="I169" i="1"/>
  <c r="J169" i="1"/>
  <c r="K16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8" i="1"/>
  <c r="G98" i="1"/>
  <c r="H98" i="1"/>
  <c r="I98" i="1"/>
  <c r="J98" i="1"/>
  <c r="K98" i="1"/>
  <c r="F81" i="1"/>
  <c r="G81" i="1"/>
  <c r="H81" i="1"/>
  <c r="I81" i="1"/>
  <c r="J81" i="1"/>
  <c r="K81" i="1"/>
  <c r="A17" i="1"/>
  <c r="A16" i="1"/>
  <c r="A15" i="1"/>
  <c r="A14" i="1"/>
  <c r="A169" i="1"/>
  <c r="A13" i="1"/>
  <c r="A12" i="1"/>
  <c r="A11" i="1"/>
  <c r="A10" i="1"/>
  <c r="A98" i="1"/>
  <c r="A81" i="1"/>
  <c r="F80" i="1" l="1"/>
  <c r="G80" i="1"/>
  <c r="H80" i="1"/>
  <c r="I80" i="1"/>
  <c r="J80" i="1"/>
  <c r="K80" i="1"/>
  <c r="F79" i="1"/>
  <c r="G79" i="1"/>
  <c r="H79" i="1"/>
  <c r="I79" i="1"/>
  <c r="J79" i="1"/>
  <c r="K79" i="1"/>
  <c r="F30" i="1"/>
  <c r="G30" i="1"/>
  <c r="H30" i="1"/>
  <c r="I30" i="1"/>
  <c r="J30" i="1"/>
  <c r="K30" i="1"/>
  <c r="F38" i="1"/>
  <c r="G38" i="1"/>
  <c r="H38" i="1"/>
  <c r="I38" i="1"/>
  <c r="J38" i="1"/>
  <c r="K38" i="1"/>
  <c r="F37" i="1"/>
  <c r="G37" i="1"/>
  <c r="H37" i="1"/>
  <c r="I37" i="1"/>
  <c r="J37" i="1"/>
  <c r="K37" i="1"/>
  <c r="F138" i="1"/>
  <c r="G138" i="1"/>
  <c r="H138" i="1"/>
  <c r="I138" i="1"/>
  <c r="J138" i="1"/>
  <c r="K138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A80" i="1"/>
  <c r="A79" i="1"/>
  <c r="A30" i="1"/>
  <c r="A38" i="1"/>
  <c r="A37" i="1"/>
  <c r="A138" i="1"/>
  <c r="A78" i="1"/>
  <c r="A77" i="1"/>
  <c r="A76" i="1"/>
  <c r="A75" i="1"/>
  <c r="A74" i="1"/>
  <c r="A73" i="1"/>
  <c r="A72" i="1"/>
  <c r="A71" i="1"/>
  <c r="F45" i="1" l="1"/>
  <c r="G45" i="1"/>
  <c r="H45" i="1"/>
  <c r="I45" i="1"/>
  <c r="J45" i="1"/>
  <c r="K45" i="1"/>
  <c r="F44" i="1"/>
  <c r="G44" i="1"/>
  <c r="H44" i="1"/>
  <c r="I44" i="1"/>
  <c r="J44" i="1"/>
  <c r="K44" i="1"/>
  <c r="F24" i="1"/>
  <c r="G24" i="1"/>
  <c r="H24" i="1"/>
  <c r="I24" i="1"/>
  <c r="J24" i="1"/>
  <c r="K24" i="1"/>
  <c r="F36" i="1"/>
  <c r="G36" i="1"/>
  <c r="H36" i="1"/>
  <c r="I36" i="1"/>
  <c r="J36" i="1"/>
  <c r="K36" i="1"/>
  <c r="F43" i="1"/>
  <c r="G43" i="1"/>
  <c r="H43" i="1"/>
  <c r="I43" i="1"/>
  <c r="J43" i="1"/>
  <c r="K43" i="1"/>
  <c r="F9" i="1"/>
  <c r="G9" i="1"/>
  <c r="H9" i="1"/>
  <c r="I9" i="1"/>
  <c r="J9" i="1"/>
  <c r="K9" i="1"/>
  <c r="F8" i="1"/>
  <c r="G8" i="1"/>
  <c r="H8" i="1"/>
  <c r="I8" i="1"/>
  <c r="J8" i="1"/>
  <c r="K8" i="1"/>
  <c r="F70" i="1"/>
  <c r="G70" i="1"/>
  <c r="H70" i="1"/>
  <c r="I70" i="1"/>
  <c r="J70" i="1"/>
  <c r="K70" i="1"/>
  <c r="F35" i="1"/>
  <c r="G35" i="1"/>
  <c r="H35" i="1"/>
  <c r="I35" i="1"/>
  <c r="J35" i="1"/>
  <c r="K35" i="1"/>
  <c r="F151" i="1"/>
  <c r="G151" i="1"/>
  <c r="H151" i="1"/>
  <c r="I151" i="1"/>
  <c r="J151" i="1"/>
  <c r="K151" i="1"/>
  <c r="F42" i="1"/>
  <c r="G42" i="1"/>
  <c r="H42" i="1"/>
  <c r="I42" i="1"/>
  <c r="J42" i="1"/>
  <c r="F69" i="1"/>
  <c r="G69" i="1"/>
  <c r="H69" i="1"/>
  <c r="I69" i="1"/>
  <c r="J69" i="1"/>
  <c r="K69" i="1"/>
  <c r="F41" i="1"/>
  <c r="G41" i="1"/>
  <c r="H41" i="1"/>
  <c r="I41" i="1"/>
  <c r="J41" i="1"/>
  <c r="K41" i="1"/>
  <c r="F40" i="1"/>
  <c r="G40" i="1"/>
  <c r="H40" i="1"/>
  <c r="I40" i="1"/>
  <c r="J40" i="1"/>
  <c r="K40" i="1"/>
  <c r="F68" i="1"/>
  <c r="G68" i="1"/>
  <c r="H68" i="1"/>
  <c r="I68" i="1"/>
  <c r="J68" i="1"/>
  <c r="K68" i="1"/>
  <c r="F67" i="1"/>
  <c r="G67" i="1"/>
  <c r="H67" i="1"/>
  <c r="I67" i="1"/>
  <c r="J67" i="1"/>
  <c r="K67" i="1"/>
  <c r="F34" i="1"/>
  <c r="G34" i="1"/>
  <c r="H34" i="1"/>
  <c r="I34" i="1"/>
  <c r="J34" i="1"/>
  <c r="K34" i="1"/>
  <c r="F66" i="1"/>
  <c r="G66" i="1"/>
  <c r="H66" i="1"/>
  <c r="I66" i="1"/>
  <c r="J66" i="1"/>
  <c r="K66" i="1"/>
  <c r="F65" i="1"/>
  <c r="G65" i="1"/>
  <c r="H65" i="1"/>
  <c r="I65" i="1"/>
  <c r="J65" i="1"/>
  <c r="K65" i="1"/>
  <c r="F39" i="1"/>
  <c r="G39" i="1"/>
  <c r="H39" i="1"/>
  <c r="I39" i="1"/>
  <c r="J39" i="1"/>
  <c r="K39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168" i="1"/>
  <c r="G168" i="1"/>
  <c r="H168" i="1"/>
  <c r="I168" i="1"/>
  <c r="J168" i="1"/>
  <c r="K168" i="1"/>
  <c r="F23" i="1"/>
  <c r="G23" i="1"/>
  <c r="H23" i="1"/>
  <c r="I23" i="1"/>
  <c r="J23" i="1"/>
  <c r="K23" i="1"/>
  <c r="F64" i="1"/>
  <c r="G64" i="1"/>
  <c r="H64" i="1"/>
  <c r="I64" i="1"/>
  <c r="J64" i="1"/>
  <c r="K64" i="1"/>
  <c r="F126" i="1"/>
  <c r="G126" i="1"/>
  <c r="H126" i="1"/>
  <c r="I126" i="1"/>
  <c r="J126" i="1"/>
  <c r="K126" i="1"/>
  <c r="A45" i="1"/>
  <c r="A44" i="1"/>
  <c r="A24" i="1"/>
  <c r="A36" i="1"/>
  <c r="A43" i="1"/>
  <c r="A9" i="1"/>
  <c r="A8" i="1"/>
  <c r="A70" i="1"/>
  <c r="A35" i="1"/>
  <c r="A151" i="1"/>
  <c r="A42" i="1"/>
  <c r="A69" i="1"/>
  <c r="A41" i="1"/>
  <c r="A40" i="1"/>
  <c r="A68" i="1"/>
  <c r="A67" i="1"/>
  <c r="A34" i="1"/>
  <c r="A66" i="1"/>
  <c r="A65" i="1"/>
  <c r="A39" i="1"/>
  <c r="A97" i="1"/>
  <c r="A96" i="1"/>
  <c r="A95" i="1"/>
  <c r="A94" i="1"/>
  <c r="A93" i="1"/>
  <c r="A168" i="1"/>
  <c r="A23" i="1"/>
  <c r="A64" i="1"/>
  <c r="A126" i="1"/>
  <c r="A7" i="1" l="1"/>
  <c r="F7" i="1"/>
  <c r="G7" i="1"/>
  <c r="H7" i="1"/>
  <c r="I7" i="1"/>
  <c r="J7" i="1"/>
  <c r="K7" i="1"/>
  <c r="A110" i="1"/>
  <c r="F110" i="1"/>
  <c r="G110" i="1"/>
  <c r="H110" i="1"/>
  <c r="I110" i="1"/>
  <c r="J110" i="1"/>
  <c r="K110" i="1"/>
  <c r="A109" i="1"/>
  <c r="F109" i="1"/>
  <c r="G109" i="1"/>
  <c r="H109" i="1"/>
  <c r="I109" i="1"/>
  <c r="J109" i="1"/>
  <c r="K109" i="1"/>
  <c r="A63" i="1"/>
  <c r="F63" i="1"/>
  <c r="G63" i="1"/>
  <c r="H63" i="1"/>
  <c r="I63" i="1"/>
  <c r="J63" i="1"/>
  <c r="K63" i="1"/>
  <c r="A150" i="1"/>
  <c r="F150" i="1"/>
  <c r="G150" i="1"/>
  <c r="H150" i="1"/>
  <c r="I150" i="1"/>
  <c r="J150" i="1"/>
  <c r="K150" i="1"/>
  <c r="A62" i="1"/>
  <c r="F62" i="1"/>
  <c r="G62" i="1"/>
  <c r="H62" i="1"/>
  <c r="I62" i="1"/>
  <c r="J62" i="1"/>
  <c r="K62" i="1"/>
  <c r="A60" i="1"/>
  <c r="F60" i="1"/>
  <c r="G60" i="1"/>
  <c r="H60" i="1"/>
  <c r="I60" i="1"/>
  <c r="J60" i="1"/>
  <c r="K60" i="1"/>
  <c r="A141" i="1"/>
  <c r="F141" i="1"/>
  <c r="G141" i="1"/>
  <c r="H141" i="1"/>
  <c r="I141" i="1"/>
  <c r="J141" i="1"/>
  <c r="K141" i="1"/>
  <c r="A140" i="1"/>
  <c r="F140" i="1"/>
  <c r="G140" i="1"/>
  <c r="H140" i="1"/>
  <c r="I140" i="1"/>
  <c r="J140" i="1"/>
  <c r="K140" i="1"/>
  <c r="A107" i="1" l="1"/>
  <c r="A108" i="1"/>
  <c r="A91" i="1"/>
  <c r="A139" i="1"/>
  <c r="F107" i="1"/>
  <c r="G107" i="1"/>
  <c r="H107" i="1"/>
  <c r="I107" i="1"/>
  <c r="J107" i="1"/>
  <c r="K107" i="1"/>
  <c r="F108" i="1"/>
  <c r="G108" i="1"/>
  <c r="H108" i="1"/>
  <c r="I108" i="1"/>
  <c r="J108" i="1"/>
  <c r="K108" i="1"/>
  <c r="F91" i="1"/>
  <c r="G91" i="1"/>
  <c r="H91" i="1"/>
  <c r="I91" i="1"/>
  <c r="J91" i="1"/>
  <c r="K91" i="1"/>
  <c r="F139" i="1"/>
  <c r="G139" i="1"/>
  <c r="H139" i="1"/>
  <c r="I139" i="1"/>
  <c r="J139" i="1"/>
  <c r="K139" i="1"/>
  <c r="A149" i="1" l="1"/>
  <c r="F149" i="1"/>
  <c r="G149" i="1"/>
  <c r="H149" i="1"/>
  <c r="I149" i="1"/>
  <c r="J149" i="1"/>
  <c r="K149" i="1"/>
  <c r="A61" i="1"/>
  <c r="F61" i="1"/>
  <c r="G61" i="1"/>
  <c r="H61" i="1"/>
  <c r="I61" i="1"/>
  <c r="J61" i="1"/>
  <c r="K61" i="1"/>
  <c r="A90" i="1"/>
  <c r="F90" i="1"/>
  <c r="G90" i="1"/>
  <c r="H90" i="1"/>
  <c r="I90" i="1"/>
  <c r="J90" i="1"/>
  <c r="K90" i="1"/>
  <c r="A92" i="1"/>
  <c r="F92" i="1"/>
  <c r="G92" i="1"/>
  <c r="H92" i="1"/>
  <c r="I92" i="1"/>
  <c r="J92" i="1"/>
  <c r="K92" i="1"/>
  <c r="A106" i="1" l="1"/>
  <c r="F106" i="1"/>
  <c r="G106" i="1"/>
  <c r="H106" i="1"/>
  <c r="I106" i="1"/>
  <c r="J106" i="1"/>
  <c r="K106" i="1"/>
  <c r="F125" i="1" l="1"/>
  <c r="G125" i="1"/>
  <c r="H125" i="1"/>
  <c r="I125" i="1"/>
  <c r="J125" i="1"/>
  <c r="K125" i="1"/>
  <c r="A125" i="1" l="1"/>
  <c r="E2" i="32"/>
  <c r="I2" i="16" l="1"/>
  <c r="I6" i="16" l="1"/>
  <c r="F13" i="3" l="1"/>
  <c r="G13" i="3"/>
  <c r="H13" i="3"/>
  <c r="I13" i="3"/>
  <c r="J13" i="3"/>
  <c r="A13" i="3"/>
  <c r="A12" i="3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I3" i="16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<sst xmlns="http://schemas.openxmlformats.org/spreadsheetml/2006/main" count="14485" uniqueCount="2907">
  <si>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</si>
  <si>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</si>
  <si>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</si>
  <si>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</si>
  <si>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</si>
  <si>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</si>
  <si>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</si>
  <si>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</si>
  <si>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</si>
  <si>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</si>
  <si>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</si>
  <si>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</si>
  <si>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</si>
  <si>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</si>
  <si>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</si>
  <si>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</si>
  <si>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</si>
  <si>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</si>
  <si>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</si>
  <si>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</si>
  <si>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</si>
  <si>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</si>
  <si>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</si>
  <si>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</si>
  <si>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</si>
  <si>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</si>
  <si>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</si>
  <si>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</si>
  <si>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</si>
  <si>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</si>
  <si>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</si>
  <si>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</si>
  <si>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</si>
  <si>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</si>
  <si>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</si>
  <si>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</si>
  <si>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</si>
  <si>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</si>
  <si>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</si>
  <si>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</si>
  <si>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</si>
  <si>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</si>
  <si>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</si>
  <si>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</si>
  <si>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</si>
  <si>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</si>
  <si>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</si>
  <si>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</si>
  <si>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</si>
  <si>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</si>
  <si>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</si>
  <si>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</si>
  <si>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</si>
  <si>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</si>
  <si>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</si>
  <si>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</si>
  <si>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</si>
  <si>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</si>
  <si>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</si>
  <si>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</si>
  <si>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</si>
  <si>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</si>
  <si>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</si>
  <si>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</si>
  <si>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</si>
  <si>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</si>
  <si>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</si>
  <si>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</si>
  <si>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</si>
  <si>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</si>
  <si>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</si>
  <si>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</si>
  <si>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</si>
  <si>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</si>
  <si>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</si>
  <si>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</si>
  <si>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</si>
  <si>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</si>
  <si>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</si>
  <si>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</si>
  <si>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</si>
  <si>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</si>
  <si>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</si>
  <si>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</si>
  <si>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</si>
  <si>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</si>
  <si>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</si>
  <si>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</si>
  <si>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</si>
  <si>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</si>
  <si>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</si>
  <si>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</si>
  <si>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</si>
  <si>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</si>
  <si>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</si>
  <si>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</si>
  <si>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</si>
  <si>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</si>
  <si>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</si>
  <si>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</si>
  <si>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</si>
  <si>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</si>
  <si>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</si>
  <si>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</si>
  <si>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</si>
  <si>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</si>
  <si>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</si>
  <si>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</si>
  <si>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</si>
  <si>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</si>
  <si>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</si>
  <si>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</si>
  <si>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</si>
  <si>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</si>
  <si>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</si>
  <si>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</si>
  <si>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</si>
  <si>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</si>
  <si>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</si>
  <si>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</si>
  <si>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</si>
  <si>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</si>
  <si>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</si>
  <si>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</si>
  <si>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</si>
  <si>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</si>
  <si>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</si>
  <si>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</si>
  <si>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</si>
  <si>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</si>
  <si>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</si>
  <si>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</si>
  <si>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</si>
  <si>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</si>
  <si>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</si>
  <si>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</si>
  <si>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</si>
  <si>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</si>
  <si>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</si>
  <si>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</si>
  <si>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</si>
  <si>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</si>
  <si>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</si>
  <si>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</si>
  <si>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</si>
  <si>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</si>
  <si>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</si>
  <si>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</si>
  <si>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</si>
  <si>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</si>
  <si>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</si>
  <si>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</si>
  <si>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</si>
  <si>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</si>
  <si>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</si>
  <si>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</si>
  <si>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</si>
  <si>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</si>
  <si>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</si>
  <si>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</si>
  <si>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</si>
  <si>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</si>
  <si>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</si>
  <si>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</si>
  <si>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</si>
  <si>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</si>
  <si>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</si>
  <si>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</si>
  <si>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</si>
  <si>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</si>
  <si>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</si>
  <si>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</si>
  <si>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</si>
  <si>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</si>
  <si>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</si>
  <si>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</si>
  <si>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</si>
  <si>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</si>
  <si>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</si>
  <si>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</si>
  <si>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</si>
  <si>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</si>
  <si>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</si>
  <si>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</si>
  <si>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</si>
  <si>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</si>
  <si>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</si>
  <si>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</si>
  <si>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</si>
  <si>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</si>
  <si>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</si>
  <si>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</si>
  <si>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</si>
  <si>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</si>
  <si>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</si>
  <si>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</si>
  <si>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</si>
  <si>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</si>
  <si>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</si>
  <si>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</si>
  <si>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</si>
  <si>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</si>
  <si>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</si>
  <si>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</si>
  <si>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</si>
  <si>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</si>
  <si>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</si>
  <si>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</si>
  <si>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</si>
  <si>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</si>
  <si>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</si>
  <si>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</si>
  <si>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</si>
  <si>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</si>
  <si>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</si>
  <si>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</si>
  <si>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</si>
  <si>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</si>
  <si>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</si>
  <si>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</si>
  <si>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</si>
  <si>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</si>
  <si>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</si>
  <si>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</si>
  <si>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</si>
  <si>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</si>
  <si>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</si>
  <si>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</si>
  <si>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</si>
  <si>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</si>
  <si>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</si>
  <si>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</si>
  <si>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</si>
  <si>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</si>
  <si>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</si>
  <si>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</si>
  <si>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</si>
  <si>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</si>
  <si>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</si>
  <si>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</si>
  <si>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</si>
  <si>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</si>
  <si>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</si>
  <si>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</si>
  <si>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</si>
  <si>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</si>
  <si>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</si>
  <si>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</si>
  <si>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</si>
  <si>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</si>
  <si>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</si>
  <si>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</si>
  <si>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</si>
  <si>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</si>
  <si>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</si>
  <si>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</si>
  <si>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</si>
  <si>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</si>
  <si>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</si>
  <si>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</si>
  <si>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</si>
  <si>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</si>
  <si>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</si>
  <si>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</si>
  <si>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</si>
  <si>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</si>
  <si>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</si>
  <si>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</si>
  <si>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</si>
  <si>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</si>
  <si>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</si>
  <si>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</si>
  <si>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</si>
  <si>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</si>
  <si>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</si>
  <si>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</si>
  <si>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</si>
  <si>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</si>
  <si>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</si>
  <si>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</si>
  <si>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</si>
  <si>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</si>
  <si>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</si>
  <si>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</si>
  <si>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</si>
  <si>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</si>
  <si>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</si>
  <si>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</si>
  <si>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</si>
  <si>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</si>
  <si>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</si>
  <si>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</si>
  <si>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</si>
  <si>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</si>
  <si>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</si>
  <si>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</si>
  <si>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</si>
  <si>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</si>
  <si>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</si>
  <si>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</si>
  <si>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</si>
  <si>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</si>
  <si>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</si>
  <si>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</si>
  <si>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</si>
  <si>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</si>
  <si>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</si>
  <si>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</si>
  <si>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</si>
  <si>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</si>
  <si>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</si>
  <si>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</si>
  <si>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</si>
  <si>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</si>
  <si>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</si>
  <si>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</si>
  <si>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</si>
  <si>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</si>
  <si>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</si>
  <si>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</si>
  <si>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</si>
  <si>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</si>
  <si>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</si>
  <si>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</si>
  <si>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</si>
  <si>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</si>
  <si>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</si>
  <si>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</si>
  <si>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</si>
  <si>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</si>
  <si>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</si>
  <si>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</si>
  <si>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</si>
  <si>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</si>
  <si>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</si>
  <si>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</si>
  <si>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</si>
  <si>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</si>
  <si>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</si>
  <si>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</si>
  <si>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</si>
  <si>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</si>
  <si>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</si>
  <si>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</si>
  <si>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</si>
  <si>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</si>
  <si>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</si>
  <si>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</si>
  <si>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</si>
  <si>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</si>
  <si>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</si>
  <si>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</si>
  <si>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</si>
  <si>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</si>
  <si>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</si>
  <si>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</si>
  <si>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</si>
  <si>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</si>
  <si>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</si>
  <si>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</si>
  <si>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</si>
  <si>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</si>
  <si>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</si>
  <si>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</si>
  <si>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</si>
  <si>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</si>
  <si>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</si>
  <si>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</si>
  <si>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</si>
  <si>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</si>
  <si>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</si>
  <si>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</si>
  <si>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</si>
  <si>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</si>
  <si>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</si>
  <si>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</si>
  <si>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</si>
  <si>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</si>
  <si>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</si>
  <si>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</si>
  <si>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</si>
  <si>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</si>
  <si>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</si>
  <si>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</si>
  <si>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</si>
  <si>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</si>
  <si>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</si>
  <si>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</si>
  <si>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</si>
  <si>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</si>
  <si>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</si>
  <si>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</si>
  <si>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</si>
  <si>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</si>
  <si>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</si>
  <si>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</si>
  <si>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</si>
  <si>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</si>
  <si>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</si>
  <si>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</si>
  <si>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</si>
  <si>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</si>
  <si>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</si>
  <si>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</si>
  <si>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</si>
  <si>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</si>
  <si>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</si>
  <si>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</si>
  <si>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</si>
  <si>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</si>
  <si>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</si>
  <si>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</si>
  <si>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</si>
  <si>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</si>
  <si>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</si>
  <si>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</si>
  <si>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</si>
  <si>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</si>
  <si>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</si>
  <si>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</si>
  <si>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</si>
  <si>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</si>
  <si>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</si>
  <si>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</si>
  <si>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</si>
  <si>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</si>
  <si>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</si>
  <si>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</si>
  <si>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</si>
  <si>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</si>
  <si>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</si>
  <si>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</si>
  <si>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</si>
  <si>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</si>
  <si>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</si>
  <si>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</si>
  <si>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</si>
  <si>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</si>
  <si>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</si>
  <si>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</si>
  <si>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</si>
  <si>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</si>
  <si>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</si>
  <si>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</si>
  <si>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</si>
  <si>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</si>
  <si>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</si>
  <si>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</si>
  <si>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</si>
  <si>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</si>
  <si>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</si>
  <si>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</si>
  <si>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</si>
  <si>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</si>
  <si>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</si>
  <si>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</si>
  <si>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</si>
  <si>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</si>
  <si>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</si>
  <si>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</si>
  <si>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</si>
  <si>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</si>
  <si>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</si>
  <si>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</si>
  <si>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</si>
  <si>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</si>
  <si>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</si>
  <si>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</si>
  <si>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</si>
  <si>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</si>
  <si>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</si>
  <si>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</si>
  <si>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</si>
  <si>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</si>
  <si>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</si>
  <si>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</si>
  <si>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</si>
  <si>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</si>
  <si>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</si>
  <si>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</si>
  <si>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</si>
  <si>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</si>
  <si>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</si>
  <si>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</si>
  <si>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</si>
  <si>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</si>
  <si>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</si>
  <si>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</si>
  <si>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</si>
  <si>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</si>
  <si>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</si>
  <si>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</si>
  <si>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</si>
  <si>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</si>
  <si>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</si>
  <si>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</si>
  <si>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</si>
  <si>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</si>
  <si>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</si>
  <si>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</si>
  <si>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</si>
  <si>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</si>
  <si>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</si>
  <si>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</si>
  <si>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</si>
  <si>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</si>
  <si>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</si>
  <si>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</si>
  <si>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</si>
  <si>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</si>
  <si>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</si>
  <si>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</si>
  <si>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</si>
  <si>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</si>
  <si>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</si>
  <si>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</si>
  <si>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</si>
  <si>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</si>
  <si>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</si>
  <si>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</si>
  <si>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</si>
  <si>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</si>
  <si>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</si>
  <si>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</si>
  <si>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</si>
  <si>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</si>
  <si>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</si>
  <si>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</si>
  <si>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</si>
  <si>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</si>
  <si>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</si>
  <si>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</si>
  <si>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</si>
  <si>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</si>
  <si>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</si>
  <si>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</si>
  <si>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</si>
  <si>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</si>
  <si>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</si>
  <si>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</si>
  <si>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</si>
  <si>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</si>
  <si>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</si>
  <si>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</si>
  <si>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</si>
  <si>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</si>
  <si>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</si>
  <si>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</si>
  <si>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</si>
  <si>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</si>
  <si>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</si>
  <si>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</si>
  <si>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</si>
  <si>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</si>
  <si>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</si>
  <si>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</si>
  <si>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</si>
  <si>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</si>
  <si>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</si>
  <si>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</si>
  <si>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</si>
  <si>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</si>
  <si>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</si>
  <si>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</si>
  <si>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</si>
  <si>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</si>
  <si>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</si>
  <si>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</si>
  <si>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</si>
  <si>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</si>
  <si>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</si>
  <si>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</si>
  <si>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</si>
  <si>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</si>
  <si>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</si>
  <si>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</si>
  <si>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</si>
  <si>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</si>
  <si>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</si>
  <si>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</si>
  <si>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</si>
  <si>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</si>
  <si>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</si>
  <si>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</si>
  <si>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</si>
  <si>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</si>
  <si>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</si>
  <si>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</si>
  <si>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</si>
  <si>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</si>
  <si>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</si>
  <si>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</si>
  <si>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</si>
  <si>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</si>
  <si>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</si>
  <si>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</si>
  <si>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</si>
  <si>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</si>
  <si>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</si>
  <si>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</si>
  <si>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</si>
  <si>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</si>
  <si>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</si>
  <si>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</si>
  <si>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</si>
  <si>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</si>
  <si>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</si>
  <si>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</si>
  <si>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</si>
  <si>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</si>
  <si>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</si>
  <si>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</si>
  <si>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</si>
  <si>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</si>
  <si>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</si>
  <si>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</si>
  <si>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</si>
  <si>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</si>
  <si>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</si>
  <si>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</si>
  <si>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</si>
  <si>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</si>
  <si>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</si>
  <si>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</si>
  <si>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</si>
  <si>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</si>
  <si>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</si>
  <si>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</si>
  <si>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</si>
  <si>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</si>
  <si>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</si>
  <si>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</si>
  <si>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</si>
  <si>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</si>
  <si>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</si>
  <si>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</si>
  <si>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</si>
  <si>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</si>
  <si>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</si>
  <si>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</si>
  <si>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</si>
  <si>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</si>
  <si>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</si>
  <si>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</si>
  <si>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</si>
  <si>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</si>
  <si>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</si>
  <si>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</si>
  <si>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</si>
  <si>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</si>
  <si>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</si>
  <si>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</si>
  <si>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</si>
  <si>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</si>
  <si>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</si>
  <si>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</si>
  <si>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</si>
  <si>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</si>
  <si>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</si>
  <si>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</si>
  <si>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</si>
  <si>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</si>
  <si>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</si>
  <si>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</si>
  <si>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</si>
  <si>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</si>
  <si>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</si>
  <si>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</si>
  <si>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</si>
  <si>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</si>
  <si>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</si>
  <si>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</si>
  <si>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</si>
  <si>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</si>
  <si>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</si>
  <si>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</si>
  <si>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</si>
  <si>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</si>
  <si>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</si>
  <si>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</si>
  <si>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</si>
  <si>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</si>
  <si>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</si>
  <si>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</si>
  <si>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</si>
  <si>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</si>
  <si>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</si>
  <si>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</si>
  <si>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</si>
  <si>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</si>
  <si>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</si>
  <si>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</si>
  <si>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</si>
  <si>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</si>
  <si>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</si>
  <si>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</si>
  <si>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</si>
  <si>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</si>
  <si>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</si>
  <si>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</si>
  <si>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</si>
  <si>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</si>
  <si>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</si>
  <si>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</si>
  <si>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</si>
  <si>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</si>
  <si>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</si>
  <si>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</si>
  <si>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</si>
  <si>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</si>
  <si>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</si>
  <si>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</si>
  <si>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</si>
  <si>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</si>
  <si>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</si>
  <si>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</si>
  <si>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</si>
  <si>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</si>
  <si>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</si>
  <si>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</si>
  <si>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</si>
  <si>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</si>
  <si>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</si>
  <si>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</si>
  <si>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</si>
  <si>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</si>
  <si>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</si>
  <si>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</si>
  <si>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</si>
  <si>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</si>
  <si>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</si>
  <si>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</si>
  <si>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</si>
  <si>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</si>
  <si>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</si>
  <si>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</si>
  <si>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</si>
  <si>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</si>
  <si>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</si>
  <si>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</si>
  <si>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</si>
  <si>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</si>
  <si>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</si>
  <si>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</si>
  <si>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</si>
  <si>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</si>
  <si>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</si>
  <si>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</si>
  <si>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</si>
  <si>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</si>
  <si>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</si>
  <si>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</si>
  <si>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</si>
  <si>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</si>
  <si>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</si>
  <si>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</si>
  <si>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</si>
  <si>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</si>
  <si>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</si>
  <si>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</si>
  <si>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</si>
  <si>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</si>
  <si>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</si>
  <si>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</si>
  <si>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</si>
  <si>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</si>
  <si>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</si>
  <si>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</si>
  <si>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</si>
  <si>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</si>
  <si>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</si>
  <si>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</si>
  <si>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</si>
  <si>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</si>
  <si>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</si>
  <si>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</si>
  <si>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</si>
  <si>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</si>
  <si>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</si>
  <si>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</si>
  <si>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</si>
  <si>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</si>
  <si>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</si>
  <si>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</si>
  <si>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</si>
  <si>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</si>
  <si>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</si>
  <si>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</si>
  <si>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</si>
  <si>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</si>
  <si>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</si>
  <si>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</si>
  <si>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</si>
  <si>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</si>
  <si>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</si>
  <si>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</si>
  <si>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</si>
  <si>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</si>
  <si>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</si>
  <si>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</si>
  <si>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</si>
  <si>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</si>
  <si>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</si>
  <si>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</si>
  <si>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</si>
  <si>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</si>
  <si>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</si>
  <si>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</si>
  <si>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</si>
  <si>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</si>
  <si>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</si>
  <si>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</si>
  <si>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</si>
  <si>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</si>
  <si>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</si>
  <si>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</si>
  <si>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</si>
  <si>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</si>
  <si>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</si>
  <si>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</si>
  <si>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</si>
  <si>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</si>
  <si>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</si>
  <si>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</si>
  <si>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</si>
  <si>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</si>
  <si>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</si>
  <si>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</si>
  <si>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</si>
  <si>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</si>
  <si>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</si>
  <si>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</si>
  <si>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</si>
  <si>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</si>
  <si>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</si>
  <si>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</si>
  <si>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</si>
  <si>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</si>
  <si>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</si>
  <si>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</si>
  <si>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</si>
  <si>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</si>
  <si>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</si>
  <si>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</si>
  <si>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</si>
  <si>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</si>
  <si>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</si>
  <si>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</si>
  <si>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</si>
  <si>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</si>
  <si>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</si>
  <si>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</si>
  <si>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</si>
  <si>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</si>
  <si>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</si>
  <si>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</si>
  <si>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</si>
  <si>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</si>
  <si>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</si>
  <si>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</si>
  <si>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</si>
  <si>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</si>
  <si>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</si>
  <si>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</si>
  <si>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</si>
  <si>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</si>
  <si>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</si>
  <si>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</si>
  <si>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</si>
  <si>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</si>
  <si>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</si>
  <si>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</si>
  <si>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</si>
  <si>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</si>
  <si>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</si>
  <si>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</si>
  <si>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</si>
  <si>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</si>
  <si>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</si>
  <si>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</si>
  <si>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</si>
  <si>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</si>
  <si>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</si>
  <si>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</si>
  <si>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</si>
  <si>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</si>
  <si>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</si>
  <si>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</si>
  <si>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</si>
  <si>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</si>
  <si>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</si>
  <si>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</si>
  <si>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</si>
  <si>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</si>
  <si>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</si>
  <si>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</si>
  <si>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</si>
  <si>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</si>
  <si>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</si>
  <si>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</si>
  <si>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</si>
  <si>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</si>
  <si>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</si>
  <si>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</si>
  <si>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</si>
  <si>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</si>
  <si>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</si>
  <si>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</si>
  <si>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</si>
  <si>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</si>
  <si>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</si>
  <si>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</si>
  <si>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</si>
  <si>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</si>
  <si>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</si>
  <si>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</si>
  <si>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</si>
  <si>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</si>
  <si>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</si>
  <si>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</si>
  <si>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</si>
  <si>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</si>
  <si>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</si>
  <si>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</si>
  <si>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</si>
  <si>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</si>
  <si>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</si>
  <si>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</si>
  <si>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</si>
  <si>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</si>
  <si>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</si>
  <si>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</si>
  <si>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</si>
  <si>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</si>
  <si>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</si>
  <si>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</si>
  <si>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</si>
  <si>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</si>
  <si>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</si>
  <si>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</si>
  <si>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</si>
  <si>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</si>
  <si>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</si>
  <si>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</si>
  <si>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</si>
  <si>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</si>
  <si>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</si>
  <si>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</si>
  <si>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</si>
  <si>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</si>
  <si>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</si>
  <si>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</si>
  <si>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</si>
  <si>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</si>
  <si>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</si>
  <si>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</si>
  <si>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</si>
  <si>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</si>
  <si>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</si>
  <si>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</si>
  <si>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</si>
  <si>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</si>
  <si>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</si>
  <si>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</si>
  <si>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</si>
  <si>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</si>
  <si>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</si>
  <si>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</si>
  <si>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</si>
  <si>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</si>
  <si>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</si>
  <si>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</si>
  <si>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</si>
  <si>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</si>
  <si>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</si>
  <si>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</si>
  <si>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</si>
  <si>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</si>
  <si>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</si>
  <si>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</si>
  <si>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</si>
  <si>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</si>
  <si>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</si>
  <si>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</si>
  <si>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</si>
  <si>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</si>
  <si>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</si>
  <si>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</si>
  <si>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</si>
  <si>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</si>
  <si>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</si>
  <si>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</si>
  <si>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</si>
  <si>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</si>
  <si>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</si>
  <si>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</si>
  <si>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</si>
  <si>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</si>
  <si>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</si>
  <si>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</si>
  <si>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</si>
  <si>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</si>
  <si>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</si>
  <si>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</si>
  <si>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</si>
  <si>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</si>
  <si>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</si>
  <si>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</si>
  <si>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</si>
  <si>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</si>
  <si>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</si>
  <si>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</si>
  <si>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</si>
  <si>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</si>
  <si>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</si>
  <si>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</si>
  <si>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</si>
  <si>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</si>
  <si>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</si>
  <si>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</si>
  <si>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</si>
  <si>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</si>
  <si>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</si>
  <si>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</si>
  <si>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</si>
  <si>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</si>
  <si>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</si>
  <si>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</si>
  <si>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</si>
  <si>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</si>
  <si>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</si>
  <si>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</si>
  <si>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</si>
  <si>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</si>
  <si>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</si>
  <si>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</si>
  <si>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</si>
  <si>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</si>
  <si>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</si>
  <si>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</si>
  <si>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</si>
  <si>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</si>
  <si>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</si>
  <si>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</si>
  <si>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</si>
  <si>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</si>
  <si>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</si>
  <si>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</si>
  <si>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</si>
  <si>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</si>
  <si>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</si>
  <si>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</si>
  <si>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</si>
  <si>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</si>
  <si>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</si>
  <si>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</si>
  <si>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</si>
  <si>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</si>
  <si>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</si>
  <si>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</si>
  <si>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</si>
  <si>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</si>
  <si>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</si>
  <si>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</si>
  <si>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</si>
  <si>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</si>
  <si>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</si>
  <si>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</si>
  <si>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</si>
  <si>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</si>
  <si>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</si>
  <si>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</si>
  <si>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</si>
  <si>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</si>
  <si>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</si>
  <si>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</si>
  <si>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</si>
  <si>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</si>
  <si>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</si>
  <si>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</si>
  <si>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</si>
  <si>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</si>
  <si>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</si>
  <si>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</si>
  <si>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</si>
  <si>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</si>
  <si>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</si>
  <si>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</si>
  <si>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</si>
  <si>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</si>
  <si>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</si>
  <si>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</si>
  <si>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</si>
  <si>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</si>
  <si>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</si>
  <si>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</si>
  <si>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</si>
  <si>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</si>
  <si>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</si>
  <si>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</si>
  <si>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</si>
  <si>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</si>
  <si>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</si>
  <si>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</si>
  <si>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</si>
  <si>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</si>
  <si>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</si>
  <si>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</si>
  <si>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</si>
  <si>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</si>
  <si>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</si>
  <si>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</si>
  <si>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</si>
  <si>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</si>
  <si>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</si>
  <si>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</si>
  <si>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</si>
  <si>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</si>
  <si>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</si>
  <si>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</si>
  <si>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</si>
  <si>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</si>
  <si>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</si>
  <si>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</si>
  <si>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</si>
  <si>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</si>
  <si>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</si>
  <si>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</si>
  <si>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</si>
  <si>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</si>
  <si>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</si>
  <si>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</si>
  <si>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</si>
  <si>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</si>
  <si>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</si>
  <si>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</si>
  <si>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</si>
  <si>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</si>
  <si>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</si>
  <si>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</si>
  <si>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</si>
  <si>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</si>
  <si>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</si>
  <si>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</si>
  <si>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</si>
  <si>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</si>
  <si>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</si>
  <si>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</si>
  <si>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</si>
  <si>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</si>
  <si>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</si>
  <si>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</si>
  <si>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</si>
  <si>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</si>
  <si>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</si>
  <si>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</si>
  <si>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</si>
  <si>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</si>
  <si>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</si>
  <si>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</si>
  <si>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</si>
  <si>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</si>
  <si>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</si>
  <si>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</si>
  <si>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</si>
  <si>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</si>
  <si>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</si>
  <si>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</si>
  <si>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</si>
  <si>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</si>
  <si>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</si>
  <si>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</si>
  <si>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</si>
  <si>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</si>
  <si>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</si>
  <si>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</si>
  <si>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</si>
  <si>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</si>
  <si>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</si>
  <si>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</si>
  <si>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</si>
  <si>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</si>
  <si>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</si>
  <si>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</si>
  <si>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</si>
  <si>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</si>
  <si>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</si>
  <si>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</si>
  <si>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</si>
  <si>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</si>
  <si>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</si>
  <si>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</si>
  <si>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</si>
  <si>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</si>
  <si>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</si>
  <si>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</si>
  <si>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</si>
  <si>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</si>
  <si>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</si>
  <si>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</si>
  <si>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</si>
  <si>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</si>
  <si>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</si>
  <si>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</si>
  <si>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</si>
  <si>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</si>
  <si>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</si>
  <si>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</si>
  <si>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</si>
  <si>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</si>
  <si>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</si>
  <si>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</si>
  <si>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</si>
  <si>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</si>
  <si>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</si>
  <si>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</si>
  <si>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</si>
  <si>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</si>
  <si>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</si>
  <si>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</si>
  <si>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</si>
  <si>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</si>
  <si>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</si>
  <si>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</si>
  <si>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</si>
  <si>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</si>
  <si>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</si>
  <si>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</si>
  <si>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</si>
  <si>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</si>
  <si>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</si>
  <si>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</si>
  <si>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</si>
  <si>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</si>
  <si>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</si>
  <si>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</si>
  <si>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</si>
  <si>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</si>
  <si>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</si>
  <si>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</si>
  <si>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</si>
  <si>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</si>
  <si>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</si>
  <si>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</si>
  <si>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</si>
  <si>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</si>
  <si>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</si>
  <si>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</si>
  <si>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</si>
  <si>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</si>
  <si>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</si>
  <si>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</si>
  <si>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</si>
  <si>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</si>
  <si>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</si>
  <si>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</si>
  <si>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</si>
  <si>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</si>
  <si>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</si>
  <si>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</si>
  <si>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</si>
  <si>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</si>
  <si>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</si>
  <si>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</si>
  <si>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</si>
  <si>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</si>
  <si>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</si>
  <si>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</si>
  <si>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</si>
  <si>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</si>
  <si>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</si>
  <si>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</si>
  <si>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</si>
  <si>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</si>
  <si>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</si>
  <si>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</si>
  <si>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</si>
  <si>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</si>
  <si>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</si>
  <si>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</si>
  <si>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</si>
  <si>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</si>
  <si>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</si>
  <si>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</si>
  <si>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</si>
  <si>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</si>
  <si>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</si>
  <si>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</si>
  <si>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</si>
  <si>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</si>
  <si>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</si>
  <si>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</si>
  <si>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</si>
  <si>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</si>
  <si>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</si>
  <si>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</si>
  <si>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</si>
  <si>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</si>
  <si>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</si>
  <si>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</si>
  <si>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</si>
  <si>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</si>
  <si>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</si>
  <si>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</si>
  <si>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</si>
  <si>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</si>
  <si>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</si>
  <si>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</si>
  <si>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</si>
  <si>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</si>
  <si>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</si>
  <si>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</si>
  <si>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</si>
  <si>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</si>
  <si>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</si>
  <si>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</si>
  <si>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</si>
  <si>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</si>
  <si>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</si>
  <si>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</si>
  <si>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</si>
  <si>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</si>
  <si>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</si>
  <si>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</si>
  <si>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</si>
  <si>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</si>
  <si>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</si>
  <si>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</si>
  <si>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</si>
  <si>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</si>
  <si>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</si>
  <si>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</si>
  <si>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</si>
  <si>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</si>
  <si>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</si>
  <si>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</si>
  <si>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</si>
  <si>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</si>
  <si>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</si>
  <si>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</si>
  <si>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</si>
  <si>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</si>
  <si>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</si>
  <si>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</si>
  <si>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</si>
  <si>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</si>
  <si>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</si>
  <si>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</si>
  <si>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</si>
  <si>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</si>
  <si>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</si>
  <si>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</si>
  <si>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</si>
  <si>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</si>
  <si>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</si>
  <si>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</si>
  <si>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</si>
  <si>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</si>
  <si>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</si>
  <si>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</si>
  <si>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</si>
  <si>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</si>
  <si>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</si>
  <si>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</si>
  <si>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</si>
  <si>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</si>
  <si>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</si>
  <si>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</si>
  <si>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</si>
  <si>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</si>
  <si>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</si>
  <si>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</si>
  <si>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</si>
  <si>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</si>
  <si>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</si>
  <si>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</si>
  <si>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</si>
  <si>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</si>
  <si>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</si>
  <si>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</si>
  <si>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</si>
  <si>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</si>
  <si>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</si>
  <si>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</si>
  <si>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</si>
  <si>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</si>
  <si>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</si>
  <si>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</si>
  <si>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</si>
  <si>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</si>
  <si>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</si>
  <si>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</si>
  <si>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</si>
  <si>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</si>
  <si>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</si>
  <si>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</si>
  <si>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</si>
  <si>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</si>
  <si>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</si>
  <si>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</si>
  <si>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</si>
  <si>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</si>
  <si>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</si>
  <si>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</si>
  <si>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</si>
  <si>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</si>
  <si>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</si>
  <si>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</si>
  <si>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</si>
  <si>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</si>
  <si>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</si>
  <si>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</si>
  <si>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</si>
  <si>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</si>
  <si>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</si>
  <si>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</si>
  <si>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</si>
  <si>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</si>
  <si>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</si>
  <si>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</si>
  <si>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</si>
  <si>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</si>
  <si>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</si>
  <si>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</si>
  <si>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</si>
  <si>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</si>
  <si>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</si>
  <si>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</si>
  <si>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</si>
  <si>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</si>
  <si>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</si>
  <si>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</si>
  <si>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</si>
  <si>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</si>
  <si>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</si>
  <si>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</si>
  <si>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</si>
  <si>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</si>
  <si>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</si>
  <si>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</si>
  <si>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</si>
  <si>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</si>
  <si>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</si>
  <si>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</si>
  <si>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</si>
  <si>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</si>
  <si>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</si>
  <si>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</si>
  <si>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</si>
  <si>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</si>
  <si>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</si>
  <si>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</si>
  <si>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</si>
  <si>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</si>
  <si>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</si>
  <si>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</si>
  <si>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</si>
  <si>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</si>
  <si>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</si>
  <si>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</si>
  <si>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</si>
  <si>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</si>
  <si>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</si>
  <si>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</si>
  <si>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</si>
  <si>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</si>
  <si>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</si>
  <si>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</si>
  <si>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</si>
  <si>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</si>
  <si>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</si>
  <si>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</si>
  <si>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</si>
  <si>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</si>
  <si>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</si>
  <si>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</si>
  <si>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</si>
  <si>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</si>
  <si>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</si>
  <si>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</si>
  <si>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</si>
  <si>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</si>
  <si>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</si>
  <si>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</si>
  <si>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</si>
  <si>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</si>
  <si>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</si>
  <si>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</si>
  <si>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</si>
  <si>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</si>
  <si>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</si>
  <si>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</si>
  <si>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</si>
  <si>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</si>
  <si>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</si>
  <si>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</si>
  <si>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</si>
  <si>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</si>
  <si>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</si>
  <si>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</si>
  <si>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</si>
  <si>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</si>
  <si>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</si>
  <si>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</si>
  <si>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</si>
  <si>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</si>
  <si>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</si>
  <si>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</si>
  <si>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</si>
  <si>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</si>
  <si>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</si>
  <si>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</si>
  <si>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</si>
  <si>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</si>
  <si>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</si>
  <si>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</si>
  <si>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</si>
  <si>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</si>
  <si>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</si>
  <si>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</si>
  <si>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</si>
  <si>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</si>
  <si>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</si>
  <si>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</si>
  <si>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</si>
  <si>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</si>
  <si>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</si>
  <si>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</si>
  <si>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</si>
  <si>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</si>
  <si>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</si>
  <si>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</si>
  <si>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</si>
  <si>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</si>
  <si>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</si>
  <si>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</si>
  <si>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</si>
  <si>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</si>
  <si>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</si>
  <si>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</si>
  <si>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</si>
  <si>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</si>
  <si>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</si>
  <si>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</si>
  <si>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</si>
  <si>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</si>
  <si>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</si>
  <si>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</si>
  <si>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</si>
  <si>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</si>
  <si>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</si>
  <si>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</si>
  <si>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</si>
  <si>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</si>
  <si>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</si>
  <si>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</si>
  <si>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</si>
  <si>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</si>
  <si>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</si>
  <si>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</si>
  <si>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</si>
  <si>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</si>
  <si>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</si>
  <si>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</si>
  <si>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</si>
  <si>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</si>
  <si>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</si>
  <si>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</si>
  <si>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</si>
  <si>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</si>
  <si>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</si>
  <si>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</si>
  <si>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</si>
  <si>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</si>
  <si>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</si>
  <si>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</si>
  <si>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</si>
  <si>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</si>
  <si>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</si>
  <si>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</si>
  <si>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</si>
  <si>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</si>
  <si>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</si>
  <si>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</si>
  <si>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</si>
  <si>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</si>
  <si>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</si>
  <si>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</si>
  <si>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</si>
  <si>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</si>
  <si>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</si>
  <si>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</si>
  <si>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</si>
  <si>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</si>
  <si>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</si>
  <si>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</si>
  <si>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</si>
  <si>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</si>
  <si>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</si>
  <si>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</si>
  <si>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</si>
  <si>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</si>
  <si>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</si>
  <si>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</si>
  <si>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</si>
  <si>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</si>
  <si>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</si>
  <si>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</si>
  <si>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</si>
  <si>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</si>
  <si>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</si>
  <si>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</si>
  <si>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</si>
  <si>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</si>
  <si>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</si>
  <si>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</si>
  <si>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</si>
  <si>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</si>
  <si>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</si>
  <si>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</si>
  <si>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</si>
  <si>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</si>
  <si>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</si>
  <si>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</si>
  <si>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</si>
  <si>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</si>
  <si>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</si>
  <si>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</si>
  <si>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</si>
  <si>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</si>
  <si>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</si>
  <si>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</si>
  <si>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</si>
  <si>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</si>
  <si>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</si>
  <si>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</si>
  <si>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</si>
  <si>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</si>
  <si>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</si>
  <si>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</si>
  <si>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</si>
  <si>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</si>
  <si>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</si>
  <si>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</si>
  <si>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</si>
  <si>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</si>
  <si>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</si>
  <si>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</si>
  <si>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</si>
  <si>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</si>
  <si>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</si>
  <si>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</si>
  <si>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</si>
  <si>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</si>
  <si>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</si>
  <si>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</si>
  <si>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</si>
  <si>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</si>
  <si>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</si>
  <si>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</si>
  <si>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</si>
  <si>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</si>
  <si>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</si>
  <si>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</si>
  <si>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</si>
  <si>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</si>
  <si>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</si>
  <si>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</si>
  <si>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</si>
  <si>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</si>
  <si>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</si>
  <si>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</si>
  <si>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</si>
  <si>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</si>
  <si>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</si>
  <si>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</si>
  <si>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</si>
  <si>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</si>
  <si>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</si>
  <si>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</si>
  <si>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</si>
  <si>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</si>
  <si>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</si>
  <si>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</si>
  <si>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</si>
  <si>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</si>
  <si>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</si>
  <si>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</si>
  <si>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</si>
  <si>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</si>
  <si>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</si>
  <si>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</si>
  <si>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</si>
  <si>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</si>
  <si>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</si>
  <si>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</si>
  <si>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</si>
  <si>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</si>
  <si>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</si>
  <si>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</si>
  <si>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</si>
  <si>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</si>
  <si>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</si>
  <si>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</si>
  <si>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</si>
  <si>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</si>
  <si>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</si>
  <si>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</si>
  <si>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</si>
  <si>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</si>
  <si>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</si>
  <si>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</si>
  <si>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</si>
  <si>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</si>
  <si>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</si>
  <si>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</si>
  <si>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</si>
  <si>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</si>
  <si>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</si>
  <si>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</si>
  <si>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</si>
  <si>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</si>
  <si>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</si>
  <si>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</si>
  <si>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</si>
  <si>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</si>
  <si>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</si>
  <si>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</si>
  <si>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</si>
  <si>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</si>
  <si>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</si>
  <si>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</si>
  <si>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</si>
  <si>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</si>
  <si>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</si>
  <si>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</si>
  <si>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</si>
  <si>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</si>
  <si>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</si>
  <si>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</si>
  <si>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</si>
  <si>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</si>
  <si>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</si>
  <si>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</si>
  <si>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</si>
  <si>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</si>
  <si>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</si>
  <si>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</si>
  <si>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</si>
  <si>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</si>
  <si>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</si>
  <si>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</si>
  <si>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</si>
  <si>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</si>
  <si>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</si>
  <si>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</si>
  <si>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</si>
  <si>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</si>
  <si>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</si>
  <si>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</si>
  <si>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</si>
  <si>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</si>
  <si>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</si>
  <si>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</si>
  <si>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</si>
  <si>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</si>
  <si>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</si>
  <si>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</si>
  <si>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</si>
  <si>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</si>
  <si>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</si>
  <si>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</si>
  <si>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</si>
  <si>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</si>
  <si>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</si>
  <si>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</si>
  <si>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</si>
  <si>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</si>
  <si>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</si>
  <si>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</si>
  <si>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</si>
  <si>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</si>
  <si>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</si>
  <si>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</si>
  <si>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</si>
  <si>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</si>
  <si>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</si>
  <si>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</si>
  <si>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</si>
  <si>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</si>
  <si>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</si>
  <si>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</si>
  <si>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</si>
  <si>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</si>
  <si>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</si>
  <si>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</si>
  <si>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</si>
  <si>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</si>
  <si>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</si>
  <si>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</si>
  <si>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</si>
  <si>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</si>
  <si>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</si>
  <si>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</si>
  <si>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</si>
  <si>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</si>
  <si>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</si>
  <si>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</si>
  <si>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</si>
  <si>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</si>
  <si>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</si>
  <si>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</si>
  <si>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</si>
  <si>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</si>
  <si>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</si>
  <si>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</si>
  <si>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</si>
  <si>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</si>
  <si>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</si>
  <si>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</si>
  <si>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</si>
  <si>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</si>
  <si>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</si>
  <si>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</si>
  <si>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</si>
  <si>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</si>
  <si>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</si>
  <si>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</si>
  <si>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</si>
  <si>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</si>
  <si>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</si>
  <si>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</si>
  <si>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</si>
  <si>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</si>
  <si>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</si>
  <si>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</si>
  <si>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</si>
  <si>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</si>
  <si>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</si>
  <si>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</si>
  <si>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</si>
  <si>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</si>
  <si>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</si>
  <si>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</si>
  <si>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</si>
  <si>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</si>
  <si>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</si>
  <si>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</si>
  <si>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</si>
  <si>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</si>
  <si>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</si>
  <si>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</si>
  <si>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</si>
  <si>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</si>
  <si>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</si>
  <si>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</si>
  <si>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</si>
  <si>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</si>
  <si>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</si>
  <si>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</si>
  <si>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</si>
  <si>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</si>
  <si>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</si>
  <si>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</si>
  <si>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</si>
  <si>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</si>
  <si>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</si>
  <si>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</si>
  <si>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</si>
  <si>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</si>
  <si>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</si>
  <si>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</si>
  <si>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</si>
  <si>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</si>
  <si>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</si>
  <si>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</si>
  <si>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</si>
  <si>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</si>
  <si>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</si>
  <si>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</si>
  <si>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</si>
  <si>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</si>
  <si>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</si>
  <si>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</si>
  <si>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</si>
  <si>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</si>
  <si>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</si>
  <si>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</si>
  <si>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</si>
  <si>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</si>
  <si>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</si>
  <si>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</si>
  <si>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</si>
  <si>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</si>
  <si>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</si>
  <si>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</si>
  <si>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</si>
  <si>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</si>
  <si>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</si>
  <si>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</si>
  <si>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</si>
  <si>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</si>
  <si>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</si>
  <si>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</si>
  <si>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</si>
  <si>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</si>
  <si>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</si>
  <si>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</si>
  <si>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</si>
  <si>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</si>
  <si>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</si>
  <si>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</si>
  <si>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</si>
  <si>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</si>
  <si>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</si>
  <si>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</si>
  <si>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</si>
  <si>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</si>
  <si>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</si>
  <si>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</si>
  <si>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</si>
  <si>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</si>
  <si>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</si>
  <si>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</si>
  <si>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</si>
  <si>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</si>
  <si>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</si>
  <si>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</si>
  <si>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</si>
  <si>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</si>
  <si>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</si>
  <si>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</si>
  <si>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</si>
  <si>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</si>
  <si>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</si>
  <si>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</si>
  <si>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</si>
  <si>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</si>
  <si>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</si>
  <si>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</si>
  <si>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</si>
  <si>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</si>
  <si>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</si>
  <si>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</si>
  <si>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</si>
  <si>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</si>
  <si>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</si>
  <si>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</si>
  <si>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</si>
  <si>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</si>
  <si>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</si>
  <si>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</si>
  <si>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</si>
  <si>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</si>
  <si>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</si>
  <si>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</si>
  <si>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</si>
  <si>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</si>
  <si>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</si>
  <si>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</si>
  <si>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</si>
  <si>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</si>
  <si>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</si>
  <si>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</si>
  <si>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</si>
  <si>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</si>
  <si>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</si>
  <si>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</si>
  <si>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</si>
  <si>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</si>
  <si>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</si>
  <si>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</si>
  <si>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</si>
  <si>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</si>
  <si>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</si>
  <si>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</si>
  <si>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</si>
  <si>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</si>
  <si>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</si>
  <si>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</si>
  <si>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</si>
  <si>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</si>
  <si>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</si>
  <si>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</si>
  <si>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</si>
  <si>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</si>
  <si>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</si>
  <si>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</si>
  <si>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</si>
  <si>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</si>
  <si>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</si>
  <si>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</si>
  <si>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</si>
  <si>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</si>
  <si>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</si>
  <si>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</si>
  <si>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</si>
  <si>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</si>
  <si>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</si>
  <si>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</si>
  <si>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</si>
  <si>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</si>
  <si>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</si>
  <si>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</si>
  <si>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</si>
  <si>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</si>
  <si>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</si>
  <si>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</si>
  <si>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</si>
  <si>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</si>
  <si>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</si>
  <si>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</si>
  <si>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</si>
  <si>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</si>
  <si>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</si>
  <si>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</si>
  <si>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</si>
  <si>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</si>
  <si>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</si>
  <si>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</si>
  <si>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</si>
  <si>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</si>
  <si>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</si>
  <si>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</si>
  <si>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</si>
  <si>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</si>
  <si>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</si>
  <si>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</si>
  <si>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</si>
  <si>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</si>
  <si>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</si>
  <si>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</si>
  <si>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</si>
  <si>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</si>
  <si>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</si>
  <si>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</si>
  <si>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</si>
  <si>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</si>
  <si>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</si>
  <si>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</si>
  <si>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</si>
  <si>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</si>
  <si>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</si>
  <si>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</si>
  <si>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</si>
  <si>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</si>
  <si>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</si>
  <si>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</si>
  <si>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</si>
  <si>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</si>
  <si>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</si>
  <si>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</si>
  <si>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</si>
  <si>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</si>
  <si>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</si>
  <si>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</si>
  <si>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</si>
  <si>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</si>
  <si>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</si>
  <si>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</si>
  <si>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</si>
  <si>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</si>
  <si>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</si>
  <si>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</si>
  <si>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</si>
  <si>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</si>
  <si>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</si>
  <si>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</si>
  <si>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</si>
  <si>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</si>
  <si>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</si>
  <si>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</si>
  <si>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</si>
  <si>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</si>
  <si>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</si>
  <si>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</si>
  <si>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</si>
  <si>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</si>
  <si>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</si>
  <si>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</si>
  <si>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</si>
  <si>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</si>
  <si>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</si>
  <si>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</si>
  <si>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</si>
  <si>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</si>
  <si>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</si>
  <si>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</si>
  <si>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</si>
  <si>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</si>
  <si>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</si>
  <si>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</si>
  <si>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</si>
  <si>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</si>
  <si>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</si>
  <si>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</si>
  <si>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</si>
  <si>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</si>
  <si>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</si>
  <si>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</si>
  <si>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</si>
  <si>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</si>
  <si>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</si>
  <si>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</si>
  <si>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</si>
  <si>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</si>
  <si>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</si>
  <si>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</si>
  <si>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</si>
  <si>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</si>
  <si>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</si>
  <si>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</si>
  <si>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</si>
  <si>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</si>
  <si>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</si>
  <si>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</si>
  <si>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</si>
  <si>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</si>
  <si>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</si>
  <si>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</si>
  <si>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</si>
  <si>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</si>
  <si>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</si>
  <si>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</si>
  <si>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</si>
  <si>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</si>
  <si>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</si>
  <si>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</si>
  <si>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</si>
  <si>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</si>
  <si>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</si>
  <si>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</si>
  <si>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</si>
  <si>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</si>
  <si>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</si>
  <si>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</si>
  <si>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</si>
  <si>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</si>
  <si>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</si>
  <si>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</si>
  <si>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</si>
  <si>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</si>
  <si>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</si>
  <si>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</si>
  <si>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</si>
  <si>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</si>
  <si>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</si>
  <si>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</si>
  <si>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</si>
  <si>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</si>
  <si>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</si>
  <si>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</si>
  <si>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</si>
  <si>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</si>
  <si>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</si>
  <si>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</si>
  <si>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</si>
  <si>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</si>
  <si>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</si>
  <si>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</si>
  <si>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</si>
  <si>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</si>
  <si>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</si>
  <si>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</si>
  <si>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</si>
  <si>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</si>
  <si>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</si>
  <si>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</si>
  <si>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</si>
  <si>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</si>
  <si>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</si>
  <si>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</si>
  <si>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</si>
  <si>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</si>
  <si>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</si>
  <si>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</si>
  <si>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</si>
  <si>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</si>
  <si>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</si>
  <si>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</si>
  <si>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</si>
  <si>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</si>
  <si>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</si>
  <si>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</si>
  <si>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</si>
  <si>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</si>
  <si>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</si>
  <si>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</si>
  <si>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</si>
  <si>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</si>
  <si>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</si>
  <si>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</si>
  <si>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</si>
  <si>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</si>
  <si>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</si>
  <si>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</si>
  <si>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</si>
  <si>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</si>
  <si>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</si>
  <si>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</si>
  <si>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</si>
  <si>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</si>
  <si>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</si>
  <si>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</si>
  <si>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</si>
  <si>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</si>
  <si>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</si>
  <si>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</si>
  <si>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</si>
  <si>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</si>
  <si>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</si>
  <si>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</si>
  <si>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</si>
  <si>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</si>
  <si>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</si>
  <si>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</si>
  <si>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</si>
  <si>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</si>
  <si>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</si>
  <si>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</si>
  <si>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</si>
  <si>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</si>
  <si>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</si>
  <si>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</si>
  <si>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</si>
  <si>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</si>
  <si>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</si>
  <si>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</si>
  <si>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</si>
  <si>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</si>
  <si>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</si>
  <si>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</si>
  <si>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</si>
  <si>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</si>
  <si>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</si>
  <si>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</si>
  <si>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</si>
  <si>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</si>
  <si>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</si>
  <si>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</si>
  <si>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</si>
  <si>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</si>
  <si>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</si>
  <si>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</si>
  <si>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</si>
  <si>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</si>
  <si>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</si>
  <si>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</si>
  <si>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</si>
  <si>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</si>
  <si>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</si>
  <si>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</si>
  <si>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</si>
  <si>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</si>
  <si>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</si>
  <si>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</si>
  <si>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</si>
  <si>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</si>
  <si>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</si>
  <si>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</si>
  <si>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</si>
  <si>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</si>
  <si>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</si>
  <si>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</si>
  <si>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</si>
  <si>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</si>
  <si>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</si>
  <si>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</si>
  <si>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</si>
  <si>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</si>
  <si>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</si>
  <si>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</si>
  <si>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</si>
  <si>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</si>
  <si>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</si>
  <si>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</si>
  <si>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</si>
  <si>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</si>
  <si>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</si>
  <si>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</si>
  <si>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</si>
  <si>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</si>
  <si>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</si>
  <si>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</si>
  <si>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</si>
  <si>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</si>
  <si>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</si>
  <si>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</si>
  <si>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</si>
  <si>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</si>
  <si>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</si>
  <si>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</si>
  <si>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</si>
  <si>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</si>
  <si>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</si>
  <si>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</si>
  <si>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</si>
  <si>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</si>
  <si>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</si>
  <si>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</si>
  <si>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</si>
  <si>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</si>
  <si>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</si>
  <si>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</si>
  <si>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</si>
  <si>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</si>
  <si>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</si>
  <si>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</si>
  <si>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</si>
  <si>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</si>
  <si>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</si>
  <si>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</si>
  <si>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</si>
  <si>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</si>
  <si>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</si>
  <si>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</si>
  <si>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</si>
  <si>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</si>
  <si>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</si>
  <si>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</si>
  <si>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</si>
  <si>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</si>
  <si>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</si>
  <si>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</si>
  <si>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</si>
  <si>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</si>
  <si>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</si>
  <si>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</si>
  <si>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</si>
  <si>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</si>
  <si>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</si>
  <si>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</si>
  <si>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</si>
  <si>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</si>
  <si>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</si>
  <si>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</si>
  <si>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</si>
  <si>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</si>
  <si>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</si>
  <si>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</si>
  <si>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</si>
  <si>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</si>
  <si>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</si>
  <si>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</si>
  <si>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</si>
  <si>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</si>
  <si>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</si>
  <si>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</si>
  <si>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</si>
  <si>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</si>
  <si>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</si>
  <si>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</si>
  <si>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</si>
  <si>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</si>
  <si>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</si>
  <si>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</si>
  <si>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</si>
  <si>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</si>
  <si>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</si>
  <si>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</si>
  <si>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</si>
  <si>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</si>
  <si>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</si>
  <si>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</si>
  <si>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</si>
  <si>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</si>
  <si>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</si>
  <si>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</si>
  <si>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</si>
  <si>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</si>
  <si>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</si>
  <si>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</si>
  <si>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</si>
  <si>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</si>
  <si>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</si>
  <si>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</si>
  <si>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</si>
  <si>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</si>
  <si>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</si>
  <si>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</si>
  <si>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</si>
  <si>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</si>
  <si>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</si>
  <si>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</si>
  <si>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</si>
  <si>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</si>
  <si>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</si>
  <si>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</si>
  <si>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</si>
  <si>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</si>
  <si>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</si>
  <si>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</si>
  <si>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</si>
  <si>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</si>
  <si>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</si>
  <si>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</si>
  <si>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</si>
  <si>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</si>
  <si>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</si>
  <si>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</si>
  <si>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</si>
  <si>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</si>
  <si>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</si>
  <si>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</si>
  <si>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</si>
  <si>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</si>
  <si>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</si>
  <si>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</si>
  <si>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</si>
  <si>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</si>
  <si>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</si>
  <si>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</si>
  <si>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</si>
  <si>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</si>
  <si>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</si>
  <si>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</si>
  <si>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</si>
  <si>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</si>
  <si>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</si>
  <si>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</si>
  <si>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</si>
  <si>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</si>
  <si>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</si>
  <si>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</si>
  <si>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</si>
  <si>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</si>
  <si>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</si>
  <si>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</si>
  <si>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</si>
  <si>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</si>
  <si>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</si>
  <si>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</si>
  <si>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</si>
  <si>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</si>
  <si>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</si>
  <si>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</si>
  <si>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</si>
  <si>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</si>
  <si>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</si>
  <si>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</si>
  <si>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</si>
  <si>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</si>
  <si>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</si>
  <si>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</si>
  <si>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</si>
  <si>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</si>
  <si>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</si>
  <si>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</si>
  <si>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</si>
  <si>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</si>
  <si>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</si>
  <si>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</si>
  <si>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</si>
  <si>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</si>
  <si>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</si>
  <si>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</si>
  <si>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</si>
  <si>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</si>
  <si>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</si>
  <si>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</si>
  <si>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</si>
  <si>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</si>
  <si>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</si>
  <si>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</si>
  <si>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</si>
  <si>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</si>
  <si>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</si>
  <si>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</si>
  <si>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</si>
  <si>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</si>
  <si>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</si>
  <si>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</si>
  <si>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</si>
  <si>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</si>
  <si>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</si>
  <si>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</si>
  <si>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</si>
  <si>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</si>
  <si>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</si>
  <si>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</si>
  <si>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</si>
  <si>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</si>
  <si>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</si>
  <si>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</si>
  <si>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</si>
  <si>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</si>
  <si>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</si>
  <si>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</si>
  <si>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</si>
  <si>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</si>
  <si>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</si>
  <si>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</si>
  <si>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</si>
  <si>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</si>
  <si>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</si>
  <si>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</si>
  <si>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</si>
  <si>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</si>
  <si>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</si>
  <si>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</si>
  <si>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</si>
  <si>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</si>
  <si>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</si>
  <si>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</si>
  <si>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</si>
  <si>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</si>
  <si>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</si>
  <si>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</si>
  <si>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</si>
  <si>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</si>
  <si>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</si>
  <si>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</si>
  <si>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</si>
  <si>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</si>
  <si>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</si>
  <si>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</si>
  <si>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</si>
  <si>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</si>
  <si>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</si>
  <si>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</si>
  <si>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</si>
  <si>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</si>
  <si>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</si>
  <si>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</si>
  <si>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</si>
  <si>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</si>
  <si>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</si>
  <si>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</si>
  <si>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</si>
  <si>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</si>
  <si>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</si>
  <si>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</si>
  <si>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</si>
  <si>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</si>
  <si>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</si>
  <si>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</si>
  <si>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</si>
  <si>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</si>
  <si>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</si>
  <si>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</si>
  <si>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</si>
  <si>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</si>
  <si>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</si>
  <si>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</si>
  <si>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</si>
  <si>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</si>
  <si>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</si>
  <si>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</si>
  <si>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</si>
  <si>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</si>
  <si>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</si>
  <si>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</si>
  <si>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</si>
  <si>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</si>
  <si>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</si>
  <si>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</si>
  <si>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</si>
  <si>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</si>
  <si>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</si>
  <si>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</si>
  <si>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</si>
  <si>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</si>
  <si>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</si>
  <si>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</si>
  <si>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</si>
  <si>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</si>
  <si>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</si>
  <si>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</si>
  <si>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</si>
  <si>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</si>
  <si>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</si>
  <si>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</si>
  <si>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</si>
  <si>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</si>
  <si>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</si>
  <si>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</si>
  <si>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</si>
  <si>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</si>
  <si>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</si>
  <si>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</si>
  <si>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</si>
  <si>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</si>
  <si>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</si>
  <si>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</si>
  <si>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</si>
  <si>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</si>
  <si>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</si>
  <si>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</si>
  <si>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</si>
  <si>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</si>
  <si>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</si>
  <si>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</si>
  <si>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</si>
  <si>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</si>
  <si>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</si>
  <si>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</si>
  <si>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</si>
  <si>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</si>
  <si>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</si>
  <si>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</si>
  <si>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</si>
  <si>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</si>
  <si>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</si>
  <si>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</si>
  <si>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</si>
  <si>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</si>
  <si>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DRBR863</t>
  </si>
  <si>
    <t xml:space="preserve">Sin Efectivo </t>
  </si>
  <si>
    <t>Gavetas Rechazo/Deposito  Atendido</t>
  </si>
  <si>
    <t>Gavetas Vacias/Gavetas Fallando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</si>
  <si>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</si>
  <si>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</si>
  <si>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</si>
  <si>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</si>
  <si>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</si>
  <si>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>COMENTARIO</t>
  </si>
  <si>
    <t>DRBR100</t>
  </si>
  <si>
    <t>UASD HIGUEY</t>
  </si>
  <si>
    <t>ATM UASD Higuey</t>
  </si>
  <si>
    <t>INCIDENTE</t>
  </si>
  <si>
    <t>Abastecido</t>
  </si>
  <si>
    <t>Solucionado</t>
  </si>
  <si>
    <t>3336030281 </t>
  </si>
  <si>
    <t>SUSTITUCION DEL ATM</t>
  </si>
  <si>
    <t>GAVETA DE RECHAZO LLENA</t>
  </si>
  <si>
    <t>Hold</t>
  </si>
  <si>
    <t xml:space="preserve">Gil Carrera, Santiago </t>
  </si>
  <si>
    <t>2 Gavetas Vacias + 1 Fallando</t>
  </si>
  <si>
    <t>GAVETAS DE DEPOSITO LLENA</t>
  </si>
  <si>
    <t>GAVETA DE DAIAS + GAVETAS FALLANDO</t>
  </si>
  <si>
    <t>28 Septiembre de 2021</t>
  </si>
  <si>
    <t>3336039260</t>
  </si>
  <si>
    <t>3336039255</t>
  </si>
  <si>
    <t>3336039218</t>
  </si>
  <si>
    <t>SIN ACTIVIDAD DE RETIRO</t>
  </si>
  <si>
    <t>GAVETA DE DEPOSITO LLENA</t>
  </si>
  <si>
    <t>3336040316</t>
  </si>
  <si>
    <t>3336040311</t>
  </si>
  <si>
    <t>3336040303</t>
  </si>
  <si>
    <t>3336040298</t>
  </si>
  <si>
    <t>3336040297</t>
  </si>
  <si>
    <t>3336040296</t>
  </si>
  <si>
    <t>3336040292</t>
  </si>
  <si>
    <t>3336040256</t>
  </si>
  <si>
    <t>3336040254</t>
  </si>
  <si>
    <t>3336040251</t>
  </si>
  <si>
    <t>3336040248</t>
  </si>
  <si>
    <t>3336040242</t>
  </si>
  <si>
    <t>3336040236</t>
  </si>
  <si>
    <t>3336040218</t>
  </si>
  <si>
    <t>3336040195</t>
  </si>
  <si>
    <t>3336040179</t>
  </si>
  <si>
    <t>3336040142</t>
  </si>
  <si>
    <t>3336040135</t>
  </si>
  <si>
    <t>3336040124</t>
  </si>
  <si>
    <t>3336040111</t>
  </si>
  <si>
    <t>3336040034</t>
  </si>
  <si>
    <t>3336040032</t>
  </si>
  <si>
    <t>3336040028</t>
  </si>
  <si>
    <t>3336040025</t>
  </si>
  <si>
    <t>3336040021</t>
  </si>
  <si>
    <t>3336040019</t>
  </si>
  <si>
    <t>3336039995</t>
  </si>
  <si>
    <t>3336039994</t>
  </si>
  <si>
    <t>3336039992</t>
  </si>
  <si>
    <t>3336040347</t>
  </si>
  <si>
    <t>3336040346</t>
  </si>
  <si>
    <t>3336040340</t>
  </si>
  <si>
    <t>3336040339</t>
  </si>
  <si>
    <t>3336040338</t>
  </si>
  <si>
    <t>3336040337</t>
  </si>
  <si>
    <t>3336040335</t>
  </si>
  <si>
    <t>3336040334</t>
  </si>
  <si>
    <t>3336040332</t>
  </si>
  <si>
    <t>3336040330</t>
  </si>
  <si>
    <t>3336040329</t>
  </si>
  <si>
    <t>3336040321</t>
  </si>
  <si>
    <t>3336040319</t>
  </si>
  <si>
    <t>3336040317</t>
  </si>
  <si>
    <t>FALLA NO CONFIRMADA.</t>
  </si>
  <si>
    <t>3336040361</t>
  </si>
  <si>
    <t>3336040359</t>
  </si>
  <si>
    <t>3336040358</t>
  </si>
  <si>
    <t>3336040357</t>
  </si>
  <si>
    <t>3336040356</t>
  </si>
  <si>
    <t>3336040355</t>
  </si>
  <si>
    <t>3336040354</t>
  </si>
  <si>
    <t>3336040353</t>
  </si>
  <si>
    <t>3336040352</t>
  </si>
  <si>
    <t>3336040351</t>
  </si>
  <si>
    <t>3336040348</t>
  </si>
  <si>
    <t>3336038779 </t>
  </si>
  <si>
    <t>3336039776 </t>
  </si>
  <si>
    <t>3336040124 </t>
  </si>
  <si>
    <t>3336040135 </t>
  </si>
  <si>
    <t>3336040179 </t>
  </si>
  <si>
    <t>3336040195 </t>
  </si>
  <si>
    <t>3336040251 </t>
  </si>
  <si>
    <t>3336040256 </t>
  </si>
  <si>
    <t>3336040308 </t>
  </si>
  <si>
    <t>3336040316 </t>
  </si>
  <si>
    <t>3336040317 </t>
  </si>
  <si>
    <t>3336040319 </t>
  </si>
  <si>
    <t>3336040321 </t>
  </si>
  <si>
    <t>3336040329 </t>
  </si>
  <si>
    <t>3336040330 </t>
  </si>
  <si>
    <t>3336040332 </t>
  </si>
  <si>
    <t>3336040334 </t>
  </si>
  <si>
    <t>3336040335 </t>
  </si>
  <si>
    <t>3336040346 </t>
  </si>
  <si>
    <t>3336040347 </t>
  </si>
  <si>
    <t>3336040111 </t>
  </si>
  <si>
    <t>3336040218 </t>
  </si>
  <si>
    <t>3336040248 </t>
  </si>
  <si>
    <t>3336040297 </t>
  </si>
  <si>
    <t>3336040311 </t>
  </si>
  <si>
    <t>3336040337 </t>
  </si>
  <si>
    <t>3336040339 </t>
  </si>
  <si>
    <t>3336040425</t>
  </si>
  <si>
    <t>3336040418</t>
  </si>
  <si>
    <t>3336040417</t>
  </si>
  <si>
    <t>3336040416</t>
  </si>
  <si>
    <t>3336040415</t>
  </si>
  <si>
    <t>3336040413</t>
  </si>
  <si>
    <t>3336040409</t>
  </si>
  <si>
    <t>3336040407</t>
  </si>
  <si>
    <t>3336040400</t>
  </si>
  <si>
    <t>Moreta, Christian Aury</t>
  </si>
  <si>
    <t>3336040397</t>
  </si>
  <si>
    <t>3336040393</t>
  </si>
  <si>
    <t>3336040393 </t>
  </si>
  <si>
    <t>3336041072</t>
  </si>
  <si>
    <t>3336041068</t>
  </si>
  <si>
    <t>3336041043</t>
  </si>
  <si>
    <t>LECTOR VANDALIZADO</t>
  </si>
  <si>
    <t>3336041036</t>
  </si>
  <si>
    <t>3336041026</t>
  </si>
  <si>
    <t>3336041013</t>
  </si>
  <si>
    <t>ERROR EN TECLADO</t>
  </si>
  <si>
    <t>3336041011</t>
  </si>
  <si>
    <t>3336041007</t>
  </si>
  <si>
    <t>3336041003</t>
  </si>
  <si>
    <t>3336040993</t>
  </si>
  <si>
    <t>3336040987</t>
  </si>
  <si>
    <t>3336040971</t>
  </si>
  <si>
    <t>3336040966</t>
  </si>
  <si>
    <t>3336040964</t>
  </si>
  <si>
    <t>3336040906</t>
  </si>
  <si>
    <t>3336040869</t>
  </si>
  <si>
    <t>3336040860</t>
  </si>
  <si>
    <t>3336040780</t>
  </si>
  <si>
    <t>3336040773</t>
  </si>
  <si>
    <t>3336040769</t>
  </si>
  <si>
    <t>3336040741</t>
  </si>
  <si>
    <t>REINICIO FALLIDO POR LECTOR</t>
  </si>
  <si>
    <t>Acevedo Dominguez, Victor Leonardo</t>
  </si>
  <si>
    <t>Angoma Valdez, Jose Daniel</t>
  </si>
  <si>
    <t>29/09/2021 11:32</t>
  </si>
  <si>
    <t>29/09/2021 11:23</t>
  </si>
  <si>
    <t>29/09/2021 11:45</t>
  </si>
  <si>
    <t>29/09/2021 11:11</t>
  </si>
  <si>
    <t>29/09/2021 11:47</t>
  </si>
  <si>
    <t>29/09/2021 11:20</t>
  </si>
  <si>
    <t>29/09/2021 11:43</t>
  </si>
  <si>
    <t>29/09/2021 11:49</t>
  </si>
  <si>
    <t>29/09/2021 11:50</t>
  </si>
  <si>
    <t>29/09/2021 11:51</t>
  </si>
  <si>
    <t>29/09/2021 11:53</t>
  </si>
  <si>
    <t>29/09/2021 11:39</t>
  </si>
  <si>
    <t>29/09/2021 11:15</t>
  </si>
  <si>
    <t>29/09/2021 11:57</t>
  </si>
  <si>
    <t>29/09/2021 12:00</t>
  </si>
  <si>
    <t>29/09/2021 12:03</t>
  </si>
  <si>
    <t>29/09/2021 12:04</t>
  </si>
  <si>
    <t>29/09/2021 12:05</t>
  </si>
  <si>
    <t>29/09/2021 11:54</t>
  </si>
  <si>
    <t>29/09/2021 12:06</t>
  </si>
  <si>
    <t>29/09/2021 12:10</t>
  </si>
  <si>
    <t>29/09/2021 12:09</t>
  </si>
  <si>
    <t>29/09/2021 12:08</t>
  </si>
  <si>
    <t>29/09/2021 12:12</t>
  </si>
  <si>
    <t>REINICIO FALLIDO</t>
  </si>
  <si>
    <t>3336040769 </t>
  </si>
  <si>
    <t>3336040780 </t>
  </si>
  <si>
    <t>3336040860 </t>
  </si>
  <si>
    <t>3336040869 </t>
  </si>
  <si>
    <t>3336040964 </t>
  </si>
  <si>
    <t>3336040254 </t>
  </si>
  <si>
    <t>3336041520</t>
  </si>
  <si>
    <t>3336041511</t>
  </si>
  <si>
    <t>LECTOR</t>
  </si>
  <si>
    <t>3336041506</t>
  </si>
  <si>
    <t>3336041476</t>
  </si>
  <si>
    <t>3336041473</t>
  </si>
  <si>
    <t>3336041468</t>
  </si>
  <si>
    <t>3336041436</t>
  </si>
  <si>
    <t>3336041409</t>
  </si>
  <si>
    <t>3336041340</t>
  </si>
  <si>
    <t>3336041172</t>
  </si>
  <si>
    <t>29/09/2021 15:13</t>
  </si>
  <si>
    <t>29/09/2021 15:11</t>
  </si>
  <si>
    <t>29/09/2021 15:21</t>
  </si>
  <si>
    <t>29/09/2021 15:22</t>
  </si>
  <si>
    <t>29/09/2021 14:55</t>
  </si>
  <si>
    <t>29/09/2021 15:23</t>
  </si>
  <si>
    <t>29/09/2021 15:25</t>
  </si>
  <si>
    <t>29/09/2021 15:24</t>
  </si>
  <si>
    <t>29/09/2021 15:16</t>
  </si>
  <si>
    <t>29/09/2021 15:27</t>
  </si>
  <si>
    <t>29/09/2021 15:28</t>
  </si>
  <si>
    <t>29/09/2021 15:29</t>
  </si>
  <si>
    <t>29/09/2021 15:30</t>
  </si>
  <si>
    <t>29/09/2021 15:31</t>
  </si>
  <si>
    <t>29/09/2021 15:33</t>
  </si>
  <si>
    <t>3336041578</t>
  </si>
  <si>
    <t>3336041571</t>
  </si>
  <si>
    <t>3336041520 </t>
  </si>
  <si>
    <t>3336039029 </t>
  </si>
  <si>
    <t>3336041172 </t>
  </si>
  <si>
    <t>3336041571 </t>
  </si>
  <si>
    <t>3336041578 </t>
  </si>
  <si>
    <t>29/9/2021 18:17</t>
  </si>
  <si>
    <t>29/9/2021 18:16</t>
  </si>
  <si>
    <t>FUERA DE SERVICIO</t>
  </si>
  <si>
    <t>29/9/2021 18:19</t>
  </si>
  <si>
    <t>29/9/2021 18:22</t>
  </si>
  <si>
    <t>29/9/2021 18:26</t>
  </si>
  <si>
    <t>29/9/2021 18:32</t>
  </si>
  <si>
    <t>29/9/2021 18:37</t>
  </si>
  <si>
    <t>29/9/2021 18:33</t>
  </si>
  <si>
    <t>29/9/2021 18:28</t>
  </si>
  <si>
    <t>29/9/2021 18:31</t>
  </si>
  <si>
    <t>29/9/2021 18:10</t>
  </si>
  <si>
    <t>29/9/2021 18:35</t>
  </si>
  <si>
    <t>29/9/2021 18:42</t>
  </si>
  <si>
    <t>3336041912</t>
  </si>
  <si>
    <t>3336041911</t>
  </si>
  <si>
    <t>3336041910</t>
  </si>
  <si>
    <t>3336041896</t>
  </si>
  <si>
    <t>3336041872</t>
  </si>
  <si>
    <t>3336041860</t>
  </si>
  <si>
    <t>3336041856</t>
  </si>
  <si>
    <t>3336041845</t>
  </si>
  <si>
    <t>3336041843</t>
  </si>
  <si>
    <t>3336041842</t>
  </si>
  <si>
    <t>3336041839</t>
  </si>
  <si>
    <t>3336041832</t>
  </si>
  <si>
    <t>3336041829</t>
  </si>
  <si>
    <t>3336041820</t>
  </si>
  <si>
    <t>3336041788</t>
  </si>
  <si>
    <t>3336041779</t>
  </si>
  <si>
    <t>3336041620</t>
  </si>
  <si>
    <t>GAVETA DE DEPOSITO LLENO</t>
  </si>
  <si>
    <t xml:space="preserve"> DISPENSADOR</t>
  </si>
  <si>
    <t>3336041285</t>
  </si>
  <si>
    <t>CARGA EXITOSA POR INHIBIDO</t>
  </si>
  <si>
    <t>Closed</t>
  </si>
  <si>
    <t>CARGA EXITOSA</t>
  </si>
  <si>
    <t>29/09/2021 15:20</t>
  </si>
  <si>
    <t>3336041397</t>
  </si>
  <si>
    <t>CARGA EXITOSA POR SOLICITUD DE LA OF...</t>
  </si>
  <si>
    <t>3336040881</t>
  </si>
  <si>
    <t>REINICIO EXITOSO POR INHIBIDO</t>
  </si>
  <si>
    <t>REINICIO EXITOSO</t>
  </si>
  <si>
    <t>3336040882</t>
  </si>
  <si>
    <t>3336041330</t>
  </si>
  <si>
    <t>3336041332</t>
  </si>
  <si>
    <t>29/09/2021 15:15</t>
  </si>
  <si>
    <t>3336041334</t>
  </si>
  <si>
    <t>29/09/2021 15:26</t>
  </si>
  <si>
    <t>3336041338</t>
  </si>
  <si>
    <t>29/09/2021 13:16</t>
  </si>
  <si>
    <t>3336040897</t>
  </si>
  <si>
    <t>REINICIO EXITOSO POR LECTOR</t>
  </si>
  <si>
    <t>29/09/2021 11:14</t>
  </si>
  <si>
    <t>3336041406</t>
  </si>
  <si>
    <t>3336041430</t>
  </si>
  <si>
    <t>3336040730</t>
  </si>
  <si>
    <t>3336041441</t>
  </si>
  <si>
    <t xml:space="preserve">GAVETA DE DEPOSITO LLENA </t>
  </si>
  <si>
    <t>29/9/2021 22:03</t>
  </si>
  <si>
    <t>29/9/2021 21:52</t>
  </si>
  <si>
    <t>29/9/2021 22:08</t>
  </si>
  <si>
    <t>29/9/2021 20:09</t>
  </si>
  <si>
    <t>29/9/2021 21:36</t>
  </si>
  <si>
    <t>29/9/2021 22:14</t>
  </si>
  <si>
    <t>3336041945</t>
  </si>
  <si>
    <t>3336041944</t>
  </si>
  <si>
    <t>3336041941</t>
  </si>
  <si>
    <t>3336041940</t>
  </si>
  <si>
    <t>3336041939</t>
  </si>
  <si>
    <t>3336041938</t>
  </si>
  <si>
    <t>3336041937</t>
  </si>
  <si>
    <t>3336041936</t>
  </si>
  <si>
    <t>3336041933</t>
  </si>
  <si>
    <t>3336041932</t>
  </si>
  <si>
    <t>3336041930</t>
  </si>
  <si>
    <t>3336041929</t>
  </si>
  <si>
    <t>3336041928</t>
  </si>
  <si>
    <t>3336041927</t>
  </si>
  <si>
    <t>3336041926</t>
  </si>
  <si>
    <t>3336041925</t>
  </si>
  <si>
    <t>3336041924</t>
  </si>
  <si>
    <t>3336041923</t>
  </si>
  <si>
    <t>3336041919</t>
  </si>
  <si>
    <t>3336041917</t>
  </si>
  <si>
    <t>INHIBIDO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</si>
</sst>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111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6" fillId="5" borderId="62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" fillId="5" borderId="59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6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5" fillId="5" borderId="59" xfId="0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11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10" xfId="6739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2 2 2" xfId="11020"/>
    <cellStyle name="Cambios de Turno 2 2 2 2 2 3" xfId="6600"/>
    <cellStyle name="Cambios de Turno 2 2 2 2 2 4" xfId="8810"/>
    <cellStyle name="Cambios de Turno 2 2 2 2 3" xfId="3285"/>
    <cellStyle name="Cambios de Turno 2 2 2 2 3 2" xfId="9915"/>
    <cellStyle name="Cambios de Turno 2 2 2 2 4" xfId="5495"/>
    <cellStyle name="Cambios de Turno 2 2 2 2 5" xfId="7705"/>
    <cellStyle name="Cambios de Turno 2 2 2 3" xfId="1627"/>
    <cellStyle name="Cambios de Turno 2 2 2 3 2" xfId="3838"/>
    <cellStyle name="Cambios de Turno 2 2 2 3 2 2" xfId="10468"/>
    <cellStyle name="Cambios de Turno 2 2 2 3 3" xfId="6048"/>
    <cellStyle name="Cambios de Turno 2 2 2 3 4" xfId="8258"/>
    <cellStyle name="Cambios de Turno 2 2 2 4" xfId="2733"/>
    <cellStyle name="Cambios de Turno 2 2 2 4 2" xfId="9363"/>
    <cellStyle name="Cambios de Turno 2 2 2 5" xfId="4943"/>
    <cellStyle name="Cambios de Turno 2 2 2 6" xfId="7153"/>
    <cellStyle name="Cambios de Turno 2 2 3" xfId="790"/>
    <cellStyle name="Cambios de Turno 2 2 3 2" xfId="1903"/>
    <cellStyle name="Cambios de Turno 2 2 3 2 2" xfId="4114"/>
    <cellStyle name="Cambios de Turno 2 2 3 2 2 2" xfId="10744"/>
    <cellStyle name="Cambios de Turno 2 2 3 2 3" xfId="6324"/>
    <cellStyle name="Cambios de Turno 2 2 3 2 4" xfId="8534"/>
    <cellStyle name="Cambios de Turno 2 2 3 3" xfId="3009"/>
    <cellStyle name="Cambios de Turno 2 2 3 3 2" xfId="9639"/>
    <cellStyle name="Cambios de Turno 2 2 3 4" xfId="5219"/>
    <cellStyle name="Cambios de Turno 2 2 3 5" xfId="7429"/>
    <cellStyle name="Cambios de Turno 2 2 4" xfId="1351"/>
    <cellStyle name="Cambios de Turno 2 2 4 2" xfId="3562"/>
    <cellStyle name="Cambios de Turno 2 2 4 2 2" xfId="10192"/>
    <cellStyle name="Cambios de Turno 2 2 4 3" xfId="5772"/>
    <cellStyle name="Cambios de Turno 2 2 4 4" xfId="7982"/>
    <cellStyle name="Cambios de Turno 2 2 5" xfId="2457"/>
    <cellStyle name="Cambios de Turno 2 2 5 2" xfId="9087"/>
    <cellStyle name="Cambios de Turno 2 2 6" xfId="4667"/>
    <cellStyle name="Cambios de Turno 2 2 7" xfId="687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2 2 2" xfId="11112"/>
    <cellStyle name="Cambios de Turno 2 3 2 2 2 3" xfId="6692"/>
    <cellStyle name="Cambios de Turno 2 3 2 2 2 4" xfId="8902"/>
    <cellStyle name="Cambios de Turno 2 3 2 2 3" xfId="3377"/>
    <cellStyle name="Cambios de Turno 2 3 2 2 3 2" xfId="10007"/>
    <cellStyle name="Cambios de Turno 2 3 2 2 4" xfId="5587"/>
    <cellStyle name="Cambios de Turno 2 3 2 2 5" xfId="7797"/>
    <cellStyle name="Cambios de Turno 2 3 2 3" xfId="1719"/>
    <cellStyle name="Cambios de Turno 2 3 2 3 2" xfId="3930"/>
    <cellStyle name="Cambios de Turno 2 3 2 3 2 2" xfId="10560"/>
    <cellStyle name="Cambios de Turno 2 3 2 3 3" xfId="6140"/>
    <cellStyle name="Cambios de Turno 2 3 2 3 4" xfId="8350"/>
    <cellStyle name="Cambios de Turno 2 3 2 4" xfId="2825"/>
    <cellStyle name="Cambios de Turno 2 3 2 4 2" xfId="9455"/>
    <cellStyle name="Cambios de Turno 2 3 2 5" xfId="5035"/>
    <cellStyle name="Cambios de Turno 2 3 2 6" xfId="7245"/>
    <cellStyle name="Cambios de Turno 2 3 3" xfId="882"/>
    <cellStyle name="Cambios de Turno 2 3 3 2" xfId="1995"/>
    <cellStyle name="Cambios de Turno 2 3 3 2 2" xfId="4206"/>
    <cellStyle name="Cambios de Turno 2 3 3 2 2 2" xfId="10836"/>
    <cellStyle name="Cambios de Turno 2 3 3 2 3" xfId="6416"/>
    <cellStyle name="Cambios de Turno 2 3 3 2 4" xfId="8626"/>
    <cellStyle name="Cambios de Turno 2 3 3 3" xfId="3101"/>
    <cellStyle name="Cambios de Turno 2 3 3 3 2" xfId="9731"/>
    <cellStyle name="Cambios de Turno 2 3 3 4" xfId="5311"/>
    <cellStyle name="Cambios de Turno 2 3 3 5" xfId="7521"/>
    <cellStyle name="Cambios de Turno 2 3 4" xfId="1443"/>
    <cellStyle name="Cambios de Turno 2 3 4 2" xfId="3654"/>
    <cellStyle name="Cambios de Turno 2 3 4 2 2" xfId="10284"/>
    <cellStyle name="Cambios de Turno 2 3 4 3" xfId="5864"/>
    <cellStyle name="Cambios de Turno 2 3 4 4" xfId="8074"/>
    <cellStyle name="Cambios de Turno 2 3 5" xfId="2549"/>
    <cellStyle name="Cambios de Turno 2 3 5 2" xfId="9179"/>
    <cellStyle name="Cambios de Turno 2 3 6" xfId="4759"/>
    <cellStyle name="Cambios de Turno 2 3 7" xfId="696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2 2 2" xfId="10928"/>
    <cellStyle name="Cambios de Turno 2 4 2 2 3" xfId="6508"/>
    <cellStyle name="Cambios de Turno 2 4 2 2 4" xfId="8718"/>
    <cellStyle name="Cambios de Turno 2 4 2 3" xfId="3193"/>
    <cellStyle name="Cambios de Turno 2 4 2 3 2" xfId="9823"/>
    <cellStyle name="Cambios de Turno 2 4 2 4" xfId="5403"/>
    <cellStyle name="Cambios de Turno 2 4 2 5" xfId="7613"/>
    <cellStyle name="Cambios de Turno 2 4 3" xfId="1535"/>
    <cellStyle name="Cambios de Turno 2 4 3 2" xfId="3746"/>
    <cellStyle name="Cambios de Turno 2 4 3 2 2" xfId="10376"/>
    <cellStyle name="Cambios de Turno 2 4 3 3" xfId="5956"/>
    <cellStyle name="Cambios de Turno 2 4 3 4" xfId="8166"/>
    <cellStyle name="Cambios de Turno 2 4 4" xfId="2641"/>
    <cellStyle name="Cambios de Turno 2 4 4 2" xfId="9271"/>
    <cellStyle name="Cambios de Turno 2 4 5" xfId="4851"/>
    <cellStyle name="Cambios de Turno 2 4 6" xfId="7061"/>
    <cellStyle name="Cambios de Turno 2 5" xfId="698"/>
    <cellStyle name="Cambios de Turno 2 5 2" xfId="1811"/>
    <cellStyle name="Cambios de Turno 2 5 2 2" xfId="4022"/>
    <cellStyle name="Cambios de Turno 2 5 2 2 2" xfId="10652"/>
    <cellStyle name="Cambios de Turno 2 5 2 3" xfId="6232"/>
    <cellStyle name="Cambios de Turno 2 5 2 4" xfId="8442"/>
    <cellStyle name="Cambios de Turno 2 5 3" xfId="2917"/>
    <cellStyle name="Cambios de Turno 2 5 3 2" xfId="9547"/>
    <cellStyle name="Cambios de Turno 2 5 4" xfId="5127"/>
    <cellStyle name="Cambios de Turno 2 5 5" xfId="7337"/>
    <cellStyle name="Cambios de Turno 2 6" xfId="1259"/>
    <cellStyle name="Cambios de Turno 2 6 2" xfId="3470"/>
    <cellStyle name="Cambios de Turno 2 6 2 2" xfId="10100"/>
    <cellStyle name="Cambios de Turno 2 6 3" xfId="5680"/>
    <cellStyle name="Cambios de Turno 2 6 4" xfId="7890"/>
    <cellStyle name="Cambios de Turno 2 7" xfId="2365"/>
    <cellStyle name="Cambios de Turno 2 7 2" xfId="8995"/>
    <cellStyle name="Cambios de Turno 2 8" xfId="4575"/>
    <cellStyle name="Cambios de Turno 2 9" xfId="678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2 2 2" xfId="10974"/>
    <cellStyle name="Cambios de Turno 3 2 2 2 3" xfId="6554"/>
    <cellStyle name="Cambios de Turno 3 2 2 2 4" xfId="8764"/>
    <cellStyle name="Cambios de Turno 3 2 2 3" xfId="3239"/>
    <cellStyle name="Cambios de Turno 3 2 2 3 2" xfId="9869"/>
    <cellStyle name="Cambios de Turno 3 2 2 4" xfId="5449"/>
    <cellStyle name="Cambios de Turno 3 2 2 5" xfId="7659"/>
    <cellStyle name="Cambios de Turno 3 2 3" xfId="1581"/>
    <cellStyle name="Cambios de Turno 3 2 3 2" xfId="3792"/>
    <cellStyle name="Cambios de Turno 3 2 3 2 2" xfId="10422"/>
    <cellStyle name="Cambios de Turno 3 2 3 3" xfId="6002"/>
    <cellStyle name="Cambios de Turno 3 2 3 4" xfId="8212"/>
    <cellStyle name="Cambios de Turno 3 2 4" xfId="2687"/>
    <cellStyle name="Cambios de Turno 3 2 4 2" xfId="9317"/>
    <cellStyle name="Cambios de Turno 3 2 5" xfId="4897"/>
    <cellStyle name="Cambios de Turno 3 2 6" xfId="7107"/>
    <cellStyle name="Cambios de Turno 3 3" xfId="744"/>
    <cellStyle name="Cambios de Turno 3 3 2" xfId="1857"/>
    <cellStyle name="Cambios de Turno 3 3 2 2" xfId="4068"/>
    <cellStyle name="Cambios de Turno 3 3 2 2 2" xfId="10698"/>
    <cellStyle name="Cambios de Turno 3 3 2 3" xfId="6278"/>
    <cellStyle name="Cambios de Turno 3 3 2 4" xfId="8488"/>
    <cellStyle name="Cambios de Turno 3 3 3" xfId="2963"/>
    <cellStyle name="Cambios de Turno 3 3 3 2" xfId="9593"/>
    <cellStyle name="Cambios de Turno 3 3 4" xfId="5173"/>
    <cellStyle name="Cambios de Turno 3 3 5" xfId="7383"/>
    <cellStyle name="Cambios de Turno 3 4" xfId="1305"/>
    <cellStyle name="Cambios de Turno 3 4 2" xfId="3516"/>
    <cellStyle name="Cambios de Turno 3 4 2 2" xfId="10146"/>
    <cellStyle name="Cambios de Turno 3 4 3" xfId="5726"/>
    <cellStyle name="Cambios de Turno 3 4 4" xfId="7936"/>
    <cellStyle name="Cambios de Turno 3 5" xfId="2411"/>
    <cellStyle name="Cambios de Turno 3 5 2" xfId="9041"/>
    <cellStyle name="Cambios de Turno 3 6" xfId="4621"/>
    <cellStyle name="Cambios de Turno 3 7" xfId="683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2 2 2" xfId="11066"/>
    <cellStyle name="Cambios de Turno 4 2 2 2 3" xfId="6646"/>
    <cellStyle name="Cambios de Turno 4 2 2 2 4" xfId="8856"/>
    <cellStyle name="Cambios de Turno 4 2 2 3" xfId="3331"/>
    <cellStyle name="Cambios de Turno 4 2 2 3 2" xfId="9961"/>
    <cellStyle name="Cambios de Turno 4 2 2 4" xfId="5541"/>
    <cellStyle name="Cambios de Turno 4 2 2 5" xfId="7751"/>
    <cellStyle name="Cambios de Turno 4 2 3" xfId="1673"/>
    <cellStyle name="Cambios de Turno 4 2 3 2" xfId="3884"/>
    <cellStyle name="Cambios de Turno 4 2 3 2 2" xfId="10514"/>
    <cellStyle name="Cambios de Turno 4 2 3 3" xfId="6094"/>
    <cellStyle name="Cambios de Turno 4 2 3 4" xfId="8304"/>
    <cellStyle name="Cambios de Turno 4 2 4" xfId="2779"/>
    <cellStyle name="Cambios de Turno 4 2 4 2" xfId="9409"/>
    <cellStyle name="Cambios de Turno 4 2 5" xfId="4989"/>
    <cellStyle name="Cambios de Turno 4 2 6" xfId="7199"/>
    <cellStyle name="Cambios de Turno 4 3" xfId="836"/>
    <cellStyle name="Cambios de Turno 4 3 2" xfId="1949"/>
    <cellStyle name="Cambios de Turno 4 3 2 2" xfId="4160"/>
    <cellStyle name="Cambios de Turno 4 3 2 2 2" xfId="10790"/>
    <cellStyle name="Cambios de Turno 4 3 2 3" xfId="6370"/>
    <cellStyle name="Cambios de Turno 4 3 2 4" xfId="8580"/>
    <cellStyle name="Cambios de Turno 4 3 3" xfId="3055"/>
    <cellStyle name="Cambios de Turno 4 3 3 2" xfId="9685"/>
    <cellStyle name="Cambios de Turno 4 3 4" xfId="5265"/>
    <cellStyle name="Cambios de Turno 4 3 5" xfId="7475"/>
    <cellStyle name="Cambios de Turno 4 4" xfId="1397"/>
    <cellStyle name="Cambios de Turno 4 4 2" xfId="3608"/>
    <cellStyle name="Cambios de Turno 4 4 2 2" xfId="10238"/>
    <cellStyle name="Cambios de Turno 4 4 3" xfId="5818"/>
    <cellStyle name="Cambios de Turno 4 4 4" xfId="8028"/>
    <cellStyle name="Cambios de Turno 4 5" xfId="2503"/>
    <cellStyle name="Cambios de Turno 4 5 2" xfId="9133"/>
    <cellStyle name="Cambios de Turno 4 6" xfId="4713"/>
    <cellStyle name="Cambios de Turno 4 7" xfId="6923"/>
    <cellStyle name="Cambios de Turno 5" xfId="376"/>
    <cellStyle name="Cambios de Turno 5 2" xfId="928"/>
    <cellStyle name="Cambios de Turno 5 2 2" xfId="2041"/>
    <cellStyle name="Cambios de Turno 5 2 2 2" xfId="4252"/>
    <cellStyle name="Cambios de Turno 5 2 2 2 2" xfId="10882"/>
    <cellStyle name="Cambios de Turno 5 2 2 3" xfId="6462"/>
    <cellStyle name="Cambios de Turno 5 2 2 4" xfId="8672"/>
    <cellStyle name="Cambios de Turno 5 2 3" xfId="3147"/>
    <cellStyle name="Cambios de Turno 5 2 3 2" xfId="9777"/>
    <cellStyle name="Cambios de Turno 5 2 4" xfId="5357"/>
    <cellStyle name="Cambios de Turno 5 2 5" xfId="7567"/>
    <cellStyle name="Cambios de Turno 5 3" xfId="1489"/>
    <cellStyle name="Cambios de Turno 5 3 2" xfId="3700"/>
    <cellStyle name="Cambios de Turno 5 3 2 2" xfId="10330"/>
    <cellStyle name="Cambios de Turno 5 3 3" xfId="5910"/>
    <cellStyle name="Cambios de Turno 5 3 4" xfId="8120"/>
    <cellStyle name="Cambios de Turno 5 4" xfId="2595"/>
    <cellStyle name="Cambios de Turno 5 4 2" xfId="9225"/>
    <cellStyle name="Cambios de Turno 5 5" xfId="4805"/>
    <cellStyle name="Cambios de Turno 5 6" xfId="7015"/>
    <cellStyle name="Cambios de Turno 6" xfId="652"/>
    <cellStyle name="Cambios de Turno 6 2" xfId="1765"/>
    <cellStyle name="Cambios de Turno 6 2 2" xfId="3976"/>
    <cellStyle name="Cambios de Turno 6 2 2 2" xfId="10606"/>
    <cellStyle name="Cambios de Turno 6 2 3" xfId="6186"/>
    <cellStyle name="Cambios de Turno 6 2 4" xfId="8396"/>
    <cellStyle name="Cambios de Turno 6 3" xfId="2871"/>
    <cellStyle name="Cambios de Turno 6 3 2" xfId="9501"/>
    <cellStyle name="Cambios de Turno 6 4" xfId="5081"/>
    <cellStyle name="Cambios de Turno 6 5" xfId="7291"/>
    <cellStyle name="Cambios de Turno 7" xfId="1213"/>
    <cellStyle name="Cambios de Turno 7 2" xfId="3424"/>
    <cellStyle name="Cambios de Turno 7 2 2" xfId="10054"/>
    <cellStyle name="Cambios de Turno 7 3" xfId="5634"/>
    <cellStyle name="Cambios de Turno 7 4" xfId="7844"/>
    <cellStyle name="Cambios de Turno 8" xfId="2319"/>
    <cellStyle name="Cambios de Turno 8 2" xfId="8949"/>
    <cellStyle name="Cambios de Turno 9" xfId="4529"/>
    <cellStyle name="CambioTurno" xfId="95"/>
    <cellStyle name="CambioTurno 10" xfId="6734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2 2 2" xfId="11015"/>
    <cellStyle name="CambioTurno 2 2 2 2 2 3" xfId="6595"/>
    <cellStyle name="CambioTurno 2 2 2 2 2 4" xfId="8805"/>
    <cellStyle name="CambioTurno 2 2 2 2 3" xfId="3280"/>
    <cellStyle name="CambioTurno 2 2 2 2 3 2" xfId="9910"/>
    <cellStyle name="CambioTurno 2 2 2 2 4" xfId="5490"/>
    <cellStyle name="CambioTurno 2 2 2 2 5" xfId="7700"/>
    <cellStyle name="CambioTurno 2 2 2 3" xfId="1622"/>
    <cellStyle name="CambioTurno 2 2 2 3 2" xfId="3833"/>
    <cellStyle name="CambioTurno 2 2 2 3 2 2" xfId="10463"/>
    <cellStyle name="CambioTurno 2 2 2 3 3" xfId="6043"/>
    <cellStyle name="CambioTurno 2 2 2 3 4" xfId="8253"/>
    <cellStyle name="CambioTurno 2 2 2 4" xfId="2728"/>
    <cellStyle name="CambioTurno 2 2 2 4 2" xfId="9358"/>
    <cellStyle name="CambioTurno 2 2 2 5" xfId="4938"/>
    <cellStyle name="CambioTurno 2 2 2 6" xfId="7148"/>
    <cellStyle name="CambioTurno 2 2 3" xfId="785"/>
    <cellStyle name="CambioTurno 2 2 3 2" xfId="1898"/>
    <cellStyle name="CambioTurno 2 2 3 2 2" xfId="4109"/>
    <cellStyle name="CambioTurno 2 2 3 2 2 2" xfId="10739"/>
    <cellStyle name="CambioTurno 2 2 3 2 3" xfId="6319"/>
    <cellStyle name="CambioTurno 2 2 3 2 4" xfId="8529"/>
    <cellStyle name="CambioTurno 2 2 3 3" xfId="3004"/>
    <cellStyle name="CambioTurno 2 2 3 3 2" xfId="9634"/>
    <cellStyle name="CambioTurno 2 2 3 4" xfId="5214"/>
    <cellStyle name="CambioTurno 2 2 3 5" xfId="7424"/>
    <cellStyle name="CambioTurno 2 2 4" xfId="1346"/>
    <cellStyle name="CambioTurno 2 2 4 2" xfId="3557"/>
    <cellStyle name="CambioTurno 2 2 4 2 2" xfId="10187"/>
    <cellStyle name="CambioTurno 2 2 4 3" xfId="5767"/>
    <cellStyle name="CambioTurno 2 2 4 4" xfId="7977"/>
    <cellStyle name="CambioTurno 2 2 5" xfId="2452"/>
    <cellStyle name="CambioTurno 2 2 5 2" xfId="9082"/>
    <cellStyle name="CambioTurno 2 2 6" xfId="4662"/>
    <cellStyle name="CambioTurno 2 2 7" xfId="687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2 2 2" xfId="11107"/>
    <cellStyle name="CambioTurno 2 3 2 2 2 3" xfId="6687"/>
    <cellStyle name="CambioTurno 2 3 2 2 2 4" xfId="8897"/>
    <cellStyle name="CambioTurno 2 3 2 2 3" xfId="3372"/>
    <cellStyle name="CambioTurno 2 3 2 2 3 2" xfId="10002"/>
    <cellStyle name="CambioTurno 2 3 2 2 4" xfId="5582"/>
    <cellStyle name="CambioTurno 2 3 2 2 5" xfId="7792"/>
    <cellStyle name="CambioTurno 2 3 2 3" xfId="1714"/>
    <cellStyle name="CambioTurno 2 3 2 3 2" xfId="3925"/>
    <cellStyle name="CambioTurno 2 3 2 3 2 2" xfId="10555"/>
    <cellStyle name="CambioTurno 2 3 2 3 3" xfId="6135"/>
    <cellStyle name="CambioTurno 2 3 2 3 4" xfId="8345"/>
    <cellStyle name="CambioTurno 2 3 2 4" xfId="2820"/>
    <cellStyle name="CambioTurno 2 3 2 4 2" xfId="9450"/>
    <cellStyle name="CambioTurno 2 3 2 5" xfId="5030"/>
    <cellStyle name="CambioTurno 2 3 2 6" xfId="7240"/>
    <cellStyle name="CambioTurno 2 3 3" xfId="877"/>
    <cellStyle name="CambioTurno 2 3 3 2" xfId="1990"/>
    <cellStyle name="CambioTurno 2 3 3 2 2" xfId="4201"/>
    <cellStyle name="CambioTurno 2 3 3 2 2 2" xfId="10831"/>
    <cellStyle name="CambioTurno 2 3 3 2 3" xfId="6411"/>
    <cellStyle name="CambioTurno 2 3 3 2 4" xfId="8621"/>
    <cellStyle name="CambioTurno 2 3 3 3" xfId="3096"/>
    <cellStyle name="CambioTurno 2 3 3 3 2" xfId="9726"/>
    <cellStyle name="CambioTurno 2 3 3 4" xfId="5306"/>
    <cellStyle name="CambioTurno 2 3 3 5" xfId="7516"/>
    <cellStyle name="CambioTurno 2 3 4" xfId="1438"/>
    <cellStyle name="CambioTurno 2 3 4 2" xfId="3649"/>
    <cellStyle name="CambioTurno 2 3 4 2 2" xfId="10279"/>
    <cellStyle name="CambioTurno 2 3 4 3" xfId="5859"/>
    <cellStyle name="CambioTurno 2 3 4 4" xfId="8069"/>
    <cellStyle name="CambioTurno 2 3 5" xfId="2544"/>
    <cellStyle name="CambioTurno 2 3 5 2" xfId="9174"/>
    <cellStyle name="CambioTurno 2 3 6" xfId="4754"/>
    <cellStyle name="CambioTurno 2 3 7" xfId="6964"/>
    <cellStyle name="CambioTurno 2 4" xfId="417"/>
    <cellStyle name="CambioTurno 2 4 2" xfId="969"/>
    <cellStyle name="CambioTurno 2 4 2 2" xfId="2082"/>
    <cellStyle name="CambioTurno 2 4 2 2 2" xfId="4293"/>
    <cellStyle name="CambioTurno 2 4 2 2 2 2" xfId="10923"/>
    <cellStyle name="CambioTurno 2 4 2 2 3" xfId="6503"/>
    <cellStyle name="CambioTurno 2 4 2 2 4" xfId="8713"/>
    <cellStyle name="CambioTurno 2 4 2 3" xfId="3188"/>
    <cellStyle name="CambioTurno 2 4 2 3 2" xfId="9818"/>
    <cellStyle name="CambioTurno 2 4 2 4" xfId="5398"/>
    <cellStyle name="CambioTurno 2 4 2 5" xfId="7608"/>
    <cellStyle name="CambioTurno 2 4 3" xfId="1530"/>
    <cellStyle name="CambioTurno 2 4 3 2" xfId="3741"/>
    <cellStyle name="CambioTurno 2 4 3 2 2" xfId="10371"/>
    <cellStyle name="CambioTurno 2 4 3 3" xfId="5951"/>
    <cellStyle name="CambioTurno 2 4 3 4" xfId="8161"/>
    <cellStyle name="CambioTurno 2 4 4" xfId="2636"/>
    <cellStyle name="CambioTurno 2 4 4 2" xfId="9266"/>
    <cellStyle name="CambioTurno 2 4 5" xfId="4846"/>
    <cellStyle name="CambioTurno 2 4 6" xfId="7056"/>
    <cellStyle name="CambioTurno 2 5" xfId="693"/>
    <cellStyle name="CambioTurno 2 5 2" xfId="1806"/>
    <cellStyle name="CambioTurno 2 5 2 2" xfId="4017"/>
    <cellStyle name="CambioTurno 2 5 2 2 2" xfId="10647"/>
    <cellStyle name="CambioTurno 2 5 2 3" xfId="6227"/>
    <cellStyle name="CambioTurno 2 5 2 4" xfId="8437"/>
    <cellStyle name="CambioTurno 2 5 3" xfId="2912"/>
    <cellStyle name="CambioTurno 2 5 3 2" xfId="9542"/>
    <cellStyle name="CambioTurno 2 5 4" xfId="5122"/>
    <cellStyle name="CambioTurno 2 5 5" xfId="7332"/>
    <cellStyle name="CambioTurno 2 6" xfId="1254"/>
    <cellStyle name="CambioTurno 2 6 2" xfId="3465"/>
    <cellStyle name="CambioTurno 2 6 2 2" xfId="10095"/>
    <cellStyle name="CambioTurno 2 6 3" xfId="5675"/>
    <cellStyle name="CambioTurno 2 6 4" xfId="7885"/>
    <cellStyle name="CambioTurno 2 7" xfId="2360"/>
    <cellStyle name="CambioTurno 2 7 2" xfId="8990"/>
    <cellStyle name="CambioTurno 2 8" xfId="4570"/>
    <cellStyle name="CambioTurno 2 9" xfId="678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2 2 2" xfId="10969"/>
    <cellStyle name="CambioTurno 3 2 2 2 3" xfId="6549"/>
    <cellStyle name="CambioTurno 3 2 2 2 4" xfId="8759"/>
    <cellStyle name="CambioTurno 3 2 2 3" xfId="3234"/>
    <cellStyle name="CambioTurno 3 2 2 3 2" xfId="9864"/>
    <cellStyle name="CambioTurno 3 2 2 4" xfId="5444"/>
    <cellStyle name="CambioTurno 3 2 2 5" xfId="7654"/>
    <cellStyle name="CambioTurno 3 2 3" xfId="1576"/>
    <cellStyle name="CambioTurno 3 2 3 2" xfId="3787"/>
    <cellStyle name="CambioTurno 3 2 3 2 2" xfId="10417"/>
    <cellStyle name="CambioTurno 3 2 3 3" xfId="5997"/>
    <cellStyle name="CambioTurno 3 2 3 4" xfId="8207"/>
    <cellStyle name="CambioTurno 3 2 4" xfId="2682"/>
    <cellStyle name="CambioTurno 3 2 4 2" xfId="9312"/>
    <cellStyle name="CambioTurno 3 2 5" xfId="4892"/>
    <cellStyle name="CambioTurno 3 2 6" xfId="7102"/>
    <cellStyle name="CambioTurno 3 3" xfId="739"/>
    <cellStyle name="CambioTurno 3 3 2" xfId="1852"/>
    <cellStyle name="CambioTurno 3 3 2 2" xfId="4063"/>
    <cellStyle name="CambioTurno 3 3 2 2 2" xfId="10693"/>
    <cellStyle name="CambioTurno 3 3 2 3" xfId="6273"/>
    <cellStyle name="CambioTurno 3 3 2 4" xfId="8483"/>
    <cellStyle name="CambioTurno 3 3 3" xfId="2958"/>
    <cellStyle name="CambioTurno 3 3 3 2" xfId="9588"/>
    <cellStyle name="CambioTurno 3 3 4" xfId="5168"/>
    <cellStyle name="CambioTurno 3 3 5" xfId="7378"/>
    <cellStyle name="CambioTurno 3 4" xfId="1300"/>
    <cellStyle name="CambioTurno 3 4 2" xfId="3511"/>
    <cellStyle name="CambioTurno 3 4 2 2" xfId="10141"/>
    <cellStyle name="CambioTurno 3 4 3" xfId="5721"/>
    <cellStyle name="CambioTurno 3 4 4" xfId="7931"/>
    <cellStyle name="CambioTurno 3 5" xfId="2406"/>
    <cellStyle name="CambioTurno 3 5 2" xfId="9036"/>
    <cellStyle name="CambioTurno 3 6" xfId="4616"/>
    <cellStyle name="CambioTurno 3 7" xfId="682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2 2 2" xfId="11061"/>
    <cellStyle name="CambioTurno 4 2 2 2 3" xfId="6641"/>
    <cellStyle name="CambioTurno 4 2 2 2 4" xfId="8851"/>
    <cellStyle name="CambioTurno 4 2 2 3" xfId="3326"/>
    <cellStyle name="CambioTurno 4 2 2 3 2" xfId="9956"/>
    <cellStyle name="CambioTurno 4 2 2 4" xfId="5536"/>
    <cellStyle name="CambioTurno 4 2 2 5" xfId="7746"/>
    <cellStyle name="CambioTurno 4 2 3" xfId="1668"/>
    <cellStyle name="CambioTurno 4 2 3 2" xfId="3879"/>
    <cellStyle name="CambioTurno 4 2 3 2 2" xfId="10509"/>
    <cellStyle name="CambioTurno 4 2 3 3" xfId="6089"/>
    <cellStyle name="CambioTurno 4 2 3 4" xfId="8299"/>
    <cellStyle name="CambioTurno 4 2 4" xfId="2774"/>
    <cellStyle name="CambioTurno 4 2 4 2" xfId="9404"/>
    <cellStyle name="CambioTurno 4 2 5" xfId="4984"/>
    <cellStyle name="CambioTurno 4 2 6" xfId="7194"/>
    <cellStyle name="CambioTurno 4 3" xfId="831"/>
    <cellStyle name="CambioTurno 4 3 2" xfId="1944"/>
    <cellStyle name="CambioTurno 4 3 2 2" xfId="4155"/>
    <cellStyle name="CambioTurno 4 3 2 2 2" xfId="10785"/>
    <cellStyle name="CambioTurno 4 3 2 3" xfId="6365"/>
    <cellStyle name="CambioTurno 4 3 2 4" xfId="8575"/>
    <cellStyle name="CambioTurno 4 3 3" xfId="3050"/>
    <cellStyle name="CambioTurno 4 3 3 2" xfId="9680"/>
    <cellStyle name="CambioTurno 4 3 4" xfId="5260"/>
    <cellStyle name="CambioTurno 4 3 5" xfId="7470"/>
    <cellStyle name="CambioTurno 4 4" xfId="1392"/>
    <cellStyle name="CambioTurno 4 4 2" xfId="3603"/>
    <cellStyle name="CambioTurno 4 4 2 2" xfId="10233"/>
    <cellStyle name="CambioTurno 4 4 3" xfId="5813"/>
    <cellStyle name="CambioTurno 4 4 4" xfId="8023"/>
    <cellStyle name="CambioTurno 4 5" xfId="2498"/>
    <cellStyle name="CambioTurno 4 5 2" xfId="9128"/>
    <cellStyle name="CambioTurno 4 6" xfId="4708"/>
    <cellStyle name="CambioTurno 4 7" xfId="6918"/>
    <cellStyle name="CambioTurno 5" xfId="371"/>
    <cellStyle name="CambioTurno 5 2" xfId="923"/>
    <cellStyle name="CambioTurno 5 2 2" xfId="2036"/>
    <cellStyle name="CambioTurno 5 2 2 2" xfId="4247"/>
    <cellStyle name="CambioTurno 5 2 2 2 2" xfId="10877"/>
    <cellStyle name="CambioTurno 5 2 2 3" xfId="6457"/>
    <cellStyle name="CambioTurno 5 2 2 4" xfId="8667"/>
    <cellStyle name="CambioTurno 5 2 3" xfId="3142"/>
    <cellStyle name="CambioTurno 5 2 3 2" xfId="9772"/>
    <cellStyle name="CambioTurno 5 2 4" xfId="5352"/>
    <cellStyle name="CambioTurno 5 2 5" xfId="7562"/>
    <cellStyle name="CambioTurno 5 3" xfId="1484"/>
    <cellStyle name="CambioTurno 5 3 2" xfId="3695"/>
    <cellStyle name="CambioTurno 5 3 2 2" xfId="10325"/>
    <cellStyle name="CambioTurno 5 3 3" xfId="5905"/>
    <cellStyle name="CambioTurno 5 3 4" xfId="8115"/>
    <cellStyle name="CambioTurno 5 4" xfId="2590"/>
    <cellStyle name="CambioTurno 5 4 2" xfId="9220"/>
    <cellStyle name="CambioTurno 5 5" xfId="4800"/>
    <cellStyle name="CambioTurno 5 6" xfId="7010"/>
    <cellStyle name="CambioTurno 6" xfId="647"/>
    <cellStyle name="CambioTurno 6 2" xfId="1760"/>
    <cellStyle name="CambioTurno 6 2 2" xfId="3971"/>
    <cellStyle name="CambioTurno 6 2 2 2" xfId="10601"/>
    <cellStyle name="CambioTurno 6 2 3" xfId="6181"/>
    <cellStyle name="CambioTurno 6 2 4" xfId="8391"/>
    <cellStyle name="CambioTurno 6 3" xfId="2866"/>
    <cellStyle name="CambioTurno 6 3 2" xfId="9496"/>
    <cellStyle name="CambioTurno 6 4" xfId="5076"/>
    <cellStyle name="CambioTurno 6 5" xfId="7286"/>
    <cellStyle name="CambioTurno 7" xfId="1208"/>
    <cellStyle name="CambioTurno 7 2" xfId="3419"/>
    <cellStyle name="CambioTurno 7 2 2" xfId="10049"/>
    <cellStyle name="CambioTurno 7 3" xfId="5629"/>
    <cellStyle name="CambioTurno 7 4" xfId="7839"/>
    <cellStyle name="CambioTurno 8" xfId="2314"/>
    <cellStyle name="CambioTurno 8 2" xfId="894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2 2 2" xfId="10929"/>
    <cellStyle name="Hyperlink 10 2 2 2 3" xfId="6509"/>
    <cellStyle name="Hyperlink 10 2 2 2 4" xfId="8719"/>
    <cellStyle name="Hyperlink 10 2 2 3" xfId="3194"/>
    <cellStyle name="Hyperlink 10 2 2 3 2" xfId="9824"/>
    <cellStyle name="Hyperlink 10 2 2 4" xfId="5404"/>
    <cellStyle name="Hyperlink 10 2 2 5" xfId="7614"/>
    <cellStyle name="Hyperlink 10 2 3" xfId="1536"/>
    <cellStyle name="Hyperlink 10 2 3 2" xfId="3747"/>
    <cellStyle name="Hyperlink 10 2 3 2 2" xfId="10377"/>
    <cellStyle name="Hyperlink 10 2 3 3" xfId="5957"/>
    <cellStyle name="Hyperlink 10 2 3 4" xfId="8167"/>
    <cellStyle name="Hyperlink 10 2 4" xfId="2642"/>
    <cellStyle name="Hyperlink 10 2 4 2" xfId="9272"/>
    <cellStyle name="Hyperlink 10 2 5" xfId="4852"/>
    <cellStyle name="Hyperlink 10 2 6" xfId="7062"/>
    <cellStyle name="Hyperlink 10 3" xfId="699"/>
    <cellStyle name="Hyperlink 10 3 2" xfId="1812"/>
    <cellStyle name="Hyperlink 10 3 2 2" xfId="4023"/>
    <cellStyle name="Hyperlink 10 3 2 2 2" xfId="10653"/>
    <cellStyle name="Hyperlink 10 3 2 3" xfId="6233"/>
    <cellStyle name="Hyperlink 10 3 2 4" xfId="8443"/>
    <cellStyle name="Hyperlink 10 3 3" xfId="2918"/>
    <cellStyle name="Hyperlink 10 3 3 2" xfId="9548"/>
    <cellStyle name="Hyperlink 10 3 4" xfId="5128"/>
    <cellStyle name="Hyperlink 10 3 5" xfId="7338"/>
    <cellStyle name="Hyperlink 10 4" xfId="1260"/>
    <cellStyle name="Hyperlink 10 4 2" xfId="3471"/>
    <cellStyle name="Hyperlink 10 4 2 2" xfId="10101"/>
    <cellStyle name="Hyperlink 10 4 3" xfId="5681"/>
    <cellStyle name="Hyperlink 10 4 4" xfId="7891"/>
    <cellStyle name="Hyperlink 10 5" xfId="2366"/>
    <cellStyle name="Hyperlink 10 5 2" xfId="8996"/>
    <cellStyle name="Hyperlink 10 6" xfId="4576"/>
    <cellStyle name="Hyperlink 10 7" xfId="678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2 2 2" xfId="11021"/>
    <cellStyle name="Hyperlink 11 2 2 2 3" xfId="6601"/>
    <cellStyle name="Hyperlink 11 2 2 2 4" xfId="8811"/>
    <cellStyle name="Hyperlink 11 2 2 3" xfId="3286"/>
    <cellStyle name="Hyperlink 11 2 2 3 2" xfId="9916"/>
    <cellStyle name="Hyperlink 11 2 2 4" xfId="5496"/>
    <cellStyle name="Hyperlink 11 2 2 5" xfId="7706"/>
    <cellStyle name="Hyperlink 11 2 3" xfId="1628"/>
    <cellStyle name="Hyperlink 11 2 3 2" xfId="3839"/>
    <cellStyle name="Hyperlink 11 2 3 2 2" xfId="10469"/>
    <cellStyle name="Hyperlink 11 2 3 3" xfId="6049"/>
    <cellStyle name="Hyperlink 11 2 3 4" xfId="8259"/>
    <cellStyle name="Hyperlink 11 2 4" xfId="2734"/>
    <cellStyle name="Hyperlink 11 2 4 2" xfId="9364"/>
    <cellStyle name="Hyperlink 11 2 5" xfId="4944"/>
    <cellStyle name="Hyperlink 11 2 6" xfId="7154"/>
    <cellStyle name="Hyperlink 11 3" xfId="791"/>
    <cellStyle name="Hyperlink 11 3 2" xfId="1904"/>
    <cellStyle name="Hyperlink 11 3 2 2" xfId="4115"/>
    <cellStyle name="Hyperlink 11 3 2 2 2" xfId="10745"/>
    <cellStyle name="Hyperlink 11 3 2 3" xfId="6325"/>
    <cellStyle name="Hyperlink 11 3 2 4" xfId="8535"/>
    <cellStyle name="Hyperlink 11 3 3" xfId="3010"/>
    <cellStyle name="Hyperlink 11 3 3 2" xfId="9640"/>
    <cellStyle name="Hyperlink 11 3 4" xfId="5220"/>
    <cellStyle name="Hyperlink 11 3 5" xfId="7430"/>
    <cellStyle name="Hyperlink 11 4" xfId="1352"/>
    <cellStyle name="Hyperlink 11 4 2" xfId="3563"/>
    <cellStyle name="Hyperlink 11 4 2 2" xfId="10193"/>
    <cellStyle name="Hyperlink 11 4 3" xfId="5773"/>
    <cellStyle name="Hyperlink 11 4 4" xfId="7983"/>
    <cellStyle name="Hyperlink 11 5" xfId="2458"/>
    <cellStyle name="Hyperlink 11 5 2" xfId="9088"/>
    <cellStyle name="Hyperlink 11 6" xfId="4668"/>
    <cellStyle name="Hyperlink 11 7" xfId="6878"/>
    <cellStyle name="Hyperlink 12" xfId="331"/>
    <cellStyle name="Hyperlink 12 2" xfId="883"/>
    <cellStyle name="Hyperlink 12 2 2" xfId="1996"/>
    <cellStyle name="Hyperlink 12 2 2 2" xfId="4207"/>
    <cellStyle name="Hyperlink 12 2 2 2 2" xfId="10837"/>
    <cellStyle name="Hyperlink 12 2 2 3" xfId="6417"/>
    <cellStyle name="Hyperlink 12 2 2 4" xfId="8627"/>
    <cellStyle name="Hyperlink 12 2 3" xfId="3102"/>
    <cellStyle name="Hyperlink 12 2 3 2" xfId="9732"/>
    <cellStyle name="Hyperlink 12 2 4" xfId="5312"/>
    <cellStyle name="Hyperlink 12 2 5" xfId="7522"/>
    <cellStyle name="Hyperlink 12 3" xfId="1444"/>
    <cellStyle name="Hyperlink 12 3 2" xfId="3655"/>
    <cellStyle name="Hyperlink 12 3 2 2" xfId="10285"/>
    <cellStyle name="Hyperlink 12 3 3" xfId="5865"/>
    <cellStyle name="Hyperlink 12 3 4" xfId="8075"/>
    <cellStyle name="Hyperlink 12 4" xfId="2550"/>
    <cellStyle name="Hyperlink 12 4 2" xfId="9180"/>
    <cellStyle name="Hyperlink 12 5" xfId="4760"/>
    <cellStyle name="Hyperlink 12 6" xfId="6970"/>
    <cellStyle name="Hyperlink 13" xfId="607"/>
    <cellStyle name="Hyperlink 13 2" xfId="1720"/>
    <cellStyle name="Hyperlink 13 2 2" xfId="3931"/>
    <cellStyle name="Hyperlink 13 2 2 2" xfId="10561"/>
    <cellStyle name="Hyperlink 13 2 3" xfId="6141"/>
    <cellStyle name="Hyperlink 13 2 4" xfId="8351"/>
    <cellStyle name="Hyperlink 13 3" xfId="2826"/>
    <cellStyle name="Hyperlink 13 3 2" xfId="9456"/>
    <cellStyle name="Hyperlink 13 4" xfId="5036"/>
    <cellStyle name="Hyperlink 13 5" xfId="7246"/>
    <cellStyle name="Hyperlink 14" xfId="1159"/>
    <cellStyle name="Hyperlink 14 2" xfId="2272"/>
    <cellStyle name="Hyperlink 14 2 2" xfId="4483"/>
    <cellStyle name="Hyperlink 14 2 2 2" xfId="11113"/>
    <cellStyle name="Hyperlink 14 2 3" xfId="6693"/>
    <cellStyle name="Hyperlink 14 2 4" xfId="8903"/>
    <cellStyle name="Hyperlink 14 3" xfId="3378"/>
    <cellStyle name="Hyperlink 14 3 2" xfId="10008"/>
    <cellStyle name="Hyperlink 14 4" xfId="5588"/>
    <cellStyle name="Hyperlink 14 5" xfId="7798"/>
    <cellStyle name="Hyperlink 15" xfId="1168"/>
    <cellStyle name="Hyperlink 15 2" xfId="3379"/>
    <cellStyle name="Hyperlink 15 2 2" xfId="10009"/>
    <cellStyle name="Hyperlink 15 3" xfId="5589"/>
    <cellStyle name="Hyperlink 15 4" xfId="7799"/>
    <cellStyle name="Hyperlink 16" xfId="2274"/>
    <cellStyle name="Hyperlink 16 2" xfId="8904"/>
    <cellStyle name="Hyperlink 17" xfId="4484"/>
    <cellStyle name="Hyperlink 18" xfId="669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2 2 2" xfId="10838"/>
    <cellStyle name="Hyperlink 2 10 2 2 3" xfId="6418"/>
    <cellStyle name="Hyperlink 2 10 2 2 4" xfId="8628"/>
    <cellStyle name="Hyperlink 2 10 2 3" xfId="3103"/>
    <cellStyle name="Hyperlink 2 10 2 3 2" xfId="9733"/>
    <cellStyle name="Hyperlink 2 10 2 4" xfId="5313"/>
    <cellStyle name="Hyperlink 2 10 2 5" xfId="7523"/>
    <cellStyle name="Hyperlink 2 10 3" xfId="1445"/>
    <cellStyle name="Hyperlink 2 10 3 2" xfId="3656"/>
    <cellStyle name="Hyperlink 2 10 3 2 2" xfId="10286"/>
    <cellStyle name="Hyperlink 2 10 3 3" xfId="5866"/>
    <cellStyle name="Hyperlink 2 10 3 4" xfId="8076"/>
    <cellStyle name="Hyperlink 2 10 4" xfId="2551"/>
    <cellStyle name="Hyperlink 2 10 4 2" xfId="9181"/>
    <cellStyle name="Hyperlink 2 10 5" xfId="4761"/>
    <cellStyle name="Hyperlink 2 10 6" xfId="6971"/>
    <cellStyle name="Hyperlink 2 11" xfId="608"/>
    <cellStyle name="Hyperlink 2 11 2" xfId="1721"/>
    <cellStyle name="Hyperlink 2 11 2 2" xfId="3932"/>
    <cellStyle name="Hyperlink 2 11 2 2 2" xfId="10562"/>
    <cellStyle name="Hyperlink 2 11 2 3" xfId="6142"/>
    <cellStyle name="Hyperlink 2 11 2 4" xfId="8352"/>
    <cellStyle name="Hyperlink 2 11 3" xfId="2827"/>
    <cellStyle name="Hyperlink 2 11 3 2" xfId="9457"/>
    <cellStyle name="Hyperlink 2 11 4" xfId="5037"/>
    <cellStyle name="Hyperlink 2 11 5" xfId="7247"/>
    <cellStyle name="Hyperlink 2 12" xfId="1169"/>
    <cellStyle name="Hyperlink 2 12 2" xfId="3380"/>
    <cellStyle name="Hyperlink 2 12 2 2" xfId="10010"/>
    <cellStyle name="Hyperlink 2 12 3" xfId="5590"/>
    <cellStyle name="Hyperlink 2 12 4" xfId="7800"/>
    <cellStyle name="Hyperlink 2 13" xfId="2275"/>
    <cellStyle name="Hyperlink 2 13 2" xfId="8905"/>
    <cellStyle name="Hyperlink 2 14" xfId="4485"/>
    <cellStyle name="Hyperlink 2 15" xfId="6695"/>
    <cellStyle name="Hyperlink 2 2" xfId="51"/>
    <cellStyle name="Hyperlink 2 2 10" xfId="610"/>
    <cellStyle name="Hyperlink 2 2 10 2" xfId="1723"/>
    <cellStyle name="Hyperlink 2 2 10 2 2" xfId="3934"/>
    <cellStyle name="Hyperlink 2 2 10 2 2 2" xfId="10564"/>
    <cellStyle name="Hyperlink 2 2 10 2 3" xfId="6144"/>
    <cellStyle name="Hyperlink 2 2 10 2 4" xfId="8354"/>
    <cellStyle name="Hyperlink 2 2 10 3" xfId="2829"/>
    <cellStyle name="Hyperlink 2 2 10 3 2" xfId="9459"/>
    <cellStyle name="Hyperlink 2 2 10 4" xfId="5039"/>
    <cellStyle name="Hyperlink 2 2 10 5" xfId="7249"/>
    <cellStyle name="Hyperlink 2 2 11" xfId="1171"/>
    <cellStyle name="Hyperlink 2 2 11 2" xfId="3382"/>
    <cellStyle name="Hyperlink 2 2 11 2 2" xfId="10012"/>
    <cellStyle name="Hyperlink 2 2 11 3" xfId="5592"/>
    <cellStyle name="Hyperlink 2 2 11 4" xfId="7802"/>
    <cellStyle name="Hyperlink 2 2 12" xfId="2277"/>
    <cellStyle name="Hyperlink 2 2 12 2" xfId="8907"/>
    <cellStyle name="Hyperlink 2 2 13" xfId="4487"/>
    <cellStyle name="Hyperlink 2 2 14" xfId="6697"/>
    <cellStyle name="Hyperlink 2 2 2" xfId="62"/>
    <cellStyle name="Hyperlink 2 2 2 10" xfId="2282"/>
    <cellStyle name="Hyperlink 2 2 2 10 2" xfId="8912"/>
    <cellStyle name="Hyperlink 2 2 2 11" xfId="4492"/>
    <cellStyle name="Hyperlink 2 2 2 12" xfId="6702"/>
    <cellStyle name="Hyperlink 2 2 2 2" xfId="73"/>
    <cellStyle name="Hyperlink 2 2 2 2 10" xfId="4502"/>
    <cellStyle name="Hyperlink 2 2 2 2 11" xfId="6712"/>
    <cellStyle name="Hyperlink 2 2 2 2 2" xfId="93"/>
    <cellStyle name="Hyperlink 2 2 2 2 2 10" xfId="6732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2 2 2" xfId="11013"/>
    <cellStyle name="Hyperlink 2 2 2 2 2 2 2 2 2 2 3" xfId="6593"/>
    <cellStyle name="Hyperlink 2 2 2 2 2 2 2 2 2 2 4" xfId="8803"/>
    <cellStyle name="Hyperlink 2 2 2 2 2 2 2 2 2 3" xfId="3278"/>
    <cellStyle name="Hyperlink 2 2 2 2 2 2 2 2 2 3 2" xfId="9908"/>
    <cellStyle name="Hyperlink 2 2 2 2 2 2 2 2 2 4" xfId="5488"/>
    <cellStyle name="Hyperlink 2 2 2 2 2 2 2 2 2 5" xfId="7698"/>
    <cellStyle name="Hyperlink 2 2 2 2 2 2 2 2 3" xfId="1620"/>
    <cellStyle name="Hyperlink 2 2 2 2 2 2 2 2 3 2" xfId="3831"/>
    <cellStyle name="Hyperlink 2 2 2 2 2 2 2 2 3 2 2" xfId="10461"/>
    <cellStyle name="Hyperlink 2 2 2 2 2 2 2 2 3 3" xfId="6041"/>
    <cellStyle name="Hyperlink 2 2 2 2 2 2 2 2 3 4" xfId="8251"/>
    <cellStyle name="Hyperlink 2 2 2 2 2 2 2 2 4" xfId="2726"/>
    <cellStyle name="Hyperlink 2 2 2 2 2 2 2 2 4 2" xfId="9356"/>
    <cellStyle name="Hyperlink 2 2 2 2 2 2 2 2 5" xfId="4936"/>
    <cellStyle name="Hyperlink 2 2 2 2 2 2 2 2 6" xfId="7146"/>
    <cellStyle name="Hyperlink 2 2 2 2 2 2 2 3" xfId="783"/>
    <cellStyle name="Hyperlink 2 2 2 2 2 2 2 3 2" xfId="1896"/>
    <cellStyle name="Hyperlink 2 2 2 2 2 2 2 3 2 2" xfId="4107"/>
    <cellStyle name="Hyperlink 2 2 2 2 2 2 2 3 2 2 2" xfId="10737"/>
    <cellStyle name="Hyperlink 2 2 2 2 2 2 2 3 2 3" xfId="6317"/>
    <cellStyle name="Hyperlink 2 2 2 2 2 2 2 3 2 4" xfId="8527"/>
    <cellStyle name="Hyperlink 2 2 2 2 2 2 2 3 3" xfId="3002"/>
    <cellStyle name="Hyperlink 2 2 2 2 2 2 2 3 3 2" xfId="9632"/>
    <cellStyle name="Hyperlink 2 2 2 2 2 2 2 3 4" xfId="5212"/>
    <cellStyle name="Hyperlink 2 2 2 2 2 2 2 3 5" xfId="7422"/>
    <cellStyle name="Hyperlink 2 2 2 2 2 2 2 4" xfId="1344"/>
    <cellStyle name="Hyperlink 2 2 2 2 2 2 2 4 2" xfId="3555"/>
    <cellStyle name="Hyperlink 2 2 2 2 2 2 2 4 2 2" xfId="10185"/>
    <cellStyle name="Hyperlink 2 2 2 2 2 2 2 4 3" xfId="5765"/>
    <cellStyle name="Hyperlink 2 2 2 2 2 2 2 4 4" xfId="7975"/>
    <cellStyle name="Hyperlink 2 2 2 2 2 2 2 5" xfId="2450"/>
    <cellStyle name="Hyperlink 2 2 2 2 2 2 2 5 2" xfId="9080"/>
    <cellStyle name="Hyperlink 2 2 2 2 2 2 2 6" xfId="4660"/>
    <cellStyle name="Hyperlink 2 2 2 2 2 2 2 7" xfId="687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2 2 2" xfId="11105"/>
    <cellStyle name="Hyperlink 2 2 2 2 2 2 3 2 2 2 3" xfId="6685"/>
    <cellStyle name="Hyperlink 2 2 2 2 2 2 3 2 2 2 4" xfId="8895"/>
    <cellStyle name="Hyperlink 2 2 2 2 2 2 3 2 2 3" xfId="3370"/>
    <cellStyle name="Hyperlink 2 2 2 2 2 2 3 2 2 3 2" xfId="10000"/>
    <cellStyle name="Hyperlink 2 2 2 2 2 2 3 2 2 4" xfId="5580"/>
    <cellStyle name="Hyperlink 2 2 2 2 2 2 3 2 2 5" xfId="7790"/>
    <cellStyle name="Hyperlink 2 2 2 2 2 2 3 2 3" xfId="1712"/>
    <cellStyle name="Hyperlink 2 2 2 2 2 2 3 2 3 2" xfId="3923"/>
    <cellStyle name="Hyperlink 2 2 2 2 2 2 3 2 3 2 2" xfId="10553"/>
    <cellStyle name="Hyperlink 2 2 2 2 2 2 3 2 3 3" xfId="6133"/>
    <cellStyle name="Hyperlink 2 2 2 2 2 2 3 2 3 4" xfId="8343"/>
    <cellStyle name="Hyperlink 2 2 2 2 2 2 3 2 4" xfId="2818"/>
    <cellStyle name="Hyperlink 2 2 2 2 2 2 3 2 4 2" xfId="9448"/>
    <cellStyle name="Hyperlink 2 2 2 2 2 2 3 2 5" xfId="5028"/>
    <cellStyle name="Hyperlink 2 2 2 2 2 2 3 2 6" xfId="7238"/>
    <cellStyle name="Hyperlink 2 2 2 2 2 2 3 3" xfId="875"/>
    <cellStyle name="Hyperlink 2 2 2 2 2 2 3 3 2" xfId="1988"/>
    <cellStyle name="Hyperlink 2 2 2 2 2 2 3 3 2 2" xfId="4199"/>
    <cellStyle name="Hyperlink 2 2 2 2 2 2 3 3 2 2 2" xfId="10829"/>
    <cellStyle name="Hyperlink 2 2 2 2 2 2 3 3 2 3" xfId="6409"/>
    <cellStyle name="Hyperlink 2 2 2 2 2 2 3 3 2 4" xfId="8619"/>
    <cellStyle name="Hyperlink 2 2 2 2 2 2 3 3 3" xfId="3094"/>
    <cellStyle name="Hyperlink 2 2 2 2 2 2 3 3 3 2" xfId="9724"/>
    <cellStyle name="Hyperlink 2 2 2 2 2 2 3 3 4" xfId="5304"/>
    <cellStyle name="Hyperlink 2 2 2 2 2 2 3 3 5" xfId="7514"/>
    <cellStyle name="Hyperlink 2 2 2 2 2 2 3 4" xfId="1436"/>
    <cellStyle name="Hyperlink 2 2 2 2 2 2 3 4 2" xfId="3647"/>
    <cellStyle name="Hyperlink 2 2 2 2 2 2 3 4 2 2" xfId="10277"/>
    <cellStyle name="Hyperlink 2 2 2 2 2 2 3 4 3" xfId="5857"/>
    <cellStyle name="Hyperlink 2 2 2 2 2 2 3 4 4" xfId="8067"/>
    <cellStyle name="Hyperlink 2 2 2 2 2 2 3 5" xfId="2542"/>
    <cellStyle name="Hyperlink 2 2 2 2 2 2 3 5 2" xfId="9172"/>
    <cellStyle name="Hyperlink 2 2 2 2 2 2 3 6" xfId="4752"/>
    <cellStyle name="Hyperlink 2 2 2 2 2 2 3 7" xfId="696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2 2 2" xfId="10921"/>
    <cellStyle name="Hyperlink 2 2 2 2 2 2 4 2 2 3" xfId="6501"/>
    <cellStyle name="Hyperlink 2 2 2 2 2 2 4 2 2 4" xfId="8711"/>
    <cellStyle name="Hyperlink 2 2 2 2 2 2 4 2 3" xfId="3186"/>
    <cellStyle name="Hyperlink 2 2 2 2 2 2 4 2 3 2" xfId="9816"/>
    <cellStyle name="Hyperlink 2 2 2 2 2 2 4 2 4" xfId="5396"/>
    <cellStyle name="Hyperlink 2 2 2 2 2 2 4 2 5" xfId="7606"/>
    <cellStyle name="Hyperlink 2 2 2 2 2 2 4 3" xfId="1528"/>
    <cellStyle name="Hyperlink 2 2 2 2 2 2 4 3 2" xfId="3739"/>
    <cellStyle name="Hyperlink 2 2 2 2 2 2 4 3 2 2" xfId="10369"/>
    <cellStyle name="Hyperlink 2 2 2 2 2 2 4 3 3" xfId="5949"/>
    <cellStyle name="Hyperlink 2 2 2 2 2 2 4 3 4" xfId="8159"/>
    <cellStyle name="Hyperlink 2 2 2 2 2 2 4 4" xfId="2634"/>
    <cellStyle name="Hyperlink 2 2 2 2 2 2 4 4 2" xfId="9264"/>
    <cellStyle name="Hyperlink 2 2 2 2 2 2 4 5" xfId="4844"/>
    <cellStyle name="Hyperlink 2 2 2 2 2 2 4 6" xfId="7054"/>
    <cellStyle name="Hyperlink 2 2 2 2 2 2 5" xfId="691"/>
    <cellStyle name="Hyperlink 2 2 2 2 2 2 5 2" xfId="1804"/>
    <cellStyle name="Hyperlink 2 2 2 2 2 2 5 2 2" xfId="4015"/>
    <cellStyle name="Hyperlink 2 2 2 2 2 2 5 2 2 2" xfId="10645"/>
    <cellStyle name="Hyperlink 2 2 2 2 2 2 5 2 3" xfId="6225"/>
    <cellStyle name="Hyperlink 2 2 2 2 2 2 5 2 4" xfId="8435"/>
    <cellStyle name="Hyperlink 2 2 2 2 2 2 5 3" xfId="2910"/>
    <cellStyle name="Hyperlink 2 2 2 2 2 2 5 3 2" xfId="9540"/>
    <cellStyle name="Hyperlink 2 2 2 2 2 2 5 4" xfId="5120"/>
    <cellStyle name="Hyperlink 2 2 2 2 2 2 5 5" xfId="7330"/>
    <cellStyle name="Hyperlink 2 2 2 2 2 2 6" xfId="1252"/>
    <cellStyle name="Hyperlink 2 2 2 2 2 2 6 2" xfId="3463"/>
    <cellStyle name="Hyperlink 2 2 2 2 2 2 6 2 2" xfId="10093"/>
    <cellStyle name="Hyperlink 2 2 2 2 2 2 6 3" xfId="5673"/>
    <cellStyle name="Hyperlink 2 2 2 2 2 2 6 4" xfId="7883"/>
    <cellStyle name="Hyperlink 2 2 2 2 2 2 7" xfId="2358"/>
    <cellStyle name="Hyperlink 2 2 2 2 2 2 7 2" xfId="8988"/>
    <cellStyle name="Hyperlink 2 2 2 2 2 2 8" xfId="4568"/>
    <cellStyle name="Hyperlink 2 2 2 2 2 2 9" xfId="677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2 2 2" xfId="10967"/>
    <cellStyle name="Hyperlink 2 2 2 2 2 3 2 2 2 3" xfId="6547"/>
    <cellStyle name="Hyperlink 2 2 2 2 2 3 2 2 2 4" xfId="8757"/>
    <cellStyle name="Hyperlink 2 2 2 2 2 3 2 2 3" xfId="3232"/>
    <cellStyle name="Hyperlink 2 2 2 2 2 3 2 2 3 2" xfId="9862"/>
    <cellStyle name="Hyperlink 2 2 2 2 2 3 2 2 4" xfId="5442"/>
    <cellStyle name="Hyperlink 2 2 2 2 2 3 2 2 5" xfId="7652"/>
    <cellStyle name="Hyperlink 2 2 2 2 2 3 2 3" xfId="1574"/>
    <cellStyle name="Hyperlink 2 2 2 2 2 3 2 3 2" xfId="3785"/>
    <cellStyle name="Hyperlink 2 2 2 2 2 3 2 3 2 2" xfId="10415"/>
    <cellStyle name="Hyperlink 2 2 2 2 2 3 2 3 3" xfId="5995"/>
    <cellStyle name="Hyperlink 2 2 2 2 2 3 2 3 4" xfId="8205"/>
    <cellStyle name="Hyperlink 2 2 2 2 2 3 2 4" xfId="2680"/>
    <cellStyle name="Hyperlink 2 2 2 2 2 3 2 4 2" xfId="9310"/>
    <cellStyle name="Hyperlink 2 2 2 2 2 3 2 5" xfId="4890"/>
    <cellStyle name="Hyperlink 2 2 2 2 2 3 2 6" xfId="7100"/>
    <cellStyle name="Hyperlink 2 2 2 2 2 3 3" xfId="737"/>
    <cellStyle name="Hyperlink 2 2 2 2 2 3 3 2" xfId="1850"/>
    <cellStyle name="Hyperlink 2 2 2 2 2 3 3 2 2" xfId="4061"/>
    <cellStyle name="Hyperlink 2 2 2 2 2 3 3 2 2 2" xfId="10691"/>
    <cellStyle name="Hyperlink 2 2 2 2 2 3 3 2 3" xfId="6271"/>
    <cellStyle name="Hyperlink 2 2 2 2 2 3 3 2 4" xfId="8481"/>
    <cellStyle name="Hyperlink 2 2 2 2 2 3 3 3" xfId="2956"/>
    <cellStyle name="Hyperlink 2 2 2 2 2 3 3 3 2" xfId="9586"/>
    <cellStyle name="Hyperlink 2 2 2 2 2 3 3 4" xfId="5166"/>
    <cellStyle name="Hyperlink 2 2 2 2 2 3 3 5" xfId="7376"/>
    <cellStyle name="Hyperlink 2 2 2 2 2 3 4" xfId="1298"/>
    <cellStyle name="Hyperlink 2 2 2 2 2 3 4 2" xfId="3509"/>
    <cellStyle name="Hyperlink 2 2 2 2 2 3 4 2 2" xfId="10139"/>
    <cellStyle name="Hyperlink 2 2 2 2 2 3 4 3" xfId="5719"/>
    <cellStyle name="Hyperlink 2 2 2 2 2 3 4 4" xfId="7929"/>
    <cellStyle name="Hyperlink 2 2 2 2 2 3 5" xfId="2404"/>
    <cellStyle name="Hyperlink 2 2 2 2 2 3 5 2" xfId="9034"/>
    <cellStyle name="Hyperlink 2 2 2 2 2 3 6" xfId="4614"/>
    <cellStyle name="Hyperlink 2 2 2 2 2 3 7" xfId="682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2 2 2" xfId="11059"/>
    <cellStyle name="Hyperlink 2 2 2 2 2 4 2 2 2 3" xfId="6639"/>
    <cellStyle name="Hyperlink 2 2 2 2 2 4 2 2 2 4" xfId="8849"/>
    <cellStyle name="Hyperlink 2 2 2 2 2 4 2 2 3" xfId="3324"/>
    <cellStyle name="Hyperlink 2 2 2 2 2 4 2 2 3 2" xfId="9954"/>
    <cellStyle name="Hyperlink 2 2 2 2 2 4 2 2 4" xfId="5534"/>
    <cellStyle name="Hyperlink 2 2 2 2 2 4 2 2 5" xfId="7744"/>
    <cellStyle name="Hyperlink 2 2 2 2 2 4 2 3" xfId="1666"/>
    <cellStyle name="Hyperlink 2 2 2 2 2 4 2 3 2" xfId="3877"/>
    <cellStyle name="Hyperlink 2 2 2 2 2 4 2 3 2 2" xfId="10507"/>
    <cellStyle name="Hyperlink 2 2 2 2 2 4 2 3 3" xfId="6087"/>
    <cellStyle name="Hyperlink 2 2 2 2 2 4 2 3 4" xfId="8297"/>
    <cellStyle name="Hyperlink 2 2 2 2 2 4 2 4" xfId="2772"/>
    <cellStyle name="Hyperlink 2 2 2 2 2 4 2 4 2" xfId="9402"/>
    <cellStyle name="Hyperlink 2 2 2 2 2 4 2 5" xfId="4982"/>
    <cellStyle name="Hyperlink 2 2 2 2 2 4 2 6" xfId="7192"/>
    <cellStyle name="Hyperlink 2 2 2 2 2 4 3" xfId="829"/>
    <cellStyle name="Hyperlink 2 2 2 2 2 4 3 2" xfId="1942"/>
    <cellStyle name="Hyperlink 2 2 2 2 2 4 3 2 2" xfId="4153"/>
    <cellStyle name="Hyperlink 2 2 2 2 2 4 3 2 2 2" xfId="10783"/>
    <cellStyle name="Hyperlink 2 2 2 2 2 4 3 2 3" xfId="6363"/>
    <cellStyle name="Hyperlink 2 2 2 2 2 4 3 2 4" xfId="8573"/>
    <cellStyle name="Hyperlink 2 2 2 2 2 4 3 3" xfId="3048"/>
    <cellStyle name="Hyperlink 2 2 2 2 2 4 3 3 2" xfId="9678"/>
    <cellStyle name="Hyperlink 2 2 2 2 2 4 3 4" xfId="5258"/>
    <cellStyle name="Hyperlink 2 2 2 2 2 4 3 5" xfId="7468"/>
    <cellStyle name="Hyperlink 2 2 2 2 2 4 4" xfId="1390"/>
    <cellStyle name="Hyperlink 2 2 2 2 2 4 4 2" xfId="3601"/>
    <cellStyle name="Hyperlink 2 2 2 2 2 4 4 2 2" xfId="10231"/>
    <cellStyle name="Hyperlink 2 2 2 2 2 4 4 3" xfId="5811"/>
    <cellStyle name="Hyperlink 2 2 2 2 2 4 4 4" xfId="8021"/>
    <cellStyle name="Hyperlink 2 2 2 2 2 4 5" xfId="2496"/>
    <cellStyle name="Hyperlink 2 2 2 2 2 4 5 2" xfId="9126"/>
    <cellStyle name="Hyperlink 2 2 2 2 2 4 6" xfId="4706"/>
    <cellStyle name="Hyperlink 2 2 2 2 2 4 7" xfId="691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2 2 2" xfId="10875"/>
    <cellStyle name="Hyperlink 2 2 2 2 2 5 2 2 3" xfId="6455"/>
    <cellStyle name="Hyperlink 2 2 2 2 2 5 2 2 4" xfId="8665"/>
    <cellStyle name="Hyperlink 2 2 2 2 2 5 2 3" xfId="3140"/>
    <cellStyle name="Hyperlink 2 2 2 2 2 5 2 3 2" xfId="9770"/>
    <cellStyle name="Hyperlink 2 2 2 2 2 5 2 4" xfId="5350"/>
    <cellStyle name="Hyperlink 2 2 2 2 2 5 2 5" xfId="7560"/>
    <cellStyle name="Hyperlink 2 2 2 2 2 5 3" xfId="1482"/>
    <cellStyle name="Hyperlink 2 2 2 2 2 5 3 2" xfId="3693"/>
    <cellStyle name="Hyperlink 2 2 2 2 2 5 3 2 2" xfId="10323"/>
    <cellStyle name="Hyperlink 2 2 2 2 2 5 3 3" xfId="5903"/>
    <cellStyle name="Hyperlink 2 2 2 2 2 5 3 4" xfId="8113"/>
    <cellStyle name="Hyperlink 2 2 2 2 2 5 4" xfId="2588"/>
    <cellStyle name="Hyperlink 2 2 2 2 2 5 4 2" xfId="9218"/>
    <cellStyle name="Hyperlink 2 2 2 2 2 5 5" xfId="4798"/>
    <cellStyle name="Hyperlink 2 2 2 2 2 5 6" xfId="7008"/>
    <cellStyle name="Hyperlink 2 2 2 2 2 6" xfId="645"/>
    <cellStyle name="Hyperlink 2 2 2 2 2 6 2" xfId="1758"/>
    <cellStyle name="Hyperlink 2 2 2 2 2 6 2 2" xfId="3969"/>
    <cellStyle name="Hyperlink 2 2 2 2 2 6 2 2 2" xfId="10599"/>
    <cellStyle name="Hyperlink 2 2 2 2 2 6 2 3" xfId="6179"/>
    <cellStyle name="Hyperlink 2 2 2 2 2 6 2 4" xfId="8389"/>
    <cellStyle name="Hyperlink 2 2 2 2 2 6 3" xfId="2864"/>
    <cellStyle name="Hyperlink 2 2 2 2 2 6 3 2" xfId="9494"/>
    <cellStyle name="Hyperlink 2 2 2 2 2 6 4" xfId="5074"/>
    <cellStyle name="Hyperlink 2 2 2 2 2 6 5" xfId="7284"/>
    <cellStyle name="Hyperlink 2 2 2 2 2 7" xfId="1206"/>
    <cellStyle name="Hyperlink 2 2 2 2 2 7 2" xfId="3417"/>
    <cellStyle name="Hyperlink 2 2 2 2 2 7 2 2" xfId="10047"/>
    <cellStyle name="Hyperlink 2 2 2 2 2 7 3" xfId="5627"/>
    <cellStyle name="Hyperlink 2 2 2 2 2 7 4" xfId="7837"/>
    <cellStyle name="Hyperlink 2 2 2 2 2 8" xfId="2312"/>
    <cellStyle name="Hyperlink 2 2 2 2 2 8 2" xfId="894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2 2 2" xfId="10993"/>
    <cellStyle name="Hyperlink 2 2 2 2 3 2 2 2 2 3" xfId="6573"/>
    <cellStyle name="Hyperlink 2 2 2 2 3 2 2 2 2 4" xfId="8783"/>
    <cellStyle name="Hyperlink 2 2 2 2 3 2 2 2 3" xfId="3258"/>
    <cellStyle name="Hyperlink 2 2 2 2 3 2 2 2 3 2" xfId="9888"/>
    <cellStyle name="Hyperlink 2 2 2 2 3 2 2 2 4" xfId="5468"/>
    <cellStyle name="Hyperlink 2 2 2 2 3 2 2 2 5" xfId="7678"/>
    <cellStyle name="Hyperlink 2 2 2 2 3 2 2 3" xfId="1600"/>
    <cellStyle name="Hyperlink 2 2 2 2 3 2 2 3 2" xfId="3811"/>
    <cellStyle name="Hyperlink 2 2 2 2 3 2 2 3 2 2" xfId="10441"/>
    <cellStyle name="Hyperlink 2 2 2 2 3 2 2 3 3" xfId="6021"/>
    <cellStyle name="Hyperlink 2 2 2 2 3 2 2 3 4" xfId="8231"/>
    <cellStyle name="Hyperlink 2 2 2 2 3 2 2 4" xfId="2706"/>
    <cellStyle name="Hyperlink 2 2 2 2 3 2 2 4 2" xfId="9336"/>
    <cellStyle name="Hyperlink 2 2 2 2 3 2 2 5" xfId="4916"/>
    <cellStyle name="Hyperlink 2 2 2 2 3 2 2 6" xfId="7126"/>
    <cellStyle name="Hyperlink 2 2 2 2 3 2 3" xfId="763"/>
    <cellStyle name="Hyperlink 2 2 2 2 3 2 3 2" xfId="1876"/>
    <cellStyle name="Hyperlink 2 2 2 2 3 2 3 2 2" xfId="4087"/>
    <cellStyle name="Hyperlink 2 2 2 2 3 2 3 2 2 2" xfId="10717"/>
    <cellStyle name="Hyperlink 2 2 2 2 3 2 3 2 3" xfId="6297"/>
    <cellStyle name="Hyperlink 2 2 2 2 3 2 3 2 4" xfId="8507"/>
    <cellStyle name="Hyperlink 2 2 2 2 3 2 3 3" xfId="2982"/>
    <cellStyle name="Hyperlink 2 2 2 2 3 2 3 3 2" xfId="9612"/>
    <cellStyle name="Hyperlink 2 2 2 2 3 2 3 4" xfId="5192"/>
    <cellStyle name="Hyperlink 2 2 2 2 3 2 3 5" xfId="7402"/>
    <cellStyle name="Hyperlink 2 2 2 2 3 2 4" xfId="1324"/>
    <cellStyle name="Hyperlink 2 2 2 2 3 2 4 2" xfId="3535"/>
    <cellStyle name="Hyperlink 2 2 2 2 3 2 4 2 2" xfId="10165"/>
    <cellStyle name="Hyperlink 2 2 2 2 3 2 4 3" xfId="5745"/>
    <cellStyle name="Hyperlink 2 2 2 2 3 2 4 4" xfId="7955"/>
    <cellStyle name="Hyperlink 2 2 2 2 3 2 5" xfId="2430"/>
    <cellStyle name="Hyperlink 2 2 2 2 3 2 5 2" xfId="9060"/>
    <cellStyle name="Hyperlink 2 2 2 2 3 2 6" xfId="4640"/>
    <cellStyle name="Hyperlink 2 2 2 2 3 2 7" xfId="685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2 2 2" xfId="11085"/>
    <cellStyle name="Hyperlink 2 2 2 2 3 3 2 2 2 3" xfId="6665"/>
    <cellStyle name="Hyperlink 2 2 2 2 3 3 2 2 2 4" xfId="8875"/>
    <cellStyle name="Hyperlink 2 2 2 2 3 3 2 2 3" xfId="3350"/>
    <cellStyle name="Hyperlink 2 2 2 2 3 3 2 2 3 2" xfId="9980"/>
    <cellStyle name="Hyperlink 2 2 2 2 3 3 2 2 4" xfId="5560"/>
    <cellStyle name="Hyperlink 2 2 2 2 3 3 2 2 5" xfId="7770"/>
    <cellStyle name="Hyperlink 2 2 2 2 3 3 2 3" xfId="1692"/>
    <cellStyle name="Hyperlink 2 2 2 2 3 3 2 3 2" xfId="3903"/>
    <cellStyle name="Hyperlink 2 2 2 2 3 3 2 3 2 2" xfId="10533"/>
    <cellStyle name="Hyperlink 2 2 2 2 3 3 2 3 3" xfId="6113"/>
    <cellStyle name="Hyperlink 2 2 2 2 3 3 2 3 4" xfId="8323"/>
    <cellStyle name="Hyperlink 2 2 2 2 3 3 2 4" xfId="2798"/>
    <cellStyle name="Hyperlink 2 2 2 2 3 3 2 4 2" xfId="9428"/>
    <cellStyle name="Hyperlink 2 2 2 2 3 3 2 5" xfId="5008"/>
    <cellStyle name="Hyperlink 2 2 2 2 3 3 2 6" xfId="7218"/>
    <cellStyle name="Hyperlink 2 2 2 2 3 3 3" xfId="855"/>
    <cellStyle name="Hyperlink 2 2 2 2 3 3 3 2" xfId="1968"/>
    <cellStyle name="Hyperlink 2 2 2 2 3 3 3 2 2" xfId="4179"/>
    <cellStyle name="Hyperlink 2 2 2 2 3 3 3 2 2 2" xfId="10809"/>
    <cellStyle name="Hyperlink 2 2 2 2 3 3 3 2 3" xfId="6389"/>
    <cellStyle name="Hyperlink 2 2 2 2 3 3 3 2 4" xfId="8599"/>
    <cellStyle name="Hyperlink 2 2 2 2 3 3 3 3" xfId="3074"/>
    <cellStyle name="Hyperlink 2 2 2 2 3 3 3 3 2" xfId="9704"/>
    <cellStyle name="Hyperlink 2 2 2 2 3 3 3 4" xfId="5284"/>
    <cellStyle name="Hyperlink 2 2 2 2 3 3 3 5" xfId="7494"/>
    <cellStyle name="Hyperlink 2 2 2 2 3 3 4" xfId="1416"/>
    <cellStyle name="Hyperlink 2 2 2 2 3 3 4 2" xfId="3627"/>
    <cellStyle name="Hyperlink 2 2 2 2 3 3 4 2 2" xfId="10257"/>
    <cellStyle name="Hyperlink 2 2 2 2 3 3 4 3" xfId="5837"/>
    <cellStyle name="Hyperlink 2 2 2 2 3 3 4 4" xfId="8047"/>
    <cellStyle name="Hyperlink 2 2 2 2 3 3 5" xfId="2522"/>
    <cellStyle name="Hyperlink 2 2 2 2 3 3 5 2" xfId="9152"/>
    <cellStyle name="Hyperlink 2 2 2 2 3 3 6" xfId="4732"/>
    <cellStyle name="Hyperlink 2 2 2 2 3 3 7" xfId="694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2 2 2" xfId="10901"/>
    <cellStyle name="Hyperlink 2 2 2 2 3 4 2 2 3" xfId="6481"/>
    <cellStyle name="Hyperlink 2 2 2 2 3 4 2 2 4" xfId="8691"/>
    <cellStyle name="Hyperlink 2 2 2 2 3 4 2 3" xfId="3166"/>
    <cellStyle name="Hyperlink 2 2 2 2 3 4 2 3 2" xfId="9796"/>
    <cellStyle name="Hyperlink 2 2 2 2 3 4 2 4" xfId="5376"/>
    <cellStyle name="Hyperlink 2 2 2 2 3 4 2 5" xfId="7586"/>
    <cellStyle name="Hyperlink 2 2 2 2 3 4 3" xfId="1508"/>
    <cellStyle name="Hyperlink 2 2 2 2 3 4 3 2" xfId="3719"/>
    <cellStyle name="Hyperlink 2 2 2 2 3 4 3 2 2" xfId="10349"/>
    <cellStyle name="Hyperlink 2 2 2 2 3 4 3 3" xfId="5929"/>
    <cellStyle name="Hyperlink 2 2 2 2 3 4 3 4" xfId="8139"/>
    <cellStyle name="Hyperlink 2 2 2 2 3 4 4" xfId="2614"/>
    <cellStyle name="Hyperlink 2 2 2 2 3 4 4 2" xfId="9244"/>
    <cellStyle name="Hyperlink 2 2 2 2 3 4 5" xfId="4824"/>
    <cellStyle name="Hyperlink 2 2 2 2 3 4 6" xfId="7034"/>
    <cellStyle name="Hyperlink 2 2 2 2 3 5" xfId="671"/>
    <cellStyle name="Hyperlink 2 2 2 2 3 5 2" xfId="1784"/>
    <cellStyle name="Hyperlink 2 2 2 2 3 5 2 2" xfId="3995"/>
    <cellStyle name="Hyperlink 2 2 2 2 3 5 2 2 2" xfId="10625"/>
    <cellStyle name="Hyperlink 2 2 2 2 3 5 2 3" xfId="6205"/>
    <cellStyle name="Hyperlink 2 2 2 2 3 5 2 4" xfId="8415"/>
    <cellStyle name="Hyperlink 2 2 2 2 3 5 3" xfId="2890"/>
    <cellStyle name="Hyperlink 2 2 2 2 3 5 3 2" xfId="9520"/>
    <cellStyle name="Hyperlink 2 2 2 2 3 5 4" xfId="5100"/>
    <cellStyle name="Hyperlink 2 2 2 2 3 5 5" xfId="7310"/>
    <cellStyle name="Hyperlink 2 2 2 2 3 6" xfId="1232"/>
    <cellStyle name="Hyperlink 2 2 2 2 3 6 2" xfId="3443"/>
    <cellStyle name="Hyperlink 2 2 2 2 3 6 2 2" xfId="10073"/>
    <cellStyle name="Hyperlink 2 2 2 2 3 6 3" xfId="5653"/>
    <cellStyle name="Hyperlink 2 2 2 2 3 6 4" xfId="7863"/>
    <cellStyle name="Hyperlink 2 2 2 2 3 7" xfId="2338"/>
    <cellStyle name="Hyperlink 2 2 2 2 3 7 2" xfId="8968"/>
    <cellStyle name="Hyperlink 2 2 2 2 3 8" xfId="4548"/>
    <cellStyle name="Hyperlink 2 2 2 2 3 9" xfId="675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2 2 2" xfId="10947"/>
    <cellStyle name="Hyperlink 2 2 2 2 4 2 2 2 3" xfId="6527"/>
    <cellStyle name="Hyperlink 2 2 2 2 4 2 2 2 4" xfId="8737"/>
    <cellStyle name="Hyperlink 2 2 2 2 4 2 2 3" xfId="3212"/>
    <cellStyle name="Hyperlink 2 2 2 2 4 2 2 3 2" xfId="9842"/>
    <cellStyle name="Hyperlink 2 2 2 2 4 2 2 4" xfId="5422"/>
    <cellStyle name="Hyperlink 2 2 2 2 4 2 2 5" xfId="7632"/>
    <cellStyle name="Hyperlink 2 2 2 2 4 2 3" xfId="1554"/>
    <cellStyle name="Hyperlink 2 2 2 2 4 2 3 2" xfId="3765"/>
    <cellStyle name="Hyperlink 2 2 2 2 4 2 3 2 2" xfId="10395"/>
    <cellStyle name="Hyperlink 2 2 2 2 4 2 3 3" xfId="5975"/>
    <cellStyle name="Hyperlink 2 2 2 2 4 2 3 4" xfId="8185"/>
    <cellStyle name="Hyperlink 2 2 2 2 4 2 4" xfId="2660"/>
    <cellStyle name="Hyperlink 2 2 2 2 4 2 4 2" xfId="9290"/>
    <cellStyle name="Hyperlink 2 2 2 2 4 2 5" xfId="4870"/>
    <cellStyle name="Hyperlink 2 2 2 2 4 2 6" xfId="7080"/>
    <cellStyle name="Hyperlink 2 2 2 2 4 3" xfId="717"/>
    <cellStyle name="Hyperlink 2 2 2 2 4 3 2" xfId="1830"/>
    <cellStyle name="Hyperlink 2 2 2 2 4 3 2 2" xfId="4041"/>
    <cellStyle name="Hyperlink 2 2 2 2 4 3 2 2 2" xfId="10671"/>
    <cellStyle name="Hyperlink 2 2 2 2 4 3 2 3" xfId="6251"/>
    <cellStyle name="Hyperlink 2 2 2 2 4 3 2 4" xfId="8461"/>
    <cellStyle name="Hyperlink 2 2 2 2 4 3 3" xfId="2936"/>
    <cellStyle name="Hyperlink 2 2 2 2 4 3 3 2" xfId="9566"/>
    <cellStyle name="Hyperlink 2 2 2 2 4 3 4" xfId="5146"/>
    <cellStyle name="Hyperlink 2 2 2 2 4 3 5" xfId="7356"/>
    <cellStyle name="Hyperlink 2 2 2 2 4 4" xfId="1278"/>
    <cellStyle name="Hyperlink 2 2 2 2 4 4 2" xfId="3489"/>
    <cellStyle name="Hyperlink 2 2 2 2 4 4 2 2" xfId="10119"/>
    <cellStyle name="Hyperlink 2 2 2 2 4 4 3" xfId="5699"/>
    <cellStyle name="Hyperlink 2 2 2 2 4 4 4" xfId="7909"/>
    <cellStyle name="Hyperlink 2 2 2 2 4 5" xfId="2384"/>
    <cellStyle name="Hyperlink 2 2 2 2 4 5 2" xfId="9014"/>
    <cellStyle name="Hyperlink 2 2 2 2 4 6" xfId="4594"/>
    <cellStyle name="Hyperlink 2 2 2 2 4 7" xfId="680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2 2 2" xfId="11039"/>
    <cellStyle name="Hyperlink 2 2 2 2 5 2 2 2 3" xfId="6619"/>
    <cellStyle name="Hyperlink 2 2 2 2 5 2 2 2 4" xfId="8829"/>
    <cellStyle name="Hyperlink 2 2 2 2 5 2 2 3" xfId="3304"/>
    <cellStyle name="Hyperlink 2 2 2 2 5 2 2 3 2" xfId="9934"/>
    <cellStyle name="Hyperlink 2 2 2 2 5 2 2 4" xfId="5514"/>
    <cellStyle name="Hyperlink 2 2 2 2 5 2 2 5" xfId="7724"/>
    <cellStyle name="Hyperlink 2 2 2 2 5 2 3" xfId="1646"/>
    <cellStyle name="Hyperlink 2 2 2 2 5 2 3 2" xfId="3857"/>
    <cellStyle name="Hyperlink 2 2 2 2 5 2 3 2 2" xfId="10487"/>
    <cellStyle name="Hyperlink 2 2 2 2 5 2 3 3" xfId="6067"/>
    <cellStyle name="Hyperlink 2 2 2 2 5 2 3 4" xfId="8277"/>
    <cellStyle name="Hyperlink 2 2 2 2 5 2 4" xfId="2752"/>
    <cellStyle name="Hyperlink 2 2 2 2 5 2 4 2" xfId="9382"/>
    <cellStyle name="Hyperlink 2 2 2 2 5 2 5" xfId="4962"/>
    <cellStyle name="Hyperlink 2 2 2 2 5 2 6" xfId="7172"/>
    <cellStyle name="Hyperlink 2 2 2 2 5 3" xfId="809"/>
    <cellStyle name="Hyperlink 2 2 2 2 5 3 2" xfId="1922"/>
    <cellStyle name="Hyperlink 2 2 2 2 5 3 2 2" xfId="4133"/>
    <cellStyle name="Hyperlink 2 2 2 2 5 3 2 2 2" xfId="10763"/>
    <cellStyle name="Hyperlink 2 2 2 2 5 3 2 3" xfId="6343"/>
    <cellStyle name="Hyperlink 2 2 2 2 5 3 2 4" xfId="8553"/>
    <cellStyle name="Hyperlink 2 2 2 2 5 3 3" xfId="3028"/>
    <cellStyle name="Hyperlink 2 2 2 2 5 3 3 2" xfId="9658"/>
    <cellStyle name="Hyperlink 2 2 2 2 5 3 4" xfId="5238"/>
    <cellStyle name="Hyperlink 2 2 2 2 5 3 5" xfId="7448"/>
    <cellStyle name="Hyperlink 2 2 2 2 5 4" xfId="1370"/>
    <cellStyle name="Hyperlink 2 2 2 2 5 4 2" xfId="3581"/>
    <cellStyle name="Hyperlink 2 2 2 2 5 4 2 2" xfId="10211"/>
    <cellStyle name="Hyperlink 2 2 2 2 5 4 3" xfId="5791"/>
    <cellStyle name="Hyperlink 2 2 2 2 5 4 4" xfId="8001"/>
    <cellStyle name="Hyperlink 2 2 2 2 5 5" xfId="2476"/>
    <cellStyle name="Hyperlink 2 2 2 2 5 5 2" xfId="9106"/>
    <cellStyle name="Hyperlink 2 2 2 2 5 6" xfId="4686"/>
    <cellStyle name="Hyperlink 2 2 2 2 5 7" xfId="689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2 2 2" xfId="10855"/>
    <cellStyle name="Hyperlink 2 2 2 2 6 2 2 3" xfId="6435"/>
    <cellStyle name="Hyperlink 2 2 2 2 6 2 2 4" xfId="8645"/>
    <cellStyle name="Hyperlink 2 2 2 2 6 2 3" xfId="3120"/>
    <cellStyle name="Hyperlink 2 2 2 2 6 2 3 2" xfId="9750"/>
    <cellStyle name="Hyperlink 2 2 2 2 6 2 4" xfId="5330"/>
    <cellStyle name="Hyperlink 2 2 2 2 6 2 5" xfId="7540"/>
    <cellStyle name="Hyperlink 2 2 2 2 6 3" xfId="1462"/>
    <cellStyle name="Hyperlink 2 2 2 2 6 3 2" xfId="3673"/>
    <cellStyle name="Hyperlink 2 2 2 2 6 3 2 2" xfId="10303"/>
    <cellStyle name="Hyperlink 2 2 2 2 6 3 3" xfId="5883"/>
    <cellStyle name="Hyperlink 2 2 2 2 6 3 4" xfId="8093"/>
    <cellStyle name="Hyperlink 2 2 2 2 6 4" xfId="2568"/>
    <cellStyle name="Hyperlink 2 2 2 2 6 4 2" xfId="9198"/>
    <cellStyle name="Hyperlink 2 2 2 2 6 5" xfId="4778"/>
    <cellStyle name="Hyperlink 2 2 2 2 6 6" xfId="6988"/>
    <cellStyle name="Hyperlink 2 2 2 2 7" xfId="625"/>
    <cellStyle name="Hyperlink 2 2 2 2 7 2" xfId="1738"/>
    <cellStyle name="Hyperlink 2 2 2 2 7 2 2" xfId="3949"/>
    <cellStyle name="Hyperlink 2 2 2 2 7 2 2 2" xfId="10579"/>
    <cellStyle name="Hyperlink 2 2 2 2 7 2 3" xfId="6159"/>
    <cellStyle name="Hyperlink 2 2 2 2 7 2 4" xfId="8369"/>
    <cellStyle name="Hyperlink 2 2 2 2 7 3" xfId="2844"/>
    <cellStyle name="Hyperlink 2 2 2 2 7 3 2" xfId="9474"/>
    <cellStyle name="Hyperlink 2 2 2 2 7 4" xfId="5054"/>
    <cellStyle name="Hyperlink 2 2 2 2 7 5" xfId="7264"/>
    <cellStyle name="Hyperlink 2 2 2 2 8" xfId="1186"/>
    <cellStyle name="Hyperlink 2 2 2 2 8 2" xfId="3397"/>
    <cellStyle name="Hyperlink 2 2 2 2 8 2 2" xfId="10027"/>
    <cellStyle name="Hyperlink 2 2 2 2 8 3" xfId="5607"/>
    <cellStyle name="Hyperlink 2 2 2 2 8 4" xfId="7817"/>
    <cellStyle name="Hyperlink 2 2 2 2 9" xfId="2292"/>
    <cellStyle name="Hyperlink 2 2 2 2 9 2" xfId="8922"/>
    <cellStyle name="Hyperlink 2 2 2 3" xfId="83"/>
    <cellStyle name="Hyperlink 2 2 2 3 10" xfId="6722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2 2 2" xfId="11003"/>
    <cellStyle name="Hyperlink 2 2 2 3 2 2 2 2 2 3" xfId="6583"/>
    <cellStyle name="Hyperlink 2 2 2 3 2 2 2 2 2 4" xfId="8793"/>
    <cellStyle name="Hyperlink 2 2 2 3 2 2 2 2 3" xfId="3268"/>
    <cellStyle name="Hyperlink 2 2 2 3 2 2 2 2 3 2" xfId="9898"/>
    <cellStyle name="Hyperlink 2 2 2 3 2 2 2 2 4" xfId="5478"/>
    <cellStyle name="Hyperlink 2 2 2 3 2 2 2 2 5" xfId="7688"/>
    <cellStyle name="Hyperlink 2 2 2 3 2 2 2 3" xfId="1610"/>
    <cellStyle name="Hyperlink 2 2 2 3 2 2 2 3 2" xfId="3821"/>
    <cellStyle name="Hyperlink 2 2 2 3 2 2 2 3 2 2" xfId="10451"/>
    <cellStyle name="Hyperlink 2 2 2 3 2 2 2 3 3" xfId="6031"/>
    <cellStyle name="Hyperlink 2 2 2 3 2 2 2 3 4" xfId="8241"/>
    <cellStyle name="Hyperlink 2 2 2 3 2 2 2 4" xfId="2716"/>
    <cellStyle name="Hyperlink 2 2 2 3 2 2 2 4 2" xfId="9346"/>
    <cellStyle name="Hyperlink 2 2 2 3 2 2 2 5" xfId="4926"/>
    <cellStyle name="Hyperlink 2 2 2 3 2 2 2 6" xfId="7136"/>
    <cellStyle name="Hyperlink 2 2 2 3 2 2 3" xfId="773"/>
    <cellStyle name="Hyperlink 2 2 2 3 2 2 3 2" xfId="1886"/>
    <cellStyle name="Hyperlink 2 2 2 3 2 2 3 2 2" xfId="4097"/>
    <cellStyle name="Hyperlink 2 2 2 3 2 2 3 2 2 2" xfId="10727"/>
    <cellStyle name="Hyperlink 2 2 2 3 2 2 3 2 3" xfId="6307"/>
    <cellStyle name="Hyperlink 2 2 2 3 2 2 3 2 4" xfId="8517"/>
    <cellStyle name="Hyperlink 2 2 2 3 2 2 3 3" xfId="2992"/>
    <cellStyle name="Hyperlink 2 2 2 3 2 2 3 3 2" xfId="9622"/>
    <cellStyle name="Hyperlink 2 2 2 3 2 2 3 4" xfId="5202"/>
    <cellStyle name="Hyperlink 2 2 2 3 2 2 3 5" xfId="7412"/>
    <cellStyle name="Hyperlink 2 2 2 3 2 2 4" xfId="1334"/>
    <cellStyle name="Hyperlink 2 2 2 3 2 2 4 2" xfId="3545"/>
    <cellStyle name="Hyperlink 2 2 2 3 2 2 4 2 2" xfId="10175"/>
    <cellStyle name="Hyperlink 2 2 2 3 2 2 4 3" xfId="5755"/>
    <cellStyle name="Hyperlink 2 2 2 3 2 2 4 4" xfId="7965"/>
    <cellStyle name="Hyperlink 2 2 2 3 2 2 5" xfId="2440"/>
    <cellStyle name="Hyperlink 2 2 2 3 2 2 5 2" xfId="9070"/>
    <cellStyle name="Hyperlink 2 2 2 3 2 2 6" xfId="4650"/>
    <cellStyle name="Hyperlink 2 2 2 3 2 2 7" xfId="686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2 2 2" xfId="11095"/>
    <cellStyle name="Hyperlink 2 2 2 3 2 3 2 2 2 3" xfId="6675"/>
    <cellStyle name="Hyperlink 2 2 2 3 2 3 2 2 2 4" xfId="8885"/>
    <cellStyle name="Hyperlink 2 2 2 3 2 3 2 2 3" xfId="3360"/>
    <cellStyle name="Hyperlink 2 2 2 3 2 3 2 2 3 2" xfId="9990"/>
    <cellStyle name="Hyperlink 2 2 2 3 2 3 2 2 4" xfId="5570"/>
    <cellStyle name="Hyperlink 2 2 2 3 2 3 2 2 5" xfId="7780"/>
    <cellStyle name="Hyperlink 2 2 2 3 2 3 2 3" xfId="1702"/>
    <cellStyle name="Hyperlink 2 2 2 3 2 3 2 3 2" xfId="3913"/>
    <cellStyle name="Hyperlink 2 2 2 3 2 3 2 3 2 2" xfId="10543"/>
    <cellStyle name="Hyperlink 2 2 2 3 2 3 2 3 3" xfId="6123"/>
    <cellStyle name="Hyperlink 2 2 2 3 2 3 2 3 4" xfId="8333"/>
    <cellStyle name="Hyperlink 2 2 2 3 2 3 2 4" xfId="2808"/>
    <cellStyle name="Hyperlink 2 2 2 3 2 3 2 4 2" xfId="9438"/>
    <cellStyle name="Hyperlink 2 2 2 3 2 3 2 5" xfId="5018"/>
    <cellStyle name="Hyperlink 2 2 2 3 2 3 2 6" xfId="7228"/>
    <cellStyle name="Hyperlink 2 2 2 3 2 3 3" xfId="865"/>
    <cellStyle name="Hyperlink 2 2 2 3 2 3 3 2" xfId="1978"/>
    <cellStyle name="Hyperlink 2 2 2 3 2 3 3 2 2" xfId="4189"/>
    <cellStyle name="Hyperlink 2 2 2 3 2 3 3 2 2 2" xfId="10819"/>
    <cellStyle name="Hyperlink 2 2 2 3 2 3 3 2 3" xfId="6399"/>
    <cellStyle name="Hyperlink 2 2 2 3 2 3 3 2 4" xfId="8609"/>
    <cellStyle name="Hyperlink 2 2 2 3 2 3 3 3" xfId="3084"/>
    <cellStyle name="Hyperlink 2 2 2 3 2 3 3 3 2" xfId="9714"/>
    <cellStyle name="Hyperlink 2 2 2 3 2 3 3 4" xfId="5294"/>
    <cellStyle name="Hyperlink 2 2 2 3 2 3 3 5" xfId="7504"/>
    <cellStyle name="Hyperlink 2 2 2 3 2 3 4" xfId="1426"/>
    <cellStyle name="Hyperlink 2 2 2 3 2 3 4 2" xfId="3637"/>
    <cellStyle name="Hyperlink 2 2 2 3 2 3 4 2 2" xfId="10267"/>
    <cellStyle name="Hyperlink 2 2 2 3 2 3 4 3" xfId="5847"/>
    <cellStyle name="Hyperlink 2 2 2 3 2 3 4 4" xfId="8057"/>
    <cellStyle name="Hyperlink 2 2 2 3 2 3 5" xfId="2532"/>
    <cellStyle name="Hyperlink 2 2 2 3 2 3 5 2" xfId="9162"/>
    <cellStyle name="Hyperlink 2 2 2 3 2 3 6" xfId="4742"/>
    <cellStyle name="Hyperlink 2 2 2 3 2 3 7" xfId="695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2 2 2" xfId="10911"/>
    <cellStyle name="Hyperlink 2 2 2 3 2 4 2 2 3" xfId="6491"/>
    <cellStyle name="Hyperlink 2 2 2 3 2 4 2 2 4" xfId="8701"/>
    <cellStyle name="Hyperlink 2 2 2 3 2 4 2 3" xfId="3176"/>
    <cellStyle name="Hyperlink 2 2 2 3 2 4 2 3 2" xfId="9806"/>
    <cellStyle name="Hyperlink 2 2 2 3 2 4 2 4" xfId="5386"/>
    <cellStyle name="Hyperlink 2 2 2 3 2 4 2 5" xfId="7596"/>
    <cellStyle name="Hyperlink 2 2 2 3 2 4 3" xfId="1518"/>
    <cellStyle name="Hyperlink 2 2 2 3 2 4 3 2" xfId="3729"/>
    <cellStyle name="Hyperlink 2 2 2 3 2 4 3 2 2" xfId="10359"/>
    <cellStyle name="Hyperlink 2 2 2 3 2 4 3 3" xfId="5939"/>
    <cellStyle name="Hyperlink 2 2 2 3 2 4 3 4" xfId="8149"/>
    <cellStyle name="Hyperlink 2 2 2 3 2 4 4" xfId="2624"/>
    <cellStyle name="Hyperlink 2 2 2 3 2 4 4 2" xfId="9254"/>
    <cellStyle name="Hyperlink 2 2 2 3 2 4 5" xfId="4834"/>
    <cellStyle name="Hyperlink 2 2 2 3 2 4 6" xfId="7044"/>
    <cellStyle name="Hyperlink 2 2 2 3 2 5" xfId="681"/>
    <cellStyle name="Hyperlink 2 2 2 3 2 5 2" xfId="1794"/>
    <cellStyle name="Hyperlink 2 2 2 3 2 5 2 2" xfId="4005"/>
    <cellStyle name="Hyperlink 2 2 2 3 2 5 2 2 2" xfId="10635"/>
    <cellStyle name="Hyperlink 2 2 2 3 2 5 2 3" xfId="6215"/>
    <cellStyle name="Hyperlink 2 2 2 3 2 5 2 4" xfId="8425"/>
    <cellStyle name="Hyperlink 2 2 2 3 2 5 3" xfId="2900"/>
    <cellStyle name="Hyperlink 2 2 2 3 2 5 3 2" xfId="9530"/>
    <cellStyle name="Hyperlink 2 2 2 3 2 5 4" xfId="5110"/>
    <cellStyle name="Hyperlink 2 2 2 3 2 5 5" xfId="7320"/>
    <cellStyle name="Hyperlink 2 2 2 3 2 6" xfId="1242"/>
    <cellStyle name="Hyperlink 2 2 2 3 2 6 2" xfId="3453"/>
    <cellStyle name="Hyperlink 2 2 2 3 2 6 2 2" xfId="10083"/>
    <cellStyle name="Hyperlink 2 2 2 3 2 6 3" xfId="5663"/>
    <cellStyle name="Hyperlink 2 2 2 3 2 6 4" xfId="7873"/>
    <cellStyle name="Hyperlink 2 2 2 3 2 7" xfId="2348"/>
    <cellStyle name="Hyperlink 2 2 2 3 2 7 2" xfId="8978"/>
    <cellStyle name="Hyperlink 2 2 2 3 2 8" xfId="4558"/>
    <cellStyle name="Hyperlink 2 2 2 3 2 9" xfId="676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2 2 2" xfId="10957"/>
    <cellStyle name="Hyperlink 2 2 2 3 3 2 2 2 3" xfId="6537"/>
    <cellStyle name="Hyperlink 2 2 2 3 3 2 2 2 4" xfId="8747"/>
    <cellStyle name="Hyperlink 2 2 2 3 3 2 2 3" xfId="3222"/>
    <cellStyle name="Hyperlink 2 2 2 3 3 2 2 3 2" xfId="9852"/>
    <cellStyle name="Hyperlink 2 2 2 3 3 2 2 4" xfId="5432"/>
    <cellStyle name="Hyperlink 2 2 2 3 3 2 2 5" xfId="7642"/>
    <cellStyle name="Hyperlink 2 2 2 3 3 2 3" xfId="1564"/>
    <cellStyle name="Hyperlink 2 2 2 3 3 2 3 2" xfId="3775"/>
    <cellStyle name="Hyperlink 2 2 2 3 3 2 3 2 2" xfId="10405"/>
    <cellStyle name="Hyperlink 2 2 2 3 3 2 3 3" xfId="5985"/>
    <cellStyle name="Hyperlink 2 2 2 3 3 2 3 4" xfId="8195"/>
    <cellStyle name="Hyperlink 2 2 2 3 3 2 4" xfId="2670"/>
    <cellStyle name="Hyperlink 2 2 2 3 3 2 4 2" xfId="9300"/>
    <cellStyle name="Hyperlink 2 2 2 3 3 2 5" xfId="4880"/>
    <cellStyle name="Hyperlink 2 2 2 3 3 2 6" xfId="7090"/>
    <cellStyle name="Hyperlink 2 2 2 3 3 3" xfId="727"/>
    <cellStyle name="Hyperlink 2 2 2 3 3 3 2" xfId="1840"/>
    <cellStyle name="Hyperlink 2 2 2 3 3 3 2 2" xfId="4051"/>
    <cellStyle name="Hyperlink 2 2 2 3 3 3 2 2 2" xfId="10681"/>
    <cellStyle name="Hyperlink 2 2 2 3 3 3 2 3" xfId="6261"/>
    <cellStyle name="Hyperlink 2 2 2 3 3 3 2 4" xfId="8471"/>
    <cellStyle name="Hyperlink 2 2 2 3 3 3 3" xfId="2946"/>
    <cellStyle name="Hyperlink 2 2 2 3 3 3 3 2" xfId="9576"/>
    <cellStyle name="Hyperlink 2 2 2 3 3 3 4" xfId="5156"/>
    <cellStyle name="Hyperlink 2 2 2 3 3 3 5" xfId="7366"/>
    <cellStyle name="Hyperlink 2 2 2 3 3 4" xfId="1288"/>
    <cellStyle name="Hyperlink 2 2 2 3 3 4 2" xfId="3499"/>
    <cellStyle name="Hyperlink 2 2 2 3 3 4 2 2" xfId="10129"/>
    <cellStyle name="Hyperlink 2 2 2 3 3 4 3" xfId="5709"/>
    <cellStyle name="Hyperlink 2 2 2 3 3 4 4" xfId="7919"/>
    <cellStyle name="Hyperlink 2 2 2 3 3 5" xfId="2394"/>
    <cellStyle name="Hyperlink 2 2 2 3 3 5 2" xfId="9024"/>
    <cellStyle name="Hyperlink 2 2 2 3 3 6" xfId="4604"/>
    <cellStyle name="Hyperlink 2 2 2 3 3 7" xfId="681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2 2 2" xfId="11049"/>
    <cellStyle name="Hyperlink 2 2 2 3 4 2 2 2 3" xfId="6629"/>
    <cellStyle name="Hyperlink 2 2 2 3 4 2 2 2 4" xfId="8839"/>
    <cellStyle name="Hyperlink 2 2 2 3 4 2 2 3" xfId="3314"/>
    <cellStyle name="Hyperlink 2 2 2 3 4 2 2 3 2" xfId="9944"/>
    <cellStyle name="Hyperlink 2 2 2 3 4 2 2 4" xfId="5524"/>
    <cellStyle name="Hyperlink 2 2 2 3 4 2 2 5" xfId="7734"/>
    <cellStyle name="Hyperlink 2 2 2 3 4 2 3" xfId="1656"/>
    <cellStyle name="Hyperlink 2 2 2 3 4 2 3 2" xfId="3867"/>
    <cellStyle name="Hyperlink 2 2 2 3 4 2 3 2 2" xfId="10497"/>
    <cellStyle name="Hyperlink 2 2 2 3 4 2 3 3" xfId="6077"/>
    <cellStyle name="Hyperlink 2 2 2 3 4 2 3 4" xfId="8287"/>
    <cellStyle name="Hyperlink 2 2 2 3 4 2 4" xfId="2762"/>
    <cellStyle name="Hyperlink 2 2 2 3 4 2 4 2" xfId="9392"/>
    <cellStyle name="Hyperlink 2 2 2 3 4 2 5" xfId="4972"/>
    <cellStyle name="Hyperlink 2 2 2 3 4 2 6" xfId="7182"/>
    <cellStyle name="Hyperlink 2 2 2 3 4 3" xfId="819"/>
    <cellStyle name="Hyperlink 2 2 2 3 4 3 2" xfId="1932"/>
    <cellStyle name="Hyperlink 2 2 2 3 4 3 2 2" xfId="4143"/>
    <cellStyle name="Hyperlink 2 2 2 3 4 3 2 2 2" xfId="10773"/>
    <cellStyle name="Hyperlink 2 2 2 3 4 3 2 3" xfId="6353"/>
    <cellStyle name="Hyperlink 2 2 2 3 4 3 2 4" xfId="8563"/>
    <cellStyle name="Hyperlink 2 2 2 3 4 3 3" xfId="3038"/>
    <cellStyle name="Hyperlink 2 2 2 3 4 3 3 2" xfId="9668"/>
    <cellStyle name="Hyperlink 2 2 2 3 4 3 4" xfId="5248"/>
    <cellStyle name="Hyperlink 2 2 2 3 4 3 5" xfId="7458"/>
    <cellStyle name="Hyperlink 2 2 2 3 4 4" xfId="1380"/>
    <cellStyle name="Hyperlink 2 2 2 3 4 4 2" xfId="3591"/>
    <cellStyle name="Hyperlink 2 2 2 3 4 4 2 2" xfId="10221"/>
    <cellStyle name="Hyperlink 2 2 2 3 4 4 3" xfId="5801"/>
    <cellStyle name="Hyperlink 2 2 2 3 4 4 4" xfId="8011"/>
    <cellStyle name="Hyperlink 2 2 2 3 4 5" xfId="2486"/>
    <cellStyle name="Hyperlink 2 2 2 3 4 5 2" xfId="9116"/>
    <cellStyle name="Hyperlink 2 2 2 3 4 6" xfId="4696"/>
    <cellStyle name="Hyperlink 2 2 2 3 4 7" xfId="690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2 2 2" xfId="10865"/>
    <cellStyle name="Hyperlink 2 2 2 3 5 2 2 3" xfId="6445"/>
    <cellStyle name="Hyperlink 2 2 2 3 5 2 2 4" xfId="8655"/>
    <cellStyle name="Hyperlink 2 2 2 3 5 2 3" xfId="3130"/>
    <cellStyle name="Hyperlink 2 2 2 3 5 2 3 2" xfId="9760"/>
    <cellStyle name="Hyperlink 2 2 2 3 5 2 4" xfId="5340"/>
    <cellStyle name="Hyperlink 2 2 2 3 5 2 5" xfId="7550"/>
    <cellStyle name="Hyperlink 2 2 2 3 5 3" xfId="1472"/>
    <cellStyle name="Hyperlink 2 2 2 3 5 3 2" xfId="3683"/>
    <cellStyle name="Hyperlink 2 2 2 3 5 3 2 2" xfId="10313"/>
    <cellStyle name="Hyperlink 2 2 2 3 5 3 3" xfId="5893"/>
    <cellStyle name="Hyperlink 2 2 2 3 5 3 4" xfId="8103"/>
    <cellStyle name="Hyperlink 2 2 2 3 5 4" xfId="2578"/>
    <cellStyle name="Hyperlink 2 2 2 3 5 4 2" xfId="9208"/>
    <cellStyle name="Hyperlink 2 2 2 3 5 5" xfId="4788"/>
    <cellStyle name="Hyperlink 2 2 2 3 5 6" xfId="6998"/>
    <cellStyle name="Hyperlink 2 2 2 3 6" xfId="635"/>
    <cellStyle name="Hyperlink 2 2 2 3 6 2" xfId="1748"/>
    <cellStyle name="Hyperlink 2 2 2 3 6 2 2" xfId="3959"/>
    <cellStyle name="Hyperlink 2 2 2 3 6 2 2 2" xfId="10589"/>
    <cellStyle name="Hyperlink 2 2 2 3 6 2 3" xfId="6169"/>
    <cellStyle name="Hyperlink 2 2 2 3 6 2 4" xfId="8379"/>
    <cellStyle name="Hyperlink 2 2 2 3 6 3" xfId="2854"/>
    <cellStyle name="Hyperlink 2 2 2 3 6 3 2" xfId="9484"/>
    <cellStyle name="Hyperlink 2 2 2 3 6 4" xfId="5064"/>
    <cellStyle name="Hyperlink 2 2 2 3 6 5" xfId="7274"/>
    <cellStyle name="Hyperlink 2 2 2 3 7" xfId="1196"/>
    <cellStyle name="Hyperlink 2 2 2 3 7 2" xfId="3407"/>
    <cellStyle name="Hyperlink 2 2 2 3 7 2 2" xfId="10037"/>
    <cellStyle name="Hyperlink 2 2 2 3 7 3" xfId="5617"/>
    <cellStyle name="Hyperlink 2 2 2 3 7 4" xfId="7827"/>
    <cellStyle name="Hyperlink 2 2 2 3 8" xfId="2302"/>
    <cellStyle name="Hyperlink 2 2 2 3 8 2" xfId="893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2 2 2" xfId="10983"/>
    <cellStyle name="Hyperlink 2 2 2 4 2 2 2 2 3" xfId="6563"/>
    <cellStyle name="Hyperlink 2 2 2 4 2 2 2 2 4" xfId="8773"/>
    <cellStyle name="Hyperlink 2 2 2 4 2 2 2 3" xfId="3248"/>
    <cellStyle name="Hyperlink 2 2 2 4 2 2 2 3 2" xfId="9878"/>
    <cellStyle name="Hyperlink 2 2 2 4 2 2 2 4" xfId="5458"/>
    <cellStyle name="Hyperlink 2 2 2 4 2 2 2 5" xfId="7668"/>
    <cellStyle name="Hyperlink 2 2 2 4 2 2 3" xfId="1590"/>
    <cellStyle name="Hyperlink 2 2 2 4 2 2 3 2" xfId="3801"/>
    <cellStyle name="Hyperlink 2 2 2 4 2 2 3 2 2" xfId="10431"/>
    <cellStyle name="Hyperlink 2 2 2 4 2 2 3 3" xfId="6011"/>
    <cellStyle name="Hyperlink 2 2 2 4 2 2 3 4" xfId="8221"/>
    <cellStyle name="Hyperlink 2 2 2 4 2 2 4" xfId="2696"/>
    <cellStyle name="Hyperlink 2 2 2 4 2 2 4 2" xfId="9326"/>
    <cellStyle name="Hyperlink 2 2 2 4 2 2 5" xfId="4906"/>
    <cellStyle name="Hyperlink 2 2 2 4 2 2 6" xfId="7116"/>
    <cellStyle name="Hyperlink 2 2 2 4 2 3" xfId="753"/>
    <cellStyle name="Hyperlink 2 2 2 4 2 3 2" xfId="1866"/>
    <cellStyle name="Hyperlink 2 2 2 4 2 3 2 2" xfId="4077"/>
    <cellStyle name="Hyperlink 2 2 2 4 2 3 2 2 2" xfId="10707"/>
    <cellStyle name="Hyperlink 2 2 2 4 2 3 2 3" xfId="6287"/>
    <cellStyle name="Hyperlink 2 2 2 4 2 3 2 4" xfId="8497"/>
    <cellStyle name="Hyperlink 2 2 2 4 2 3 3" xfId="2972"/>
    <cellStyle name="Hyperlink 2 2 2 4 2 3 3 2" xfId="9602"/>
    <cellStyle name="Hyperlink 2 2 2 4 2 3 4" xfId="5182"/>
    <cellStyle name="Hyperlink 2 2 2 4 2 3 5" xfId="7392"/>
    <cellStyle name="Hyperlink 2 2 2 4 2 4" xfId="1314"/>
    <cellStyle name="Hyperlink 2 2 2 4 2 4 2" xfId="3525"/>
    <cellStyle name="Hyperlink 2 2 2 4 2 4 2 2" xfId="10155"/>
    <cellStyle name="Hyperlink 2 2 2 4 2 4 3" xfId="5735"/>
    <cellStyle name="Hyperlink 2 2 2 4 2 4 4" xfId="7945"/>
    <cellStyle name="Hyperlink 2 2 2 4 2 5" xfId="2420"/>
    <cellStyle name="Hyperlink 2 2 2 4 2 5 2" xfId="9050"/>
    <cellStyle name="Hyperlink 2 2 2 4 2 6" xfId="4630"/>
    <cellStyle name="Hyperlink 2 2 2 4 2 7" xfId="684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2 2 2" xfId="11075"/>
    <cellStyle name="Hyperlink 2 2 2 4 3 2 2 2 3" xfId="6655"/>
    <cellStyle name="Hyperlink 2 2 2 4 3 2 2 2 4" xfId="8865"/>
    <cellStyle name="Hyperlink 2 2 2 4 3 2 2 3" xfId="3340"/>
    <cellStyle name="Hyperlink 2 2 2 4 3 2 2 3 2" xfId="9970"/>
    <cellStyle name="Hyperlink 2 2 2 4 3 2 2 4" xfId="5550"/>
    <cellStyle name="Hyperlink 2 2 2 4 3 2 2 5" xfId="7760"/>
    <cellStyle name="Hyperlink 2 2 2 4 3 2 3" xfId="1682"/>
    <cellStyle name="Hyperlink 2 2 2 4 3 2 3 2" xfId="3893"/>
    <cellStyle name="Hyperlink 2 2 2 4 3 2 3 2 2" xfId="10523"/>
    <cellStyle name="Hyperlink 2 2 2 4 3 2 3 3" xfId="6103"/>
    <cellStyle name="Hyperlink 2 2 2 4 3 2 3 4" xfId="8313"/>
    <cellStyle name="Hyperlink 2 2 2 4 3 2 4" xfId="2788"/>
    <cellStyle name="Hyperlink 2 2 2 4 3 2 4 2" xfId="9418"/>
    <cellStyle name="Hyperlink 2 2 2 4 3 2 5" xfId="4998"/>
    <cellStyle name="Hyperlink 2 2 2 4 3 2 6" xfId="7208"/>
    <cellStyle name="Hyperlink 2 2 2 4 3 3" xfId="845"/>
    <cellStyle name="Hyperlink 2 2 2 4 3 3 2" xfId="1958"/>
    <cellStyle name="Hyperlink 2 2 2 4 3 3 2 2" xfId="4169"/>
    <cellStyle name="Hyperlink 2 2 2 4 3 3 2 2 2" xfId="10799"/>
    <cellStyle name="Hyperlink 2 2 2 4 3 3 2 3" xfId="6379"/>
    <cellStyle name="Hyperlink 2 2 2 4 3 3 2 4" xfId="8589"/>
    <cellStyle name="Hyperlink 2 2 2 4 3 3 3" xfId="3064"/>
    <cellStyle name="Hyperlink 2 2 2 4 3 3 3 2" xfId="9694"/>
    <cellStyle name="Hyperlink 2 2 2 4 3 3 4" xfId="5274"/>
    <cellStyle name="Hyperlink 2 2 2 4 3 3 5" xfId="7484"/>
    <cellStyle name="Hyperlink 2 2 2 4 3 4" xfId="1406"/>
    <cellStyle name="Hyperlink 2 2 2 4 3 4 2" xfId="3617"/>
    <cellStyle name="Hyperlink 2 2 2 4 3 4 2 2" xfId="10247"/>
    <cellStyle name="Hyperlink 2 2 2 4 3 4 3" xfId="5827"/>
    <cellStyle name="Hyperlink 2 2 2 4 3 4 4" xfId="8037"/>
    <cellStyle name="Hyperlink 2 2 2 4 3 5" xfId="2512"/>
    <cellStyle name="Hyperlink 2 2 2 4 3 5 2" xfId="9142"/>
    <cellStyle name="Hyperlink 2 2 2 4 3 6" xfId="4722"/>
    <cellStyle name="Hyperlink 2 2 2 4 3 7" xfId="693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2 2 2" xfId="10891"/>
    <cellStyle name="Hyperlink 2 2 2 4 4 2 2 3" xfId="6471"/>
    <cellStyle name="Hyperlink 2 2 2 4 4 2 2 4" xfId="8681"/>
    <cellStyle name="Hyperlink 2 2 2 4 4 2 3" xfId="3156"/>
    <cellStyle name="Hyperlink 2 2 2 4 4 2 3 2" xfId="9786"/>
    <cellStyle name="Hyperlink 2 2 2 4 4 2 4" xfId="5366"/>
    <cellStyle name="Hyperlink 2 2 2 4 4 2 5" xfId="7576"/>
    <cellStyle name="Hyperlink 2 2 2 4 4 3" xfId="1498"/>
    <cellStyle name="Hyperlink 2 2 2 4 4 3 2" xfId="3709"/>
    <cellStyle name="Hyperlink 2 2 2 4 4 3 2 2" xfId="10339"/>
    <cellStyle name="Hyperlink 2 2 2 4 4 3 3" xfId="5919"/>
    <cellStyle name="Hyperlink 2 2 2 4 4 3 4" xfId="8129"/>
    <cellStyle name="Hyperlink 2 2 2 4 4 4" xfId="2604"/>
    <cellStyle name="Hyperlink 2 2 2 4 4 4 2" xfId="9234"/>
    <cellStyle name="Hyperlink 2 2 2 4 4 5" xfId="4814"/>
    <cellStyle name="Hyperlink 2 2 2 4 4 6" xfId="7024"/>
    <cellStyle name="Hyperlink 2 2 2 4 5" xfId="661"/>
    <cellStyle name="Hyperlink 2 2 2 4 5 2" xfId="1774"/>
    <cellStyle name="Hyperlink 2 2 2 4 5 2 2" xfId="3985"/>
    <cellStyle name="Hyperlink 2 2 2 4 5 2 2 2" xfId="10615"/>
    <cellStyle name="Hyperlink 2 2 2 4 5 2 3" xfId="6195"/>
    <cellStyle name="Hyperlink 2 2 2 4 5 2 4" xfId="8405"/>
    <cellStyle name="Hyperlink 2 2 2 4 5 3" xfId="2880"/>
    <cellStyle name="Hyperlink 2 2 2 4 5 3 2" xfId="9510"/>
    <cellStyle name="Hyperlink 2 2 2 4 5 4" xfId="5090"/>
    <cellStyle name="Hyperlink 2 2 2 4 5 5" xfId="7300"/>
    <cellStyle name="Hyperlink 2 2 2 4 6" xfId="1222"/>
    <cellStyle name="Hyperlink 2 2 2 4 6 2" xfId="3433"/>
    <cellStyle name="Hyperlink 2 2 2 4 6 2 2" xfId="10063"/>
    <cellStyle name="Hyperlink 2 2 2 4 6 3" xfId="5643"/>
    <cellStyle name="Hyperlink 2 2 2 4 6 4" xfId="7853"/>
    <cellStyle name="Hyperlink 2 2 2 4 7" xfId="2328"/>
    <cellStyle name="Hyperlink 2 2 2 4 7 2" xfId="8958"/>
    <cellStyle name="Hyperlink 2 2 2 4 8" xfId="4538"/>
    <cellStyle name="Hyperlink 2 2 2 4 9" xfId="674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2 2 2" xfId="10937"/>
    <cellStyle name="Hyperlink 2 2 2 5 2 2 2 3" xfId="6517"/>
    <cellStyle name="Hyperlink 2 2 2 5 2 2 2 4" xfId="8727"/>
    <cellStyle name="Hyperlink 2 2 2 5 2 2 3" xfId="3202"/>
    <cellStyle name="Hyperlink 2 2 2 5 2 2 3 2" xfId="9832"/>
    <cellStyle name="Hyperlink 2 2 2 5 2 2 4" xfId="5412"/>
    <cellStyle name="Hyperlink 2 2 2 5 2 2 5" xfId="7622"/>
    <cellStyle name="Hyperlink 2 2 2 5 2 3" xfId="1544"/>
    <cellStyle name="Hyperlink 2 2 2 5 2 3 2" xfId="3755"/>
    <cellStyle name="Hyperlink 2 2 2 5 2 3 2 2" xfId="10385"/>
    <cellStyle name="Hyperlink 2 2 2 5 2 3 3" xfId="5965"/>
    <cellStyle name="Hyperlink 2 2 2 5 2 3 4" xfId="8175"/>
    <cellStyle name="Hyperlink 2 2 2 5 2 4" xfId="2650"/>
    <cellStyle name="Hyperlink 2 2 2 5 2 4 2" xfId="9280"/>
    <cellStyle name="Hyperlink 2 2 2 5 2 5" xfId="4860"/>
    <cellStyle name="Hyperlink 2 2 2 5 2 6" xfId="7070"/>
    <cellStyle name="Hyperlink 2 2 2 5 3" xfId="707"/>
    <cellStyle name="Hyperlink 2 2 2 5 3 2" xfId="1820"/>
    <cellStyle name="Hyperlink 2 2 2 5 3 2 2" xfId="4031"/>
    <cellStyle name="Hyperlink 2 2 2 5 3 2 2 2" xfId="10661"/>
    <cellStyle name="Hyperlink 2 2 2 5 3 2 3" xfId="6241"/>
    <cellStyle name="Hyperlink 2 2 2 5 3 2 4" xfId="8451"/>
    <cellStyle name="Hyperlink 2 2 2 5 3 3" xfId="2926"/>
    <cellStyle name="Hyperlink 2 2 2 5 3 3 2" xfId="9556"/>
    <cellStyle name="Hyperlink 2 2 2 5 3 4" xfId="5136"/>
    <cellStyle name="Hyperlink 2 2 2 5 3 5" xfId="7346"/>
    <cellStyle name="Hyperlink 2 2 2 5 4" xfId="1268"/>
    <cellStyle name="Hyperlink 2 2 2 5 4 2" xfId="3479"/>
    <cellStyle name="Hyperlink 2 2 2 5 4 2 2" xfId="10109"/>
    <cellStyle name="Hyperlink 2 2 2 5 4 3" xfId="5689"/>
    <cellStyle name="Hyperlink 2 2 2 5 4 4" xfId="7899"/>
    <cellStyle name="Hyperlink 2 2 2 5 5" xfId="2374"/>
    <cellStyle name="Hyperlink 2 2 2 5 5 2" xfId="9004"/>
    <cellStyle name="Hyperlink 2 2 2 5 6" xfId="4584"/>
    <cellStyle name="Hyperlink 2 2 2 5 7" xfId="679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2 2 2" xfId="11029"/>
    <cellStyle name="Hyperlink 2 2 2 6 2 2 2 3" xfId="6609"/>
    <cellStyle name="Hyperlink 2 2 2 6 2 2 2 4" xfId="8819"/>
    <cellStyle name="Hyperlink 2 2 2 6 2 2 3" xfId="3294"/>
    <cellStyle name="Hyperlink 2 2 2 6 2 2 3 2" xfId="9924"/>
    <cellStyle name="Hyperlink 2 2 2 6 2 2 4" xfId="5504"/>
    <cellStyle name="Hyperlink 2 2 2 6 2 2 5" xfId="7714"/>
    <cellStyle name="Hyperlink 2 2 2 6 2 3" xfId="1636"/>
    <cellStyle name="Hyperlink 2 2 2 6 2 3 2" xfId="3847"/>
    <cellStyle name="Hyperlink 2 2 2 6 2 3 2 2" xfId="10477"/>
    <cellStyle name="Hyperlink 2 2 2 6 2 3 3" xfId="6057"/>
    <cellStyle name="Hyperlink 2 2 2 6 2 3 4" xfId="8267"/>
    <cellStyle name="Hyperlink 2 2 2 6 2 4" xfId="2742"/>
    <cellStyle name="Hyperlink 2 2 2 6 2 4 2" xfId="9372"/>
    <cellStyle name="Hyperlink 2 2 2 6 2 5" xfId="4952"/>
    <cellStyle name="Hyperlink 2 2 2 6 2 6" xfId="7162"/>
    <cellStyle name="Hyperlink 2 2 2 6 3" xfId="799"/>
    <cellStyle name="Hyperlink 2 2 2 6 3 2" xfId="1912"/>
    <cellStyle name="Hyperlink 2 2 2 6 3 2 2" xfId="4123"/>
    <cellStyle name="Hyperlink 2 2 2 6 3 2 2 2" xfId="10753"/>
    <cellStyle name="Hyperlink 2 2 2 6 3 2 3" xfId="6333"/>
    <cellStyle name="Hyperlink 2 2 2 6 3 2 4" xfId="8543"/>
    <cellStyle name="Hyperlink 2 2 2 6 3 3" xfId="3018"/>
    <cellStyle name="Hyperlink 2 2 2 6 3 3 2" xfId="9648"/>
    <cellStyle name="Hyperlink 2 2 2 6 3 4" xfId="5228"/>
    <cellStyle name="Hyperlink 2 2 2 6 3 5" xfId="7438"/>
    <cellStyle name="Hyperlink 2 2 2 6 4" xfId="1360"/>
    <cellStyle name="Hyperlink 2 2 2 6 4 2" xfId="3571"/>
    <cellStyle name="Hyperlink 2 2 2 6 4 2 2" xfId="10201"/>
    <cellStyle name="Hyperlink 2 2 2 6 4 3" xfId="5781"/>
    <cellStyle name="Hyperlink 2 2 2 6 4 4" xfId="7991"/>
    <cellStyle name="Hyperlink 2 2 2 6 5" xfId="2466"/>
    <cellStyle name="Hyperlink 2 2 2 6 5 2" xfId="9096"/>
    <cellStyle name="Hyperlink 2 2 2 6 6" xfId="4676"/>
    <cellStyle name="Hyperlink 2 2 2 6 7" xfId="6886"/>
    <cellStyle name="Hyperlink 2 2 2 7" xfId="339"/>
    <cellStyle name="Hyperlink 2 2 2 7 2" xfId="891"/>
    <cellStyle name="Hyperlink 2 2 2 7 2 2" xfId="2004"/>
    <cellStyle name="Hyperlink 2 2 2 7 2 2 2" xfId="4215"/>
    <cellStyle name="Hyperlink 2 2 2 7 2 2 2 2" xfId="10845"/>
    <cellStyle name="Hyperlink 2 2 2 7 2 2 3" xfId="6425"/>
    <cellStyle name="Hyperlink 2 2 2 7 2 2 4" xfId="8635"/>
    <cellStyle name="Hyperlink 2 2 2 7 2 3" xfId="3110"/>
    <cellStyle name="Hyperlink 2 2 2 7 2 3 2" xfId="9740"/>
    <cellStyle name="Hyperlink 2 2 2 7 2 4" xfId="5320"/>
    <cellStyle name="Hyperlink 2 2 2 7 2 5" xfId="7530"/>
    <cellStyle name="Hyperlink 2 2 2 7 3" xfId="1452"/>
    <cellStyle name="Hyperlink 2 2 2 7 3 2" xfId="3663"/>
    <cellStyle name="Hyperlink 2 2 2 7 3 2 2" xfId="10293"/>
    <cellStyle name="Hyperlink 2 2 2 7 3 3" xfId="5873"/>
    <cellStyle name="Hyperlink 2 2 2 7 3 4" xfId="8083"/>
    <cellStyle name="Hyperlink 2 2 2 7 4" xfId="2558"/>
    <cellStyle name="Hyperlink 2 2 2 7 4 2" xfId="9188"/>
    <cellStyle name="Hyperlink 2 2 2 7 5" xfId="4768"/>
    <cellStyle name="Hyperlink 2 2 2 7 6" xfId="6978"/>
    <cellStyle name="Hyperlink 2 2 2 8" xfId="615"/>
    <cellStyle name="Hyperlink 2 2 2 8 2" xfId="1728"/>
    <cellStyle name="Hyperlink 2 2 2 8 2 2" xfId="3939"/>
    <cellStyle name="Hyperlink 2 2 2 8 2 2 2" xfId="10569"/>
    <cellStyle name="Hyperlink 2 2 2 8 2 3" xfId="6149"/>
    <cellStyle name="Hyperlink 2 2 2 8 2 4" xfId="8359"/>
    <cellStyle name="Hyperlink 2 2 2 8 3" xfId="2834"/>
    <cellStyle name="Hyperlink 2 2 2 8 3 2" xfId="9464"/>
    <cellStyle name="Hyperlink 2 2 2 8 4" xfId="5044"/>
    <cellStyle name="Hyperlink 2 2 2 8 5" xfId="7254"/>
    <cellStyle name="Hyperlink 2 2 2 9" xfId="1176"/>
    <cellStyle name="Hyperlink 2 2 2 9 2" xfId="3387"/>
    <cellStyle name="Hyperlink 2 2 2 9 2 2" xfId="10017"/>
    <cellStyle name="Hyperlink 2 2 2 9 3" xfId="5597"/>
    <cellStyle name="Hyperlink 2 2 2 9 4" xfId="7807"/>
    <cellStyle name="Hyperlink 2 2 3" xfId="68"/>
    <cellStyle name="Hyperlink 2 2 3 10" xfId="4497"/>
    <cellStyle name="Hyperlink 2 2 3 11" xfId="6707"/>
    <cellStyle name="Hyperlink 2 2 3 2" xfId="88"/>
    <cellStyle name="Hyperlink 2 2 3 2 10" xfId="6727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2 2 2" xfId="11008"/>
    <cellStyle name="Hyperlink 2 2 3 2 2 2 2 2 2 3" xfId="6588"/>
    <cellStyle name="Hyperlink 2 2 3 2 2 2 2 2 2 4" xfId="8798"/>
    <cellStyle name="Hyperlink 2 2 3 2 2 2 2 2 3" xfId="3273"/>
    <cellStyle name="Hyperlink 2 2 3 2 2 2 2 2 3 2" xfId="9903"/>
    <cellStyle name="Hyperlink 2 2 3 2 2 2 2 2 4" xfId="5483"/>
    <cellStyle name="Hyperlink 2 2 3 2 2 2 2 2 5" xfId="7693"/>
    <cellStyle name="Hyperlink 2 2 3 2 2 2 2 3" xfId="1615"/>
    <cellStyle name="Hyperlink 2 2 3 2 2 2 2 3 2" xfId="3826"/>
    <cellStyle name="Hyperlink 2 2 3 2 2 2 2 3 2 2" xfId="10456"/>
    <cellStyle name="Hyperlink 2 2 3 2 2 2 2 3 3" xfId="6036"/>
    <cellStyle name="Hyperlink 2 2 3 2 2 2 2 3 4" xfId="8246"/>
    <cellStyle name="Hyperlink 2 2 3 2 2 2 2 4" xfId="2721"/>
    <cellStyle name="Hyperlink 2 2 3 2 2 2 2 4 2" xfId="9351"/>
    <cellStyle name="Hyperlink 2 2 3 2 2 2 2 5" xfId="4931"/>
    <cellStyle name="Hyperlink 2 2 3 2 2 2 2 6" xfId="7141"/>
    <cellStyle name="Hyperlink 2 2 3 2 2 2 3" xfId="778"/>
    <cellStyle name="Hyperlink 2 2 3 2 2 2 3 2" xfId="1891"/>
    <cellStyle name="Hyperlink 2 2 3 2 2 2 3 2 2" xfId="4102"/>
    <cellStyle name="Hyperlink 2 2 3 2 2 2 3 2 2 2" xfId="10732"/>
    <cellStyle name="Hyperlink 2 2 3 2 2 2 3 2 3" xfId="6312"/>
    <cellStyle name="Hyperlink 2 2 3 2 2 2 3 2 4" xfId="8522"/>
    <cellStyle name="Hyperlink 2 2 3 2 2 2 3 3" xfId="2997"/>
    <cellStyle name="Hyperlink 2 2 3 2 2 2 3 3 2" xfId="9627"/>
    <cellStyle name="Hyperlink 2 2 3 2 2 2 3 4" xfId="5207"/>
    <cellStyle name="Hyperlink 2 2 3 2 2 2 3 5" xfId="7417"/>
    <cellStyle name="Hyperlink 2 2 3 2 2 2 4" xfId="1339"/>
    <cellStyle name="Hyperlink 2 2 3 2 2 2 4 2" xfId="3550"/>
    <cellStyle name="Hyperlink 2 2 3 2 2 2 4 2 2" xfId="10180"/>
    <cellStyle name="Hyperlink 2 2 3 2 2 2 4 3" xfId="5760"/>
    <cellStyle name="Hyperlink 2 2 3 2 2 2 4 4" xfId="7970"/>
    <cellStyle name="Hyperlink 2 2 3 2 2 2 5" xfId="2445"/>
    <cellStyle name="Hyperlink 2 2 3 2 2 2 5 2" xfId="9075"/>
    <cellStyle name="Hyperlink 2 2 3 2 2 2 6" xfId="4655"/>
    <cellStyle name="Hyperlink 2 2 3 2 2 2 7" xfId="686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2 2 2" xfId="11100"/>
    <cellStyle name="Hyperlink 2 2 3 2 2 3 2 2 2 3" xfId="6680"/>
    <cellStyle name="Hyperlink 2 2 3 2 2 3 2 2 2 4" xfId="8890"/>
    <cellStyle name="Hyperlink 2 2 3 2 2 3 2 2 3" xfId="3365"/>
    <cellStyle name="Hyperlink 2 2 3 2 2 3 2 2 3 2" xfId="9995"/>
    <cellStyle name="Hyperlink 2 2 3 2 2 3 2 2 4" xfId="5575"/>
    <cellStyle name="Hyperlink 2 2 3 2 2 3 2 2 5" xfId="7785"/>
    <cellStyle name="Hyperlink 2 2 3 2 2 3 2 3" xfId="1707"/>
    <cellStyle name="Hyperlink 2 2 3 2 2 3 2 3 2" xfId="3918"/>
    <cellStyle name="Hyperlink 2 2 3 2 2 3 2 3 2 2" xfId="10548"/>
    <cellStyle name="Hyperlink 2 2 3 2 2 3 2 3 3" xfId="6128"/>
    <cellStyle name="Hyperlink 2 2 3 2 2 3 2 3 4" xfId="8338"/>
    <cellStyle name="Hyperlink 2 2 3 2 2 3 2 4" xfId="2813"/>
    <cellStyle name="Hyperlink 2 2 3 2 2 3 2 4 2" xfId="9443"/>
    <cellStyle name="Hyperlink 2 2 3 2 2 3 2 5" xfId="5023"/>
    <cellStyle name="Hyperlink 2 2 3 2 2 3 2 6" xfId="7233"/>
    <cellStyle name="Hyperlink 2 2 3 2 2 3 3" xfId="870"/>
    <cellStyle name="Hyperlink 2 2 3 2 2 3 3 2" xfId="1983"/>
    <cellStyle name="Hyperlink 2 2 3 2 2 3 3 2 2" xfId="4194"/>
    <cellStyle name="Hyperlink 2 2 3 2 2 3 3 2 2 2" xfId="10824"/>
    <cellStyle name="Hyperlink 2 2 3 2 2 3 3 2 3" xfId="6404"/>
    <cellStyle name="Hyperlink 2 2 3 2 2 3 3 2 4" xfId="8614"/>
    <cellStyle name="Hyperlink 2 2 3 2 2 3 3 3" xfId="3089"/>
    <cellStyle name="Hyperlink 2 2 3 2 2 3 3 3 2" xfId="9719"/>
    <cellStyle name="Hyperlink 2 2 3 2 2 3 3 4" xfId="5299"/>
    <cellStyle name="Hyperlink 2 2 3 2 2 3 3 5" xfId="7509"/>
    <cellStyle name="Hyperlink 2 2 3 2 2 3 4" xfId="1431"/>
    <cellStyle name="Hyperlink 2 2 3 2 2 3 4 2" xfId="3642"/>
    <cellStyle name="Hyperlink 2 2 3 2 2 3 4 2 2" xfId="10272"/>
    <cellStyle name="Hyperlink 2 2 3 2 2 3 4 3" xfId="5852"/>
    <cellStyle name="Hyperlink 2 2 3 2 2 3 4 4" xfId="8062"/>
    <cellStyle name="Hyperlink 2 2 3 2 2 3 5" xfId="2537"/>
    <cellStyle name="Hyperlink 2 2 3 2 2 3 5 2" xfId="9167"/>
    <cellStyle name="Hyperlink 2 2 3 2 2 3 6" xfId="4747"/>
    <cellStyle name="Hyperlink 2 2 3 2 2 3 7" xfId="695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2 2 2" xfId="10916"/>
    <cellStyle name="Hyperlink 2 2 3 2 2 4 2 2 3" xfId="6496"/>
    <cellStyle name="Hyperlink 2 2 3 2 2 4 2 2 4" xfId="8706"/>
    <cellStyle name="Hyperlink 2 2 3 2 2 4 2 3" xfId="3181"/>
    <cellStyle name="Hyperlink 2 2 3 2 2 4 2 3 2" xfId="9811"/>
    <cellStyle name="Hyperlink 2 2 3 2 2 4 2 4" xfId="5391"/>
    <cellStyle name="Hyperlink 2 2 3 2 2 4 2 5" xfId="7601"/>
    <cellStyle name="Hyperlink 2 2 3 2 2 4 3" xfId="1523"/>
    <cellStyle name="Hyperlink 2 2 3 2 2 4 3 2" xfId="3734"/>
    <cellStyle name="Hyperlink 2 2 3 2 2 4 3 2 2" xfId="10364"/>
    <cellStyle name="Hyperlink 2 2 3 2 2 4 3 3" xfId="5944"/>
    <cellStyle name="Hyperlink 2 2 3 2 2 4 3 4" xfId="8154"/>
    <cellStyle name="Hyperlink 2 2 3 2 2 4 4" xfId="2629"/>
    <cellStyle name="Hyperlink 2 2 3 2 2 4 4 2" xfId="9259"/>
    <cellStyle name="Hyperlink 2 2 3 2 2 4 5" xfId="4839"/>
    <cellStyle name="Hyperlink 2 2 3 2 2 4 6" xfId="7049"/>
    <cellStyle name="Hyperlink 2 2 3 2 2 5" xfId="686"/>
    <cellStyle name="Hyperlink 2 2 3 2 2 5 2" xfId="1799"/>
    <cellStyle name="Hyperlink 2 2 3 2 2 5 2 2" xfId="4010"/>
    <cellStyle name="Hyperlink 2 2 3 2 2 5 2 2 2" xfId="10640"/>
    <cellStyle name="Hyperlink 2 2 3 2 2 5 2 3" xfId="6220"/>
    <cellStyle name="Hyperlink 2 2 3 2 2 5 2 4" xfId="8430"/>
    <cellStyle name="Hyperlink 2 2 3 2 2 5 3" xfId="2905"/>
    <cellStyle name="Hyperlink 2 2 3 2 2 5 3 2" xfId="9535"/>
    <cellStyle name="Hyperlink 2 2 3 2 2 5 4" xfId="5115"/>
    <cellStyle name="Hyperlink 2 2 3 2 2 5 5" xfId="7325"/>
    <cellStyle name="Hyperlink 2 2 3 2 2 6" xfId="1247"/>
    <cellStyle name="Hyperlink 2 2 3 2 2 6 2" xfId="3458"/>
    <cellStyle name="Hyperlink 2 2 3 2 2 6 2 2" xfId="10088"/>
    <cellStyle name="Hyperlink 2 2 3 2 2 6 3" xfId="5668"/>
    <cellStyle name="Hyperlink 2 2 3 2 2 6 4" xfId="7878"/>
    <cellStyle name="Hyperlink 2 2 3 2 2 7" xfId="2353"/>
    <cellStyle name="Hyperlink 2 2 3 2 2 7 2" xfId="8983"/>
    <cellStyle name="Hyperlink 2 2 3 2 2 8" xfId="4563"/>
    <cellStyle name="Hyperlink 2 2 3 2 2 9" xfId="677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2 2 2" xfId="10962"/>
    <cellStyle name="Hyperlink 2 2 3 2 3 2 2 2 3" xfId="6542"/>
    <cellStyle name="Hyperlink 2 2 3 2 3 2 2 2 4" xfId="8752"/>
    <cellStyle name="Hyperlink 2 2 3 2 3 2 2 3" xfId="3227"/>
    <cellStyle name="Hyperlink 2 2 3 2 3 2 2 3 2" xfId="9857"/>
    <cellStyle name="Hyperlink 2 2 3 2 3 2 2 4" xfId="5437"/>
    <cellStyle name="Hyperlink 2 2 3 2 3 2 2 5" xfId="7647"/>
    <cellStyle name="Hyperlink 2 2 3 2 3 2 3" xfId="1569"/>
    <cellStyle name="Hyperlink 2 2 3 2 3 2 3 2" xfId="3780"/>
    <cellStyle name="Hyperlink 2 2 3 2 3 2 3 2 2" xfId="10410"/>
    <cellStyle name="Hyperlink 2 2 3 2 3 2 3 3" xfId="5990"/>
    <cellStyle name="Hyperlink 2 2 3 2 3 2 3 4" xfId="8200"/>
    <cellStyle name="Hyperlink 2 2 3 2 3 2 4" xfId="2675"/>
    <cellStyle name="Hyperlink 2 2 3 2 3 2 4 2" xfId="9305"/>
    <cellStyle name="Hyperlink 2 2 3 2 3 2 5" xfId="4885"/>
    <cellStyle name="Hyperlink 2 2 3 2 3 2 6" xfId="7095"/>
    <cellStyle name="Hyperlink 2 2 3 2 3 3" xfId="732"/>
    <cellStyle name="Hyperlink 2 2 3 2 3 3 2" xfId="1845"/>
    <cellStyle name="Hyperlink 2 2 3 2 3 3 2 2" xfId="4056"/>
    <cellStyle name="Hyperlink 2 2 3 2 3 3 2 2 2" xfId="10686"/>
    <cellStyle name="Hyperlink 2 2 3 2 3 3 2 3" xfId="6266"/>
    <cellStyle name="Hyperlink 2 2 3 2 3 3 2 4" xfId="8476"/>
    <cellStyle name="Hyperlink 2 2 3 2 3 3 3" xfId="2951"/>
    <cellStyle name="Hyperlink 2 2 3 2 3 3 3 2" xfId="9581"/>
    <cellStyle name="Hyperlink 2 2 3 2 3 3 4" xfId="5161"/>
    <cellStyle name="Hyperlink 2 2 3 2 3 3 5" xfId="7371"/>
    <cellStyle name="Hyperlink 2 2 3 2 3 4" xfId="1293"/>
    <cellStyle name="Hyperlink 2 2 3 2 3 4 2" xfId="3504"/>
    <cellStyle name="Hyperlink 2 2 3 2 3 4 2 2" xfId="10134"/>
    <cellStyle name="Hyperlink 2 2 3 2 3 4 3" xfId="5714"/>
    <cellStyle name="Hyperlink 2 2 3 2 3 4 4" xfId="7924"/>
    <cellStyle name="Hyperlink 2 2 3 2 3 5" xfId="2399"/>
    <cellStyle name="Hyperlink 2 2 3 2 3 5 2" xfId="9029"/>
    <cellStyle name="Hyperlink 2 2 3 2 3 6" xfId="4609"/>
    <cellStyle name="Hyperlink 2 2 3 2 3 7" xfId="681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2 2 2" xfId="11054"/>
    <cellStyle name="Hyperlink 2 2 3 2 4 2 2 2 3" xfId="6634"/>
    <cellStyle name="Hyperlink 2 2 3 2 4 2 2 2 4" xfId="8844"/>
    <cellStyle name="Hyperlink 2 2 3 2 4 2 2 3" xfId="3319"/>
    <cellStyle name="Hyperlink 2 2 3 2 4 2 2 3 2" xfId="9949"/>
    <cellStyle name="Hyperlink 2 2 3 2 4 2 2 4" xfId="5529"/>
    <cellStyle name="Hyperlink 2 2 3 2 4 2 2 5" xfId="7739"/>
    <cellStyle name="Hyperlink 2 2 3 2 4 2 3" xfId="1661"/>
    <cellStyle name="Hyperlink 2 2 3 2 4 2 3 2" xfId="3872"/>
    <cellStyle name="Hyperlink 2 2 3 2 4 2 3 2 2" xfId="10502"/>
    <cellStyle name="Hyperlink 2 2 3 2 4 2 3 3" xfId="6082"/>
    <cellStyle name="Hyperlink 2 2 3 2 4 2 3 4" xfId="8292"/>
    <cellStyle name="Hyperlink 2 2 3 2 4 2 4" xfId="2767"/>
    <cellStyle name="Hyperlink 2 2 3 2 4 2 4 2" xfId="9397"/>
    <cellStyle name="Hyperlink 2 2 3 2 4 2 5" xfId="4977"/>
    <cellStyle name="Hyperlink 2 2 3 2 4 2 6" xfId="7187"/>
    <cellStyle name="Hyperlink 2 2 3 2 4 3" xfId="824"/>
    <cellStyle name="Hyperlink 2 2 3 2 4 3 2" xfId="1937"/>
    <cellStyle name="Hyperlink 2 2 3 2 4 3 2 2" xfId="4148"/>
    <cellStyle name="Hyperlink 2 2 3 2 4 3 2 2 2" xfId="10778"/>
    <cellStyle name="Hyperlink 2 2 3 2 4 3 2 3" xfId="6358"/>
    <cellStyle name="Hyperlink 2 2 3 2 4 3 2 4" xfId="8568"/>
    <cellStyle name="Hyperlink 2 2 3 2 4 3 3" xfId="3043"/>
    <cellStyle name="Hyperlink 2 2 3 2 4 3 3 2" xfId="9673"/>
    <cellStyle name="Hyperlink 2 2 3 2 4 3 4" xfId="5253"/>
    <cellStyle name="Hyperlink 2 2 3 2 4 3 5" xfId="7463"/>
    <cellStyle name="Hyperlink 2 2 3 2 4 4" xfId="1385"/>
    <cellStyle name="Hyperlink 2 2 3 2 4 4 2" xfId="3596"/>
    <cellStyle name="Hyperlink 2 2 3 2 4 4 2 2" xfId="10226"/>
    <cellStyle name="Hyperlink 2 2 3 2 4 4 3" xfId="5806"/>
    <cellStyle name="Hyperlink 2 2 3 2 4 4 4" xfId="8016"/>
    <cellStyle name="Hyperlink 2 2 3 2 4 5" xfId="2491"/>
    <cellStyle name="Hyperlink 2 2 3 2 4 5 2" xfId="9121"/>
    <cellStyle name="Hyperlink 2 2 3 2 4 6" xfId="4701"/>
    <cellStyle name="Hyperlink 2 2 3 2 4 7" xfId="691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2 2 2" xfId="10870"/>
    <cellStyle name="Hyperlink 2 2 3 2 5 2 2 3" xfId="6450"/>
    <cellStyle name="Hyperlink 2 2 3 2 5 2 2 4" xfId="8660"/>
    <cellStyle name="Hyperlink 2 2 3 2 5 2 3" xfId="3135"/>
    <cellStyle name="Hyperlink 2 2 3 2 5 2 3 2" xfId="9765"/>
    <cellStyle name="Hyperlink 2 2 3 2 5 2 4" xfId="5345"/>
    <cellStyle name="Hyperlink 2 2 3 2 5 2 5" xfId="7555"/>
    <cellStyle name="Hyperlink 2 2 3 2 5 3" xfId="1477"/>
    <cellStyle name="Hyperlink 2 2 3 2 5 3 2" xfId="3688"/>
    <cellStyle name="Hyperlink 2 2 3 2 5 3 2 2" xfId="10318"/>
    <cellStyle name="Hyperlink 2 2 3 2 5 3 3" xfId="5898"/>
    <cellStyle name="Hyperlink 2 2 3 2 5 3 4" xfId="8108"/>
    <cellStyle name="Hyperlink 2 2 3 2 5 4" xfId="2583"/>
    <cellStyle name="Hyperlink 2 2 3 2 5 4 2" xfId="9213"/>
    <cellStyle name="Hyperlink 2 2 3 2 5 5" xfId="4793"/>
    <cellStyle name="Hyperlink 2 2 3 2 5 6" xfId="7003"/>
    <cellStyle name="Hyperlink 2 2 3 2 6" xfId="640"/>
    <cellStyle name="Hyperlink 2 2 3 2 6 2" xfId="1753"/>
    <cellStyle name="Hyperlink 2 2 3 2 6 2 2" xfId="3964"/>
    <cellStyle name="Hyperlink 2 2 3 2 6 2 2 2" xfId="10594"/>
    <cellStyle name="Hyperlink 2 2 3 2 6 2 3" xfId="6174"/>
    <cellStyle name="Hyperlink 2 2 3 2 6 2 4" xfId="8384"/>
    <cellStyle name="Hyperlink 2 2 3 2 6 3" xfId="2859"/>
    <cellStyle name="Hyperlink 2 2 3 2 6 3 2" xfId="9489"/>
    <cellStyle name="Hyperlink 2 2 3 2 6 4" xfId="5069"/>
    <cellStyle name="Hyperlink 2 2 3 2 6 5" xfId="7279"/>
    <cellStyle name="Hyperlink 2 2 3 2 7" xfId="1201"/>
    <cellStyle name="Hyperlink 2 2 3 2 7 2" xfId="3412"/>
    <cellStyle name="Hyperlink 2 2 3 2 7 2 2" xfId="10042"/>
    <cellStyle name="Hyperlink 2 2 3 2 7 3" xfId="5622"/>
    <cellStyle name="Hyperlink 2 2 3 2 7 4" xfId="7832"/>
    <cellStyle name="Hyperlink 2 2 3 2 8" xfId="2307"/>
    <cellStyle name="Hyperlink 2 2 3 2 8 2" xfId="893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2 2 2" xfId="10988"/>
    <cellStyle name="Hyperlink 2 2 3 3 2 2 2 2 3" xfId="6568"/>
    <cellStyle name="Hyperlink 2 2 3 3 2 2 2 2 4" xfId="8778"/>
    <cellStyle name="Hyperlink 2 2 3 3 2 2 2 3" xfId="3253"/>
    <cellStyle name="Hyperlink 2 2 3 3 2 2 2 3 2" xfId="9883"/>
    <cellStyle name="Hyperlink 2 2 3 3 2 2 2 4" xfId="5463"/>
    <cellStyle name="Hyperlink 2 2 3 3 2 2 2 5" xfId="7673"/>
    <cellStyle name="Hyperlink 2 2 3 3 2 2 3" xfId="1595"/>
    <cellStyle name="Hyperlink 2 2 3 3 2 2 3 2" xfId="3806"/>
    <cellStyle name="Hyperlink 2 2 3 3 2 2 3 2 2" xfId="10436"/>
    <cellStyle name="Hyperlink 2 2 3 3 2 2 3 3" xfId="6016"/>
    <cellStyle name="Hyperlink 2 2 3 3 2 2 3 4" xfId="8226"/>
    <cellStyle name="Hyperlink 2 2 3 3 2 2 4" xfId="2701"/>
    <cellStyle name="Hyperlink 2 2 3 3 2 2 4 2" xfId="9331"/>
    <cellStyle name="Hyperlink 2 2 3 3 2 2 5" xfId="4911"/>
    <cellStyle name="Hyperlink 2 2 3 3 2 2 6" xfId="7121"/>
    <cellStyle name="Hyperlink 2 2 3 3 2 3" xfId="758"/>
    <cellStyle name="Hyperlink 2 2 3 3 2 3 2" xfId="1871"/>
    <cellStyle name="Hyperlink 2 2 3 3 2 3 2 2" xfId="4082"/>
    <cellStyle name="Hyperlink 2 2 3 3 2 3 2 2 2" xfId="10712"/>
    <cellStyle name="Hyperlink 2 2 3 3 2 3 2 3" xfId="6292"/>
    <cellStyle name="Hyperlink 2 2 3 3 2 3 2 4" xfId="8502"/>
    <cellStyle name="Hyperlink 2 2 3 3 2 3 3" xfId="2977"/>
    <cellStyle name="Hyperlink 2 2 3 3 2 3 3 2" xfId="9607"/>
    <cellStyle name="Hyperlink 2 2 3 3 2 3 4" xfId="5187"/>
    <cellStyle name="Hyperlink 2 2 3 3 2 3 5" xfId="7397"/>
    <cellStyle name="Hyperlink 2 2 3 3 2 4" xfId="1319"/>
    <cellStyle name="Hyperlink 2 2 3 3 2 4 2" xfId="3530"/>
    <cellStyle name="Hyperlink 2 2 3 3 2 4 2 2" xfId="10160"/>
    <cellStyle name="Hyperlink 2 2 3 3 2 4 3" xfId="5740"/>
    <cellStyle name="Hyperlink 2 2 3 3 2 4 4" xfId="7950"/>
    <cellStyle name="Hyperlink 2 2 3 3 2 5" xfId="2425"/>
    <cellStyle name="Hyperlink 2 2 3 3 2 5 2" xfId="9055"/>
    <cellStyle name="Hyperlink 2 2 3 3 2 6" xfId="4635"/>
    <cellStyle name="Hyperlink 2 2 3 3 2 7" xfId="684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2 2 2" xfId="11080"/>
    <cellStyle name="Hyperlink 2 2 3 3 3 2 2 2 3" xfId="6660"/>
    <cellStyle name="Hyperlink 2 2 3 3 3 2 2 2 4" xfId="8870"/>
    <cellStyle name="Hyperlink 2 2 3 3 3 2 2 3" xfId="3345"/>
    <cellStyle name="Hyperlink 2 2 3 3 3 2 2 3 2" xfId="9975"/>
    <cellStyle name="Hyperlink 2 2 3 3 3 2 2 4" xfId="5555"/>
    <cellStyle name="Hyperlink 2 2 3 3 3 2 2 5" xfId="7765"/>
    <cellStyle name="Hyperlink 2 2 3 3 3 2 3" xfId="1687"/>
    <cellStyle name="Hyperlink 2 2 3 3 3 2 3 2" xfId="3898"/>
    <cellStyle name="Hyperlink 2 2 3 3 3 2 3 2 2" xfId="10528"/>
    <cellStyle name="Hyperlink 2 2 3 3 3 2 3 3" xfId="6108"/>
    <cellStyle name="Hyperlink 2 2 3 3 3 2 3 4" xfId="8318"/>
    <cellStyle name="Hyperlink 2 2 3 3 3 2 4" xfId="2793"/>
    <cellStyle name="Hyperlink 2 2 3 3 3 2 4 2" xfId="9423"/>
    <cellStyle name="Hyperlink 2 2 3 3 3 2 5" xfId="5003"/>
    <cellStyle name="Hyperlink 2 2 3 3 3 2 6" xfId="7213"/>
    <cellStyle name="Hyperlink 2 2 3 3 3 3" xfId="850"/>
    <cellStyle name="Hyperlink 2 2 3 3 3 3 2" xfId="1963"/>
    <cellStyle name="Hyperlink 2 2 3 3 3 3 2 2" xfId="4174"/>
    <cellStyle name="Hyperlink 2 2 3 3 3 3 2 2 2" xfId="10804"/>
    <cellStyle name="Hyperlink 2 2 3 3 3 3 2 3" xfId="6384"/>
    <cellStyle name="Hyperlink 2 2 3 3 3 3 2 4" xfId="8594"/>
    <cellStyle name="Hyperlink 2 2 3 3 3 3 3" xfId="3069"/>
    <cellStyle name="Hyperlink 2 2 3 3 3 3 3 2" xfId="9699"/>
    <cellStyle name="Hyperlink 2 2 3 3 3 3 4" xfId="5279"/>
    <cellStyle name="Hyperlink 2 2 3 3 3 3 5" xfId="7489"/>
    <cellStyle name="Hyperlink 2 2 3 3 3 4" xfId="1411"/>
    <cellStyle name="Hyperlink 2 2 3 3 3 4 2" xfId="3622"/>
    <cellStyle name="Hyperlink 2 2 3 3 3 4 2 2" xfId="10252"/>
    <cellStyle name="Hyperlink 2 2 3 3 3 4 3" xfId="5832"/>
    <cellStyle name="Hyperlink 2 2 3 3 3 4 4" xfId="8042"/>
    <cellStyle name="Hyperlink 2 2 3 3 3 5" xfId="2517"/>
    <cellStyle name="Hyperlink 2 2 3 3 3 5 2" xfId="9147"/>
    <cellStyle name="Hyperlink 2 2 3 3 3 6" xfId="4727"/>
    <cellStyle name="Hyperlink 2 2 3 3 3 7" xfId="693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2 2 2" xfId="10896"/>
    <cellStyle name="Hyperlink 2 2 3 3 4 2 2 3" xfId="6476"/>
    <cellStyle name="Hyperlink 2 2 3 3 4 2 2 4" xfId="8686"/>
    <cellStyle name="Hyperlink 2 2 3 3 4 2 3" xfId="3161"/>
    <cellStyle name="Hyperlink 2 2 3 3 4 2 3 2" xfId="9791"/>
    <cellStyle name="Hyperlink 2 2 3 3 4 2 4" xfId="5371"/>
    <cellStyle name="Hyperlink 2 2 3 3 4 2 5" xfId="7581"/>
    <cellStyle name="Hyperlink 2 2 3 3 4 3" xfId="1503"/>
    <cellStyle name="Hyperlink 2 2 3 3 4 3 2" xfId="3714"/>
    <cellStyle name="Hyperlink 2 2 3 3 4 3 2 2" xfId="10344"/>
    <cellStyle name="Hyperlink 2 2 3 3 4 3 3" xfId="5924"/>
    <cellStyle name="Hyperlink 2 2 3 3 4 3 4" xfId="8134"/>
    <cellStyle name="Hyperlink 2 2 3 3 4 4" xfId="2609"/>
    <cellStyle name="Hyperlink 2 2 3 3 4 4 2" xfId="9239"/>
    <cellStyle name="Hyperlink 2 2 3 3 4 5" xfId="4819"/>
    <cellStyle name="Hyperlink 2 2 3 3 4 6" xfId="7029"/>
    <cellStyle name="Hyperlink 2 2 3 3 5" xfId="666"/>
    <cellStyle name="Hyperlink 2 2 3 3 5 2" xfId="1779"/>
    <cellStyle name="Hyperlink 2 2 3 3 5 2 2" xfId="3990"/>
    <cellStyle name="Hyperlink 2 2 3 3 5 2 2 2" xfId="10620"/>
    <cellStyle name="Hyperlink 2 2 3 3 5 2 3" xfId="6200"/>
    <cellStyle name="Hyperlink 2 2 3 3 5 2 4" xfId="8410"/>
    <cellStyle name="Hyperlink 2 2 3 3 5 3" xfId="2885"/>
    <cellStyle name="Hyperlink 2 2 3 3 5 3 2" xfId="9515"/>
    <cellStyle name="Hyperlink 2 2 3 3 5 4" xfId="5095"/>
    <cellStyle name="Hyperlink 2 2 3 3 5 5" xfId="7305"/>
    <cellStyle name="Hyperlink 2 2 3 3 6" xfId="1227"/>
    <cellStyle name="Hyperlink 2 2 3 3 6 2" xfId="3438"/>
    <cellStyle name="Hyperlink 2 2 3 3 6 2 2" xfId="10068"/>
    <cellStyle name="Hyperlink 2 2 3 3 6 3" xfId="5648"/>
    <cellStyle name="Hyperlink 2 2 3 3 6 4" xfId="7858"/>
    <cellStyle name="Hyperlink 2 2 3 3 7" xfId="2333"/>
    <cellStyle name="Hyperlink 2 2 3 3 7 2" xfId="8963"/>
    <cellStyle name="Hyperlink 2 2 3 3 8" xfId="4543"/>
    <cellStyle name="Hyperlink 2 2 3 3 9" xfId="675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2 2 2" xfId="10942"/>
    <cellStyle name="Hyperlink 2 2 3 4 2 2 2 3" xfId="6522"/>
    <cellStyle name="Hyperlink 2 2 3 4 2 2 2 4" xfId="8732"/>
    <cellStyle name="Hyperlink 2 2 3 4 2 2 3" xfId="3207"/>
    <cellStyle name="Hyperlink 2 2 3 4 2 2 3 2" xfId="9837"/>
    <cellStyle name="Hyperlink 2 2 3 4 2 2 4" xfId="5417"/>
    <cellStyle name="Hyperlink 2 2 3 4 2 2 5" xfId="7627"/>
    <cellStyle name="Hyperlink 2 2 3 4 2 3" xfId="1549"/>
    <cellStyle name="Hyperlink 2 2 3 4 2 3 2" xfId="3760"/>
    <cellStyle name="Hyperlink 2 2 3 4 2 3 2 2" xfId="10390"/>
    <cellStyle name="Hyperlink 2 2 3 4 2 3 3" xfId="5970"/>
    <cellStyle name="Hyperlink 2 2 3 4 2 3 4" xfId="8180"/>
    <cellStyle name="Hyperlink 2 2 3 4 2 4" xfId="2655"/>
    <cellStyle name="Hyperlink 2 2 3 4 2 4 2" xfId="9285"/>
    <cellStyle name="Hyperlink 2 2 3 4 2 5" xfId="4865"/>
    <cellStyle name="Hyperlink 2 2 3 4 2 6" xfId="7075"/>
    <cellStyle name="Hyperlink 2 2 3 4 3" xfId="712"/>
    <cellStyle name="Hyperlink 2 2 3 4 3 2" xfId="1825"/>
    <cellStyle name="Hyperlink 2 2 3 4 3 2 2" xfId="4036"/>
    <cellStyle name="Hyperlink 2 2 3 4 3 2 2 2" xfId="10666"/>
    <cellStyle name="Hyperlink 2 2 3 4 3 2 3" xfId="6246"/>
    <cellStyle name="Hyperlink 2 2 3 4 3 2 4" xfId="8456"/>
    <cellStyle name="Hyperlink 2 2 3 4 3 3" xfId="2931"/>
    <cellStyle name="Hyperlink 2 2 3 4 3 3 2" xfId="9561"/>
    <cellStyle name="Hyperlink 2 2 3 4 3 4" xfId="5141"/>
    <cellStyle name="Hyperlink 2 2 3 4 3 5" xfId="7351"/>
    <cellStyle name="Hyperlink 2 2 3 4 4" xfId="1273"/>
    <cellStyle name="Hyperlink 2 2 3 4 4 2" xfId="3484"/>
    <cellStyle name="Hyperlink 2 2 3 4 4 2 2" xfId="10114"/>
    <cellStyle name="Hyperlink 2 2 3 4 4 3" xfId="5694"/>
    <cellStyle name="Hyperlink 2 2 3 4 4 4" xfId="7904"/>
    <cellStyle name="Hyperlink 2 2 3 4 5" xfId="2379"/>
    <cellStyle name="Hyperlink 2 2 3 4 5 2" xfId="9009"/>
    <cellStyle name="Hyperlink 2 2 3 4 6" xfId="4589"/>
    <cellStyle name="Hyperlink 2 2 3 4 7" xfId="679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2 2 2" xfId="11034"/>
    <cellStyle name="Hyperlink 2 2 3 5 2 2 2 3" xfId="6614"/>
    <cellStyle name="Hyperlink 2 2 3 5 2 2 2 4" xfId="8824"/>
    <cellStyle name="Hyperlink 2 2 3 5 2 2 3" xfId="3299"/>
    <cellStyle name="Hyperlink 2 2 3 5 2 2 3 2" xfId="9929"/>
    <cellStyle name="Hyperlink 2 2 3 5 2 2 4" xfId="5509"/>
    <cellStyle name="Hyperlink 2 2 3 5 2 2 5" xfId="7719"/>
    <cellStyle name="Hyperlink 2 2 3 5 2 3" xfId="1641"/>
    <cellStyle name="Hyperlink 2 2 3 5 2 3 2" xfId="3852"/>
    <cellStyle name="Hyperlink 2 2 3 5 2 3 2 2" xfId="10482"/>
    <cellStyle name="Hyperlink 2 2 3 5 2 3 3" xfId="6062"/>
    <cellStyle name="Hyperlink 2 2 3 5 2 3 4" xfId="8272"/>
    <cellStyle name="Hyperlink 2 2 3 5 2 4" xfId="2747"/>
    <cellStyle name="Hyperlink 2 2 3 5 2 4 2" xfId="9377"/>
    <cellStyle name="Hyperlink 2 2 3 5 2 5" xfId="4957"/>
    <cellStyle name="Hyperlink 2 2 3 5 2 6" xfId="7167"/>
    <cellStyle name="Hyperlink 2 2 3 5 3" xfId="804"/>
    <cellStyle name="Hyperlink 2 2 3 5 3 2" xfId="1917"/>
    <cellStyle name="Hyperlink 2 2 3 5 3 2 2" xfId="4128"/>
    <cellStyle name="Hyperlink 2 2 3 5 3 2 2 2" xfId="10758"/>
    <cellStyle name="Hyperlink 2 2 3 5 3 2 3" xfId="6338"/>
    <cellStyle name="Hyperlink 2 2 3 5 3 2 4" xfId="8548"/>
    <cellStyle name="Hyperlink 2 2 3 5 3 3" xfId="3023"/>
    <cellStyle name="Hyperlink 2 2 3 5 3 3 2" xfId="9653"/>
    <cellStyle name="Hyperlink 2 2 3 5 3 4" xfId="5233"/>
    <cellStyle name="Hyperlink 2 2 3 5 3 5" xfId="7443"/>
    <cellStyle name="Hyperlink 2 2 3 5 4" xfId="1365"/>
    <cellStyle name="Hyperlink 2 2 3 5 4 2" xfId="3576"/>
    <cellStyle name="Hyperlink 2 2 3 5 4 2 2" xfId="10206"/>
    <cellStyle name="Hyperlink 2 2 3 5 4 3" xfId="5786"/>
    <cellStyle name="Hyperlink 2 2 3 5 4 4" xfId="7996"/>
    <cellStyle name="Hyperlink 2 2 3 5 5" xfId="2471"/>
    <cellStyle name="Hyperlink 2 2 3 5 5 2" xfId="9101"/>
    <cellStyle name="Hyperlink 2 2 3 5 6" xfId="4681"/>
    <cellStyle name="Hyperlink 2 2 3 5 7" xfId="6891"/>
    <cellStyle name="Hyperlink 2 2 3 6" xfId="344"/>
    <cellStyle name="Hyperlink 2 2 3 6 2" xfId="896"/>
    <cellStyle name="Hyperlink 2 2 3 6 2 2" xfId="2009"/>
    <cellStyle name="Hyperlink 2 2 3 6 2 2 2" xfId="4220"/>
    <cellStyle name="Hyperlink 2 2 3 6 2 2 2 2" xfId="10850"/>
    <cellStyle name="Hyperlink 2 2 3 6 2 2 3" xfId="6430"/>
    <cellStyle name="Hyperlink 2 2 3 6 2 2 4" xfId="8640"/>
    <cellStyle name="Hyperlink 2 2 3 6 2 3" xfId="3115"/>
    <cellStyle name="Hyperlink 2 2 3 6 2 3 2" xfId="9745"/>
    <cellStyle name="Hyperlink 2 2 3 6 2 4" xfId="5325"/>
    <cellStyle name="Hyperlink 2 2 3 6 2 5" xfId="7535"/>
    <cellStyle name="Hyperlink 2 2 3 6 3" xfId="1457"/>
    <cellStyle name="Hyperlink 2 2 3 6 3 2" xfId="3668"/>
    <cellStyle name="Hyperlink 2 2 3 6 3 2 2" xfId="10298"/>
    <cellStyle name="Hyperlink 2 2 3 6 3 3" xfId="5878"/>
    <cellStyle name="Hyperlink 2 2 3 6 3 4" xfId="8088"/>
    <cellStyle name="Hyperlink 2 2 3 6 4" xfId="2563"/>
    <cellStyle name="Hyperlink 2 2 3 6 4 2" xfId="9193"/>
    <cellStyle name="Hyperlink 2 2 3 6 5" xfId="4773"/>
    <cellStyle name="Hyperlink 2 2 3 6 6" xfId="6983"/>
    <cellStyle name="Hyperlink 2 2 3 7" xfId="620"/>
    <cellStyle name="Hyperlink 2 2 3 7 2" xfId="1733"/>
    <cellStyle name="Hyperlink 2 2 3 7 2 2" xfId="3944"/>
    <cellStyle name="Hyperlink 2 2 3 7 2 2 2" xfId="10574"/>
    <cellStyle name="Hyperlink 2 2 3 7 2 3" xfId="6154"/>
    <cellStyle name="Hyperlink 2 2 3 7 2 4" xfId="8364"/>
    <cellStyle name="Hyperlink 2 2 3 7 3" xfId="2839"/>
    <cellStyle name="Hyperlink 2 2 3 7 3 2" xfId="9469"/>
    <cellStyle name="Hyperlink 2 2 3 7 4" xfId="5049"/>
    <cellStyle name="Hyperlink 2 2 3 7 5" xfId="7259"/>
    <cellStyle name="Hyperlink 2 2 3 8" xfId="1181"/>
    <cellStyle name="Hyperlink 2 2 3 8 2" xfId="3392"/>
    <cellStyle name="Hyperlink 2 2 3 8 2 2" xfId="10022"/>
    <cellStyle name="Hyperlink 2 2 3 8 3" xfId="5602"/>
    <cellStyle name="Hyperlink 2 2 3 8 4" xfId="7812"/>
    <cellStyle name="Hyperlink 2 2 3 9" xfId="2287"/>
    <cellStyle name="Hyperlink 2 2 3 9 2" xfId="8917"/>
    <cellStyle name="Hyperlink 2 2 4" xfId="78"/>
    <cellStyle name="Hyperlink 2 2 4 10" xfId="6717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2 2 2" xfId="10998"/>
    <cellStyle name="Hyperlink 2 2 4 2 2 2 2 2 3" xfId="6578"/>
    <cellStyle name="Hyperlink 2 2 4 2 2 2 2 2 4" xfId="8788"/>
    <cellStyle name="Hyperlink 2 2 4 2 2 2 2 3" xfId="3263"/>
    <cellStyle name="Hyperlink 2 2 4 2 2 2 2 3 2" xfId="9893"/>
    <cellStyle name="Hyperlink 2 2 4 2 2 2 2 4" xfId="5473"/>
    <cellStyle name="Hyperlink 2 2 4 2 2 2 2 5" xfId="7683"/>
    <cellStyle name="Hyperlink 2 2 4 2 2 2 3" xfId="1605"/>
    <cellStyle name="Hyperlink 2 2 4 2 2 2 3 2" xfId="3816"/>
    <cellStyle name="Hyperlink 2 2 4 2 2 2 3 2 2" xfId="10446"/>
    <cellStyle name="Hyperlink 2 2 4 2 2 2 3 3" xfId="6026"/>
    <cellStyle name="Hyperlink 2 2 4 2 2 2 3 4" xfId="8236"/>
    <cellStyle name="Hyperlink 2 2 4 2 2 2 4" xfId="2711"/>
    <cellStyle name="Hyperlink 2 2 4 2 2 2 4 2" xfId="9341"/>
    <cellStyle name="Hyperlink 2 2 4 2 2 2 5" xfId="4921"/>
    <cellStyle name="Hyperlink 2 2 4 2 2 2 6" xfId="7131"/>
    <cellStyle name="Hyperlink 2 2 4 2 2 3" xfId="768"/>
    <cellStyle name="Hyperlink 2 2 4 2 2 3 2" xfId="1881"/>
    <cellStyle name="Hyperlink 2 2 4 2 2 3 2 2" xfId="4092"/>
    <cellStyle name="Hyperlink 2 2 4 2 2 3 2 2 2" xfId="10722"/>
    <cellStyle name="Hyperlink 2 2 4 2 2 3 2 3" xfId="6302"/>
    <cellStyle name="Hyperlink 2 2 4 2 2 3 2 4" xfId="8512"/>
    <cellStyle name="Hyperlink 2 2 4 2 2 3 3" xfId="2987"/>
    <cellStyle name="Hyperlink 2 2 4 2 2 3 3 2" xfId="9617"/>
    <cellStyle name="Hyperlink 2 2 4 2 2 3 4" xfId="5197"/>
    <cellStyle name="Hyperlink 2 2 4 2 2 3 5" xfId="7407"/>
    <cellStyle name="Hyperlink 2 2 4 2 2 4" xfId="1329"/>
    <cellStyle name="Hyperlink 2 2 4 2 2 4 2" xfId="3540"/>
    <cellStyle name="Hyperlink 2 2 4 2 2 4 2 2" xfId="10170"/>
    <cellStyle name="Hyperlink 2 2 4 2 2 4 3" xfId="5750"/>
    <cellStyle name="Hyperlink 2 2 4 2 2 4 4" xfId="7960"/>
    <cellStyle name="Hyperlink 2 2 4 2 2 5" xfId="2435"/>
    <cellStyle name="Hyperlink 2 2 4 2 2 5 2" xfId="9065"/>
    <cellStyle name="Hyperlink 2 2 4 2 2 6" xfId="4645"/>
    <cellStyle name="Hyperlink 2 2 4 2 2 7" xfId="685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2 2 2" xfId="11090"/>
    <cellStyle name="Hyperlink 2 2 4 2 3 2 2 2 3" xfId="6670"/>
    <cellStyle name="Hyperlink 2 2 4 2 3 2 2 2 4" xfId="8880"/>
    <cellStyle name="Hyperlink 2 2 4 2 3 2 2 3" xfId="3355"/>
    <cellStyle name="Hyperlink 2 2 4 2 3 2 2 3 2" xfId="9985"/>
    <cellStyle name="Hyperlink 2 2 4 2 3 2 2 4" xfId="5565"/>
    <cellStyle name="Hyperlink 2 2 4 2 3 2 2 5" xfId="7775"/>
    <cellStyle name="Hyperlink 2 2 4 2 3 2 3" xfId="1697"/>
    <cellStyle name="Hyperlink 2 2 4 2 3 2 3 2" xfId="3908"/>
    <cellStyle name="Hyperlink 2 2 4 2 3 2 3 2 2" xfId="10538"/>
    <cellStyle name="Hyperlink 2 2 4 2 3 2 3 3" xfId="6118"/>
    <cellStyle name="Hyperlink 2 2 4 2 3 2 3 4" xfId="8328"/>
    <cellStyle name="Hyperlink 2 2 4 2 3 2 4" xfId="2803"/>
    <cellStyle name="Hyperlink 2 2 4 2 3 2 4 2" xfId="9433"/>
    <cellStyle name="Hyperlink 2 2 4 2 3 2 5" xfId="5013"/>
    <cellStyle name="Hyperlink 2 2 4 2 3 2 6" xfId="7223"/>
    <cellStyle name="Hyperlink 2 2 4 2 3 3" xfId="860"/>
    <cellStyle name="Hyperlink 2 2 4 2 3 3 2" xfId="1973"/>
    <cellStyle name="Hyperlink 2 2 4 2 3 3 2 2" xfId="4184"/>
    <cellStyle name="Hyperlink 2 2 4 2 3 3 2 2 2" xfId="10814"/>
    <cellStyle name="Hyperlink 2 2 4 2 3 3 2 3" xfId="6394"/>
    <cellStyle name="Hyperlink 2 2 4 2 3 3 2 4" xfId="8604"/>
    <cellStyle name="Hyperlink 2 2 4 2 3 3 3" xfId="3079"/>
    <cellStyle name="Hyperlink 2 2 4 2 3 3 3 2" xfId="9709"/>
    <cellStyle name="Hyperlink 2 2 4 2 3 3 4" xfId="5289"/>
    <cellStyle name="Hyperlink 2 2 4 2 3 3 5" xfId="7499"/>
    <cellStyle name="Hyperlink 2 2 4 2 3 4" xfId="1421"/>
    <cellStyle name="Hyperlink 2 2 4 2 3 4 2" xfId="3632"/>
    <cellStyle name="Hyperlink 2 2 4 2 3 4 2 2" xfId="10262"/>
    <cellStyle name="Hyperlink 2 2 4 2 3 4 3" xfId="5842"/>
    <cellStyle name="Hyperlink 2 2 4 2 3 4 4" xfId="8052"/>
    <cellStyle name="Hyperlink 2 2 4 2 3 5" xfId="2527"/>
    <cellStyle name="Hyperlink 2 2 4 2 3 5 2" xfId="9157"/>
    <cellStyle name="Hyperlink 2 2 4 2 3 6" xfId="4737"/>
    <cellStyle name="Hyperlink 2 2 4 2 3 7" xfId="694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2 2 2" xfId="10906"/>
    <cellStyle name="Hyperlink 2 2 4 2 4 2 2 3" xfId="6486"/>
    <cellStyle name="Hyperlink 2 2 4 2 4 2 2 4" xfId="8696"/>
    <cellStyle name="Hyperlink 2 2 4 2 4 2 3" xfId="3171"/>
    <cellStyle name="Hyperlink 2 2 4 2 4 2 3 2" xfId="9801"/>
    <cellStyle name="Hyperlink 2 2 4 2 4 2 4" xfId="5381"/>
    <cellStyle name="Hyperlink 2 2 4 2 4 2 5" xfId="7591"/>
    <cellStyle name="Hyperlink 2 2 4 2 4 3" xfId="1513"/>
    <cellStyle name="Hyperlink 2 2 4 2 4 3 2" xfId="3724"/>
    <cellStyle name="Hyperlink 2 2 4 2 4 3 2 2" xfId="10354"/>
    <cellStyle name="Hyperlink 2 2 4 2 4 3 3" xfId="5934"/>
    <cellStyle name="Hyperlink 2 2 4 2 4 3 4" xfId="8144"/>
    <cellStyle name="Hyperlink 2 2 4 2 4 4" xfId="2619"/>
    <cellStyle name="Hyperlink 2 2 4 2 4 4 2" xfId="9249"/>
    <cellStyle name="Hyperlink 2 2 4 2 4 5" xfId="4829"/>
    <cellStyle name="Hyperlink 2 2 4 2 4 6" xfId="7039"/>
    <cellStyle name="Hyperlink 2 2 4 2 5" xfId="676"/>
    <cellStyle name="Hyperlink 2 2 4 2 5 2" xfId="1789"/>
    <cellStyle name="Hyperlink 2 2 4 2 5 2 2" xfId="4000"/>
    <cellStyle name="Hyperlink 2 2 4 2 5 2 2 2" xfId="10630"/>
    <cellStyle name="Hyperlink 2 2 4 2 5 2 3" xfId="6210"/>
    <cellStyle name="Hyperlink 2 2 4 2 5 2 4" xfId="8420"/>
    <cellStyle name="Hyperlink 2 2 4 2 5 3" xfId="2895"/>
    <cellStyle name="Hyperlink 2 2 4 2 5 3 2" xfId="9525"/>
    <cellStyle name="Hyperlink 2 2 4 2 5 4" xfId="5105"/>
    <cellStyle name="Hyperlink 2 2 4 2 5 5" xfId="7315"/>
    <cellStyle name="Hyperlink 2 2 4 2 6" xfId="1237"/>
    <cellStyle name="Hyperlink 2 2 4 2 6 2" xfId="3448"/>
    <cellStyle name="Hyperlink 2 2 4 2 6 2 2" xfId="10078"/>
    <cellStyle name="Hyperlink 2 2 4 2 6 3" xfId="5658"/>
    <cellStyle name="Hyperlink 2 2 4 2 6 4" xfId="7868"/>
    <cellStyle name="Hyperlink 2 2 4 2 7" xfId="2343"/>
    <cellStyle name="Hyperlink 2 2 4 2 7 2" xfId="8973"/>
    <cellStyle name="Hyperlink 2 2 4 2 8" xfId="4553"/>
    <cellStyle name="Hyperlink 2 2 4 2 9" xfId="676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2 2 2" xfId="10952"/>
    <cellStyle name="Hyperlink 2 2 4 3 2 2 2 3" xfId="6532"/>
    <cellStyle name="Hyperlink 2 2 4 3 2 2 2 4" xfId="8742"/>
    <cellStyle name="Hyperlink 2 2 4 3 2 2 3" xfId="3217"/>
    <cellStyle name="Hyperlink 2 2 4 3 2 2 3 2" xfId="9847"/>
    <cellStyle name="Hyperlink 2 2 4 3 2 2 4" xfId="5427"/>
    <cellStyle name="Hyperlink 2 2 4 3 2 2 5" xfId="7637"/>
    <cellStyle name="Hyperlink 2 2 4 3 2 3" xfId="1559"/>
    <cellStyle name="Hyperlink 2 2 4 3 2 3 2" xfId="3770"/>
    <cellStyle name="Hyperlink 2 2 4 3 2 3 2 2" xfId="10400"/>
    <cellStyle name="Hyperlink 2 2 4 3 2 3 3" xfId="5980"/>
    <cellStyle name="Hyperlink 2 2 4 3 2 3 4" xfId="8190"/>
    <cellStyle name="Hyperlink 2 2 4 3 2 4" xfId="2665"/>
    <cellStyle name="Hyperlink 2 2 4 3 2 4 2" xfId="9295"/>
    <cellStyle name="Hyperlink 2 2 4 3 2 5" xfId="4875"/>
    <cellStyle name="Hyperlink 2 2 4 3 2 6" xfId="7085"/>
    <cellStyle name="Hyperlink 2 2 4 3 3" xfId="722"/>
    <cellStyle name="Hyperlink 2 2 4 3 3 2" xfId="1835"/>
    <cellStyle name="Hyperlink 2 2 4 3 3 2 2" xfId="4046"/>
    <cellStyle name="Hyperlink 2 2 4 3 3 2 2 2" xfId="10676"/>
    <cellStyle name="Hyperlink 2 2 4 3 3 2 3" xfId="6256"/>
    <cellStyle name="Hyperlink 2 2 4 3 3 2 4" xfId="8466"/>
    <cellStyle name="Hyperlink 2 2 4 3 3 3" xfId="2941"/>
    <cellStyle name="Hyperlink 2 2 4 3 3 3 2" xfId="9571"/>
    <cellStyle name="Hyperlink 2 2 4 3 3 4" xfId="5151"/>
    <cellStyle name="Hyperlink 2 2 4 3 3 5" xfId="7361"/>
    <cellStyle name="Hyperlink 2 2 4 3 4" xfId="1283"/>
    <cellStyle name="Hyperlink 2 2 4 3 4 2" xfId="3494"/>
    <cellStyle name="Hyperlink 2 2 4 3 4 2 2" xfId="10124"/>
    <cellStyle name="Hyperlink 2 2 4 3 4 3" xfId="5704"/>
    <cellStyle name="Hyperlink 2 2 4 3 4 4" xfId="7914"/>
    <cellStyle name="Hyperlink 2 2 4 3 5" xfId="2389"/>
    <cellStyle name="Hyperlink 2 2 4 3 5 2" xfId="9019"/>
    <cellStyle name="Hyperlink 2 2 4 3 6" xfId="4599"/>
    <cellStyle name="Hyperlink 2 2 4 3 7" xfId="680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2 2 2" xfId="11044"/>
    <cellStyle name="Hyperlink 2 2 4 4 2 2 2 3" xfId="6624"/>
    <cellStyle name="Hyperlink 2 2 4 4 2 2 2 4" xfId="8834"/>
    <cellStyle name="Hyperlink 2 2 4 4 2 2 3" xfId="3309"/>
    <cellStyle name="Hyperlink 2 2 4 4 2 2 3 2" xfId="9939"/>
    <cellStyle name="Hyperlink 2 2 4 4 2 2 4" xfId="5519"/>
    <cellStyle name="Hyperlink 2 2 4 4 2 2 5" xfId="7729"/>
    <cellStyle name="Hyperlink 2 2 4 4 2 3" xfId="1651"/>
    <cellStyle name="Hyperlink 2 2 4 4 2 3 2" xfId="3862"/>
    <cellStyle name="Hyperlink 2 2 4 4 2 3 2 2" xfId="10492"/>
    <cellStyle name="Hyperlink 2 2 4 4 2 3 3" xfId="6072"/>
    <cellStyle name="Hyperlink 2 2 4 4 2 3 4" xfId="8282"/>
    <cellStyle name="Hyperlink 2 2 4 4 2 4" xfId="2757"/>
    <cellStyle name="Hyperlink 2 2 4 4 2 4 2" xfId="9387"/>
    <cellStyle name="Hyperlink 2 2 4 4 2 5" xfId="4967"/>
    <cellStyle name="Hyperlink 2 2 4 4 2 6" xfId="7177"/>
    <cellStyle name="Hyperlink 2 2 4 4 3" xfId="814"/>
    <cellStyle name="Hyperlink 2 2 4 4 3 2" xfId="1927"/>
    <cellStyle name="Hyperlink 2 2 4 4 3 2 2" xfId="4138"/>
    <cellStyle name="Hyperlink 2 2 4 4 3 2 2 2" xfId="10768"/>
    <cellStyle name="Hyperlink 2 2 4 4 3 2 3" xfId="6348"/>
    <cellStyle name="Hyperlink 2 2 4 4 3 2 4" xfId="8558"/>
    <cellStyle name="Hyperlink 2 2 4 4 3 3" xfId="3033"/>
    <cellStyle name="Hyperlink 2 2 4 4 3 3 2" xfId="9663"/>
    <cellStyle name="Hyperlink 2 2 4 4 3 4" xfId="5243"/>
    <cellStyle name="Hyperlink 2 2 4 4 3 5" xfId="7453"/>
    <cellStyle name="Hyperlink 2 2 4 4 4" xfId="1375"/>
    <cellStyle name="Hyperlink 2 2 4 4 4 2" xfId="3586"/>
    <cellStyle name="Hyperlink 2 2 4 4 4 2 2" xfId="10216"/>
    <cellStyle name="Hyperlink 2 2 4 4 4 3" xfId="5796"/>
    <cellStyle name="Hyperlink 2 2 4 4 4 4" xfId="8006"/>
    <cellStyle name="Hyperlink 2 2 4 4 5" xfId="2481"/>
    <cellStyle name="Hyperlink 2 2 4 4 5 2" xfId="9111"/>
    <cellStyle name="Hyperlink 2 2 4 4 6" xfId="4691"/>
    <cellStyle name="Hyperlink 2 2 4 4 7" xfId="6901"/>
    <cellStyle name="Hyperlink 2 2 4 5" xfId="354"/>
    <cellStyle name="Hyperlink 2 2 4 5 2" xfId="906"/>
    <cellStyle name="Hyperlink 2 2 4 5 2 2" xfId="2019"/>
    <cellStyle name="Hyperlink 2 2 4 5 2 2 2" xfId="4230"/>
    <cellStyle name="Hyperlink 2 2 4 5 2 2 2 2" xfId="10860"/>
    <cellStyle name="Hyperlink 2 2 4 5 2 2 3" xfId="6440"/>
    <cellStyle name="Hyperlink 2 2 4 5 2 2 4" xfId="8650"/>
    <cellStyle name="Hyperlink 2 2 4 5 2 3" xfId="3125"/>
    <cellStyle name="Hyperlink 2 2 4 5 2 3 2" xfId="9755"/>
    <cellStyle name="Hyperlink 2 2 4 5 2 4" xfId="5335"/>
    <cellStyle name="Hyperlink 2 2 4 5 2 5" xfId="7545"/>
    <cellStyle name="Hyperlink 2 2 4 5 3" xfId="1467"/>
    <cellStyle name="Hyperlink 2 2 4 5 3 2" xfId="3678"/>
    <cellStyle name="Hyperlink 2 2 4 5 3 2 2" xfId="10308"/>
    <cellStyle name="Hyperlink 2 2 4 5 3 3" xfId="5888"/>
    <cellStyle name="Hyperlink 2 2 4 5 3 4" xfId="8098"/>
    <cellStyle name="Hyperlink 2 2 4 5 4" xfId="2573"/>
    <cellStyle name="Hyperlink 2 2 4 5 4 2" xfId="9203"/>
    <cellStyle name="Hyperlink 2 2 4 5 5" xfId="4783"/>
    <cellStyle name="Hyperlink 2 2 4 5 6" xfId="6993"/>
    <cellStyle name="Hyperlink 2 2 4 6" xfId="630"/>
    <cellStyle name="Hyperlink 2 2 4 6 2" xfId="1743"/>
    <cellStyle name="Hyperlink 2 2 4 6 2 2" xfId="3954"/>
    <cellStyle name="Hyperlink 2 2 4 6 2 2 2" xfId="10584"/>
    <cellStyle name="Hyperlink 2 2 4 6 2 3" xfId="6164"/>
    <cellStyle name="Hyperlink 2 2 4 6 2 4" xfId="8374"/>
    <cellStyle name="Hyperlink 2 2 4 6 3" xfId="2849"/>
    <cellStyle name="Hyperlink 2 2 4 6 3 2" xfId="9479"/>
    <cellStyle name="Hyperlink 2 2 4 6 4" xfId="5059"/>
    <cellStyle name="Hyperlink 2 2 4 6 5" xfId="7269"/>
    <cellStyle name="Hyperlink 2 2 4 7" xfId="1191"/>
    <cellStyle name="Hyperlink 2 2 4 7 2" xfId="3402"/>
    <cellStyle name="Hyperlink 2 2 4 7 2 2" xfId="10032"/>
    <cellStyle name="Hyperlink 2 2 4 7 3" xfId="5612"/>
    <cellStyle name="Hyperlink 2 2 4 7 4" xfId="7822"/>
    <cellStyle name="Hyperlink 2 2 4 8" xfId="2297"/>
    <cellStyle name="Hyperlink 2 2 4 8 2" xfId="8927"/>
    <cellStyle name="Hyperlink 2 2 4 9" xfId="4507"/>
    <cellStyle name="Hyperlink 2 2 5" xfId="99"/>
    <cellStyle name="Hyperlink 2 2 5 10" xfId="6738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2 2 2" xfId="11019"/>
    <cellStyle name="Hyperlink 2 2 5 2 2 2 2 2 3" xfId="6599"/>
    <cellStyle name="Hyperlink 2 2 5 2 2 2 2 2 4" xfId="8809"/>
    <cellStyle name="Hyperlink 2 2 5 2 2 2 2 3" xfId="3284"/>
    <cellStyle name="Hyperlink 2 2 5 2 2 2 2 3 2" xfId="9914"/>
    <cellStyle name="Hyperlink 2 2 5 2 2 2 2 4" xfId="5494"/>
    <cellStyle name="Hyperlink 2 2 5 2 2 2 2 5" xfId="7704"/>
    <cellStyle name="Hyperlink 2 2 5 2 2 2 3" xfId="1626"/>
    <cellStyle name="Hyperlink 2 2 5 2 2 2 3 2" xfId="3837"/>
    <cellStyle name="Hyperlink 2 2 5 2 2 2 3 2 2" xfId="10467"/>
    <cellStyle name="Hyperlink 2 2 5 2 2 2 3 3" xfId="6047"/>
    <cellStyle name="Hyperlink 2 2 5 2 2 2 3 4" xfId="8257"/>
    <cellStyle name="Hyperlink 2 2 5 2 2 2 4" xfId="2732"/>
    <cellStyle name="Hyperlink 2 2 5 2 2 2 4 2" xfId="9362"/>
    <cellStyle name="Hyperlink 2 2 5 2 2 2 5" xfId="4942"/>
    <cellStyle name="Hyperlink 2 2 5 2 2 2 6" xfId="7152"/>
    <cellStyle name="Hyperlink 2 2 5 2 2 3" xfId="789"/>
    <cellStyle name="Hyperlink 2 2 5 2 2 3 2" xfId="1902"/>
    <cellStyle name="Hyperlink 2 2 5 2 2 3 2 2" xfId="4113"/>
    <cellStyle name="Hyperlink 2 2 5 2 2 3 2 2 2" xfId="10743"/>
    <cellStyle name="Hyperlink 2 2 5 2 2 3 2 3" xfId="6323"/>
    <cellStyle name="Hyperlink 2 2 5 2 2 3 2 4" xfId="8533"/>
    <cellStyle name="Hyperlink 2 2 5 2 2 3 3" xfId="3008"/>
    <cellStyle name="Hyperlink 2 2 5 2 2 3 3 2" xfId="9638"/>
    <cellStyle name="Hyperlink 2 2 5 2 2 3 4" xfId="5218"/>
    <cellStyle name="Hyperlink 2 2 5 2 2 3 5" xfId="7428"/>
    <cellStyle name="Hyperlink 2 2 5 2 2 4" xfId="1350"/>
    <cellStyle name="Hyperlink 2 2 5 2 2 4 2" xfId="3561"/>
    <cellStyle name="Hyperlink 2 2 5 2 2 4 2 2" xfId="10191"/>
    <cellStyle name="Hyperlink 2 2 5 2 2 4 3" xfId="5771"/>
    <cellStyle name="Hyperlink 2 2 5 2 2 4 4" xfId="7981"/>
    <cellStyle name="Hyperlink 2 2 5 2 2 5" xfId="2456"/>
    <cellStyle name="Hyperlink 2 2 5 2 2 5 2" xfId="9086"/>
    <cellStyle name="Hyperlink 2 2 5 2 2 6" xfId="4666"/>
    <cellStyle name="Hyperlink 2 2 5 2 2 7" xfId="687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2 2 2" xfId="11111"/>
    <cellStyle name="Hyperlink 2 2 5 2 3 2 2 2 3" xfId="6691"/>
    <cellStyle name="Hyperlink 2 2 5 2 3 2 2 2 4" xfId="8901"/>
    <cellStyle name="Hyperlink 2 2 5 2 3 2 2 3" xfId="3376"/>
    <cellStyle name="Hyperlink 2 2 5 2 3 2 2 3 2" xfId="10006"/>
    <cellStyle name="Hyperlink 2 2 5 2 3 2 2 4" xfId="5586"/>
    <cellStyle name="Hyperlink 2 2 5 2 3 2 2 5" xfId="7796"/>
    <cellStyle name="Hyperlink 2 2 5 2 3 2 3" xfId="1718"/>
    <cellStyle name="Hyperlink 2 2 5 2 3 2 3 2" xfId="3929"/>
    <cellStyle name="Hyperlink 2 2 5 2 3 2 3 2 2" xfId="10559"/>
    <cellStyle name="Hyperlink 2 2 5 2 3 2 3 3" xfId="6139"/>
    <cellStyle name="Hyperlink 2 2 5 2 3 2 3 4" xfId="8349"/>
    <cellStyle name="Hyperlink 2 2 5 2 3 2 4" xfId="2824"/>
    <cellStyle name="Hyperlink 2 2 5 2 3 2 4 2" xfId="9454"/>
    <cellStyle name="Hyperlink 2 2 5 2 3 2 5" xfId="5034"/>
    <cellStyle name="Hyperlink 2 2 5 2 3 2 6" xfId="7244"/>
    <cellStyle name="Hyperlink 2 2 5 2 3 3" xfId="881"/>
    <cellStyle name="Hyperlink 2 2 5 2 3 3 2" xfId="1994"/>
    <cellStyle name="Hyperlink 2 2 5 2 3 3 2 2" xfId="4205"/>
    <cellStyle name="Hyperlink 2 2 5 2 3 3 2 2 2" xfId="10835"/>
    <cellStyle name="Hyperlink 2 2 5 2 3 3 2 3" xfId="6415"/>
    <cellStyle name="Hyperlink 2 2 5 2 3 3 2 4" xfId="8625"/>
    <cellStyle name="Hyperlink 2 2 5 2 3 3 3" xfId="3100"/>
    <cellStyle name="Hyperlink 2 2 5 2 3 3 3 2" xfId="9730"/>
    <cellStyle name="Hyperlink 2 2 5 2 3 3 4" xfId="5310"/>
    <cellStyle name="Hyperlink 2 2 5 2 3 3 5" xfId="7520"/>
    <cellStyle name="Hyperlink 2 2 5 2 3 4" xfId="1442"/>
    <cellStyle name="Hyperlink 2 2 5 2 3 4 2" xfId="3653"/>
    <cellStyle name="Hyperlink 2 2 5 2 3 4 2 2" xfId="10283"/>
    <cellStyle name="Hyperlink 2 2 5 2 3 4 3" xfId="5863"/>
    <cellStyle name="Hyperlink 2 2 5 2 3 4 4" xfId="8073"/>
    <cellStyle name="Hyperlink 2 2 5 2 3 5" xfId="2548"/>
    <cellStyle name="Hyperlink 2 2 5 2 3 5 2" xfId="9178"/>
    <cellStyle name="Hyperlink 2 2 5 2 3 6" xfId="4758"/>
    <cellStyle name="Hyperlink 2 2 5 2 3 7" xfId="696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2 2 2" xfId="10927"/>
    <cellStyle name="Hyperlink 2 2 5 2 4 2 2 3" xfId="6507"/>
    <cellStyle name="Hyperlink 2 2 5 2 4 2 2 4" xfId="8717"/>
    <cellStyle name="Hyperlink 2 2 5 2 4 2 3" xfId="3192"/>
    <cellStyle name="Hyperlink 2 2 5 2 4 2 3 2" xfId="9822"/>
    <cellStyle name="Hyperlink 2 2 5 2 4 2 4" xfId="5402"/>
    <cellStyle name="Hyperlink 2 2 5 2 4 2 5" xfId="7612"/>
    <cellStyle name="Hyperlink 2 2 5 2 4 3" xfId="1534"/>
    <cellStyle name="Hyperlink 2 2 5 2 4 3 2" xfId="3745"/>
    <cellStyle name="Hyperlink 2 2 5 2 4 3 2 2" xfId="10375"/>
    <cellStyle name="Hyperlink 2 2 5 2 4 3 3" xfId="5955"/>
    <cellStyle name="Hyperlink 2 2 5 2 4 3 4" xfId="8165"/>
    <cellStyle name="Hyperlink 2 2 5 2 4 4" xfId="2640"/>
    <cellStyle name="Hyperlink 2 2 5 2 4 4 2" xfId="9270"/>
    <cellStyle name="Hyperlink 2 2 5 2 4 5" xfId="4850"/>
    <cellStyle name="Hyperlink 2 2 5 2 4 6" xfId="7060"/>
    <cellStyle name="Hyperlink 2 2 5 2 5" xfId="697"/>
    <cellStyle name="Hyperlink 2 2 5 2 5 2" xfId="1810"/>
    <cellStyle name="Hyperlink 2 2 5 2 5 2 2" xfId="4021"/>
    <cellStyle name="Hyperlink 2 2 5 2 5 2 2 2" xfId="10651"/>
    <cellStyle name="Hyperlink 2 2 5 2 5 2 3" xfId="6231"/>
    <cellStyle name="Hyperlink 2 2 5 2 5 2 4" xfId="8441"/>
    <cellStyle name="Hyperlink 2 2 5 2 5 3" xfId="2916"/>
    <cellStyle name="Hyperlink 2 2 5 2 5 3 2" xfId="9546"/>
    <cellStyle name="Hyperlink 2 2 5 2 5 4" xfId="5126"/>
    <cellStyle name="Hyperlink 2 2 5 2 5 5" xfId="7336"/>
    <cellStyle name="Hyperlink 2 2 5 2 6" xfId="1258"/>
    <cellStyle name="Hyperlink 2 2 5 2 6 2" xfId="3469"/>
    <cellStyle name="Hyperlink 2 2 5 2 6 2 2" xfId="10099"/>
    <cellStyle name="Hyperlink 2 2 5 2 6 3" xfId="5679"/>
    <cellStyle name="Hyperlink 2 2 5 2 6 4" xfId="7889"/>
    <cellStyle name="Hyperlink 2 2 5 2 7" xfId="2364"/>
    <cellStyle name="Hyperlink 2 2 5 2 7 2" xfId="8994"/>
    <cellStyle name="Hyperlink 2 2 5 2 8" xfId="4574"/>
    <cellStyle name="Hyperlink 2 2 5 2 9" xfId="678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2 2 2" xfId="10973"/>
    <cellStyle name="Hyperlink 2 2 5 3 2 2 2 3" xfId="6553"/>
    <cellStyle name="Hyperlink 2 2 5 3 2 2 2 4" xfId="8763"/>
    <cellStyle name="Hyperlink 2 2 5 3 2 2 3" xfId="3238"/>
    <cellStyle name="Hyperlink 2 2 5 3 2 2 3 2" xfId="9868"/>
    <cellStyle name="Hyperlink 2 2 5 3 2 2 4" xfId="5448"/>
    <cellStyle name="Hyperlink 2 2 5 3 2 2 5" xfId="7658"/>
    <cellStyle name="Hyperlink 2 2 5 3 2 3" xfId="1580"/>
    <cellStyle name="Hyperlink 2 2 5 3 2 3 2" xfId="3791"/>
    <cellStyle name="Hyperlink 2 2 5 3 2 3 2 2" xfId="10421"/>
    <cellStyle name="Hyperlink 2 2 5 3 2 3 3" xfId="6001"/>
    <cellStyle name="Hyperlink 2 2 5 3 2 3 4" xfId="8211"/>
    <cellStyle name="Hyperlink 2 2 5 3 2 4" xfId="2686"/>
    <cellStyle name="Hyperlink 2 2 5 3 2 4 2" xfId="9316"/>
    <cellStyle name="Hyperlink 2 2 5 3 2 5" xfId="4896"/>
    <cellStyle name="Hyperlink 2 2 5 3 2 6" xfId="7106"/>
    <cellStyle name="Hyperlink 2 2 5 3 3" xfId="743"/>
    <cellStyle name="Hyperlink 2 2 5 3 3 2" xfId="1856"/>
    <cellStyle name="Hyperlink 2 2 5 3 3 2 2" xfId="4067"/>
    <cellStyle name="Hyperlink 2 2 5 3 3 2 2 2" xfId="10697"/>
    <cellStyle name="Hyperlink 2 2 5 3 3 2 3" xfId="6277"/>
    <cellStyle name="Hyperlink 2 2 5 3 3 2 4" xfId="8487"/>
    <cellStyle name="Hyperlink 2 2 5 3 3 3" xfId="2962"/>
    <cellStyle name="Hyperlink 2 2 5 3 3 3 2" xfId="9592"/>
    <cellStyle name="Hyperlink 2 2 5 3 3 4" xfId="5172"/>
    <cellStyle name="Hyperlink 2 2 5 3 3 5" xfId="7382"/>
    <cellStyle name="Hyperlink 2 2 5 3 4" xfId="1304"/>
    <cellStyle name="Hyperlink 2 2 5 3 4 2" xfId="3515"/>
    <cellStyle name="Hyperlink 2 2 5 3 4 2 2" xfId="10145"/>
    <cellStyle name="Hyperlink 2 2 5 3 4 3" xfId="5725"/>
    <cellStyle name="Hyperlink 2 2 5 3 4 4" xfId="7935"/>
    <cellStyle name="Hyperlink 2 2 5 3 5" xfId="2410"/>
    <cellStyle name="Hyperlink 2 2 5 3 5 2" xfId="9040"/>
    <cellStyle name="Hyperlink 2 2 5 3 6" xfId="4620"/>
    <cellStyle name="Hyperlink 2 2 5 3 7" xfId="683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2 2 2" xfId="11065"/>
    <cellStyle name="Hyperlink 2 2 5 4 2 2 2 3" xfId="6645"/>
    <cellStyle name="Hyperlink 2 2 5 4 2 2 2 4" xfId="8855"/>
    <cellStyle name="Hyperlink 2 2 5 4 2 2 3" xfId="3330"/>
    <cellStyle name="Hyperlink 2 2 5 4 2 2 3 2" xfId="9960"/>
    <cellStyle name="Hyperlink 2 2 5 4 2 2 4" xfId="5540"/>
    <cellStyle name="Hyperlink 2 2 5 4 2 2 5" xfId="7750"/>
    <cellStyle name="Hyperlink 2 2 5 4 2 3" xfId="1672"/>
    <cellStyle name="Hyperlink 2 2 5 4 2 3 2" xfId="3883"/>
    <cellStyle name="Hyperlink 2 2 5 4 2 3 2 2" xfId="10513"/>
    <cellStyle name="Hyperlink 2 2 5 4 2 3 3" xfId="6093"/>
    <cellStyle name="Hyperlink 2 2 5 4 2 3 4" xfId="8303"/>
    <cellStyle name="Hyperlink 2 2 5 4 2 4" xfId="2778"/>
    <cellStyle name="Hyperlink 2 2 5 4 2 4 2" xfId="9408"/>
    <cellStyle name="Hyperlink 2 2 5 4 2 5" xfId="4988"/>
    <cellStyle name="Hyperlink 2 2 5 4 2 6" xfId="7198"/>
    <cellStyle name="Hyperlink 2 2 5 4 3" xfId="835"/>
    <cellStyle name="Hyperlink 2 2 5 4 3 2" xfId="1948"/>
    <cellStyle name="Hyperlink 2 2 5 4 3 2 2" xfId="4159"/>
    <cellStyle name="Hyperlink 2 2 5 4 3 2 2 2" xfId="10789"/>
    <cellStyle name="Hyperlink 2 2 5 4 3 2 3" xfId="6369"/>
    <cellStyle name="Hyperlink 2 2 5 4 3 2 4" xfId="8579"/>
    <cellStyle name="Hyperlink 2 2 5 4 3 3" xfId="3054"/>
    <cellStyle name="Hyperlink 2 2 5 4 3 3 2" xfId="9684"/>
    <cellStyle name="Hyperlink 2 2 5 4 3 4" xfId="5264"/>
    <cellStyle name="Hyperlink 2 2 5 4 3 5" xfId="7474"/>
    <cellStyle name="Hyperlink 2 2 5 4 4" xfId="1396"/>
    <cellStyle name="Hyperlink 2 2 5 4 4 2" xfId="3607"/>
    <cellStyle name="Hyperlink 2 2 5 4 4 2 2" xfId="10237"/>
    <cellStyle name="Hyperlink 2 2 5 4 4 3" xfId="5817"/>
    <cellStyle name="Hyperlink 2 2 5 4 4 4" xfId="8027"/>
    <cellStyle name="Hyperlink 2 2 5 4 5" xfId="2502"/>
    <cellStyle name="Hyperlink 2 2 5 4 5 2" xfId="9132"/>
    <cellStyle name="Hyperlink 2 2 5 4 6" xfId="4712"/>
    <cellStyle name="Hyperlink 2 2 5 4 7" xfId="6922"/>
    <cellStyle name="Hyperlink 2 2 5 5" xfId="375"/>
    <cellStyle name="Hyperlink 2 2 5 5 2" xfId="927"/>
    <cellStyle name="Hyperlink 2 2 5 5 2 2" xfId="2040"/>
    <cellStyle name="Hyperlink 2 2 5 5 2 2 2" xfId="4251"/>
    <cellStyle name="Hyperlink 2 2 5 5 2 2 2 2" xfId="10881"/>
    <cellStyle name="Hyperlink 2 2 5 5 2 2 3" xfId="6461"/>
    <cellStyle name="Hyperlink 2 2 5 5 2 2 4" xfId="8671"/>
    <cellStyle name="Hyperlink 2 2 5 5 2 3" xfId="3146"/>
    <cellStyle name="Hyperlink 2 2 5 5 2 3 2" xfId="9776"/>
    <cellStyle name="Hyperlink 2 2 5 5 2 4" xfId="5356"/>
    <cellStyle name="Hyperlink 2 2 5 5 2 5" xfId="7566"/>
    <cellStyle name="Hyperlink 2 2 5 5 3" xfId="1488"/>
    <cellStyle name="Hyperlink 2 2 5 5 3 2" xfId="3699"/>
    <cellStyle name="Hyperlink 2 2 5 5 3 2 2" xfId="10329"/>
    <cellStyle name="Hyperlink 2 2 5 5 3 3" xfId="5909"/>
    <cellStyle name="Hyperlink 2 2 5 5 3 4" xfId="8119"/>
    <cellStyle name="Hyperlink 2 2 5 5 4" xfId="2594"/>
    <cellStyle name="Hyperlink 2 2 5 5 4 2" xfId="9224"/>
    <cellStyle name="Hyperlink 2 2 5 5 5" xfId="4804"/>
    <cellStyle name="Hyperlink 2 2 5 5 6" xfId="7014"/>
    <cellStyle name="Hyperlink 2 2 5 6" xfId="651"/>
    <cellStyle name="Hyperlink 2 2 5 6 2" xfId="1764"/>
    <cellStyle name="Hyperlink 2 2 5 6 2 2" xfId="3975"/>
    <cellStyle name="Hyperlink 2 2 5 6 2 2 2" xfId="10605"/>
    <cellStyle name="Hyperlink 2 2 5 6 2 3" xfId="6185"/>
    <cellStyle name="Hyperlink 2 2 5 6 2 4" xfId="8395"/>
    <cellStyle name="Hyperlink 2 2 5 6 3" xfId="2870"/>
    <cellStyle name="Hyperlink 2 2 5 6 3 2" xfId="9500"/>
    <cellStyle name="Hyperlink 2 2 5 6 4" xfId="5080"/>
    <cellStyle name="Hyperlink 2 2 5 6 5" xfId="7290"/>
    <cellStyle name="Hyperlink 2 2 5 7" xfId="1212"/>
    <cellStyle name="Hyperlink 2 2 5 7 2" xfId="3423"/>
    <cellStyle name="Hyperlink 2 2 5 7 2 2" xfId="10053"/>
    <cellStyle name="Hyperlink 2 2 5 7 3" xfId="5633"/>
    <cellStyle name="Hyperlink 2 2 5 7 4" xfId="7843"/>
    <cellStyle name="Hyperlink 2 2 5 8" xfId="2318"/>
    <cellStyle name="Hyperlink 2 2 5 8 2" xfId="894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2 2 2" xfId="10978"/>
    <cellStyle name="Hyperlink 2 2 6 2 2 2 2 3" xfId="6558"/>
    <cellStyle name="Hyperlink 2 2 6 2 2 2 2 4" xfId="8768"/>
    <cellStyle name="Hyperlink 2 2 6 2 2 2 3" xfId="3243"/>
    <cellStyle name="Hyperlink 2 2 6 2 2 2 3 2" xfId="9873"/>
    <cellStyle name="Hyperlink 2 2 6 2 2 2 4" xfId="5453"/>
    <cellStyle name="Hyperlink 2 2 6 2 2 2 5" xfId="7663"/>
    <cellStyle name="Hyperlink 2 2 6 2 2 3" xfId="1585"/>
    <cellStyle name="Hyperlink 2 2 6 2 2 3 2" xfId="3796"/>
    <cellStyle name="Hyperlink 2 2 6 2 2 3 2 2" xfId="10426"/>
    <cellStyle name="Hyperlink 2 2 6 2 2 3 3" xfId="6006"/>
    <cellStyle name="Hyperlink 2 2 6 2 2 3 4" xfId="8216"/>
    <cellStyle name="Hyperlink 2 2 6 2 2 4" xfId="2691"/>
    <cellStyle name="Hyperlink 2 2 6 2 2 4 2" xfId="9321"/>
    <cellStyle name="Hyperlink 2 2 6 2 2 5" xfId="4901"/>
    <cellStyle name="Hyperlink 2 2 6 2 2 6" xfId="7111"/>
    <cellStyle name="Hyperlink 2 2 6 2 3" xfId="748"/>
    <cellStyle name="Hyperlink 2 2 6 2 3 2" xfId="1861"/>
    <cellStyle name="Hyperlink 2 2 6 2 3 2 2" xfId="4072"/>
    <cellStyle name="Hyperlink 2 2 6 2 3 2 2 2" xfId="10702"/>
    <cellStyle name="Hyperlink 2 2 6 2 3 2 3" xfId="6282"/>
    <cellStyle name="Hyperlink 2 2 6 2 3 2 4" xfId="8492"/>
    <cellStyle name="Hyperlink 2 2 6 2 3 3" xfId="2967"/>
    <cellStyle name="Hyperlink 2 2 6 2 3 3 2" xfId="9597"/>
    <cellStyle name="Hyperlink 2 2 6 2 3 4" xfId="5177"/>
    <cellStyle name="Hyperlink 2 2 6 2 3 5" xfId="7387"/>
    <cellStyle name="Hyperlink 2 2 6 2 4" xfId="1309"/>
    <cellStyle name="Hyperlink 2 2 6 2 4 2" xfId="3520"/>
    <cellStyle name="Hyperlink 2 2 6 2 4 2 2" xfId="10150"/>
    <cellStyle name="Hyperlink 2 2 6 2 4 3" xfId="5730"/>
    <cellStyle name="Hyperlink 2 2 6 2 4 4" xfId="7940"/>
    <cellStyle name="Hyperlink 2 2 6 2 5" xfId="2415"/>
    <cellStyle name="Hyperlink 2 2 6 2 5 2" xfId="9045"/>
    <cellStyle name="Hyperlink 2 2 6 2 6" xfId="4625"/>
    <cellStyle name="Hyperlink 2 2 6 2 7" xfId="683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2 2 2" xfId="11070"/>
    <cellStyle name="Hyperlink 2 2 6 3 2 2 2 3" xfId="6650"/>
    <cellStyle name="Hyperlink 2 2 6 3 2 2 2 4" xfId="8860"/>
    <cellStyle name="Hyperlink 2 2 6 3 2 2 3" xfId="3335"/>
    <cellStyle name="Hyperlink 2 2 6 3 2 2 3 2" xfId="9965"/>
    <cellStyle name="Hyperlink 2 2 6 3 2 2 4" xfId="5545"/>
    <cellStyle name="Hyperlink 2 2 6 3 2 2 5" xfId="7755"/>
    <cellStyle name="Hyperlink 2 2 6 3 2 3" xfId="1677"/>
    <cellStyle name="Hyperlink 2 2 6 3 2 3 2" xfId="3888"/>
    <cellStyle name="Hyperlink 2 2 6 3 2 3 2 2" xfId="10518"/>
    <cellStyle name="Hyperlink 2 2 6 3 2 3 3" xfId="6098"/>
    <cellStyle name="Hyperlink 2 2 6 3 2 3 4" xfId="8308"/>
    <cellStyle name="Hyperlink 2 2 6 3 2 4" xfId="2783"/>
    <cellStyle name="Hyperlink 2 2 6 3 2 4 2" xfId="9413"/>
    <cellStyle name="Hyperlink 2 2 6 3 2 5" xfId="4993"/>
    <cellStyle name="Hyperlink 2 2 6 3 2 6" xfId="7203"/>
    <cellStyle name="Hyperlink 2 2 6 3 3" xfId="840"/>
    <cellStyle name="Hyperlink 2 2 6 3 3 2" xfId="1953"/>
    <cellStyle name="Hyperlink 2 2 6 3 3 2 2" xfId="4164"/>
    <cellStyle name="Hyperlink 2 2 6 3 3 2 2 2" xfId="10794"/>
    <cellStyle name="Hyperlink 2 2 6 3 3 2 3" xfId="6374"/>
    <cellStyle name="Hyperlink 2 2 6 3 3 2 4" xfId="8584"/>
    <cellStyle name="Hyperlink 2 2 6 3 3 3" xfId="3059"/>
    <cellStyle name="Hyperlink 2 2 6 3 3 3 2" xfId="9689"/>
    <cellStyle name="Hyperlink 2 2 6 3 3 4" xfId="5269"/>
    <cellStyle name="Hyperlink 2 2 6 3 3 5" xfId="7479"/>
    <cellStyle name="Hyperlink 2 2 6 3 4" xfId="1401"/>
    <cellStyle name="Hyperlink 2 2 6 3 4 2" xfId="3612"/>
    <cellStyle name="Hyperlink 2 2 6 3 4 2 2" xfId="10242"/>
    <cellStyle name="Hyperlink 2 2 6 3 4 3" xfId="5822"/>
    <cellStyle name="Hyperlink 2 2 6 3 4 4" xfId="8032"/>
    <cellStyle name="Hyperlink 2 2 6 3 5" xfId="2507"/>
    <cellStyle name="Hyperlink 2 2 6 3 5 2" xfId="9137"/>
    <cellStyle name="Hyperlink 2 2 6 3 6" xfId="4717"/>
    <cellStyle name="Hyperlink 2 2 6 3 7" xfId="6927"/>
    <cellStyle name="Hyperlink 2 2 6 4" xfId="380"/>
    <cellStyle name="Hyperlink 2 2 6 4 2" xfId="932"/>
    <cellStyle name="Hyperlink 2 2 6 4 2 2" xfId="2045"/>
    <cellStyle name="Hyperlink 2 2 6 4 2 2 2" xfId="4256"/>
    <cellStyle name="Hyperlink 2 2 6 4 2 2 2 2" xfId="10886"/>
    <cellStyle name="Hyperlink 2 2 6 4 2 2 3" xfId="6466"/>
    <cellStyle name="Hyperlink 2 2 6 4 2 2 4" xfId="8676"/>
    <cellStyle name="Hyperlink 2 2 6 4 2 3" xfId="3151"/>
    <cellStyle name="Hyperlink 2 2 6 4 2 3 2" xfId="9781"/>
    <cellStyle name="Hyperlink 2 2 6 4 2 4" xfId="5361"/>
    <cellStyle name="Hyperlink 2 2 6 4 2 5" xfId="7571"/>
    <cellStyle name="Hyperlink 2 2 6 4 3" xfId="1493"/>
    <cellStyle name="Hyperlink 2 2 6 4 3 2" xfId="3704"/>
    <cellStyle name="Hyperlink 2 2 6 4 3 2 2" xfId="10334"/>
    <cellStyle name="Hyperlink 2 2 6 4 3 3" xfId="5914"/>
    <cellStyle name="Hyperlink 2 2 6 4 3 4" xfId="8124"/>
    <cellStyle name="Hyperlink 2 2 6 4 4" xfId="2599"/>
    <cellStyle name="Hyperlink 2 2 6 4 4 2" xfId="9229"/>
    <cellStyle name="Hyperlink 2 2 6 4 5" xfId="4809"/>
    <cellStyle name="Hyperlink 2 2 6 4 6" xfId="7019"/>
    <cellStyle name="Hyperlink 2 2 6 5" xfId="656"/>
    <cellStyle name="Hyperlink 2 2 6 5 2" xfId="1769"/>
    <cellStyle name="Hyperlink 2 2 6 5 2 2" xfId="3980"/>
    <cellStyle name="Hyperlink 2 2 6 5 2 2 2" xfId="10610"/>
    <cellStyle name="Hyperlink 2 2 6 5 2 3" xfId="6190"/>
    <cellStyle name="Hyperlink 2 2 6 5 2 4" xfId="8400"/>
    <cellStyle name="Hyperlink 2 2 6 5 3" xfId="2875"/>
    <cellStyle name="Hyperlink 2 2 6 5 3 2" xfId="9505"/>
    <cellStyle name="Hyperlink 2 2 6 5 4" xfId="5085"/>
    <cellStyle name="Hyperlink 2 2 6 5 5" xfId="7295"/>
    <cellStyle name="Hyperlink 2 2 6 6" xfId="1217"/>
    <cellStyle name="Hyperlink 2 2 6 6 2" xfId="3428"/>
    <cellStyle name="Hyperlink 2 2 6 6 2 2" xfId="10058"/>
    <cellStyle name="Hyperlink 2 2 6 6 3" xfId="5638"/>
    <cellStyle name="Hyperlink 2 2 6 6 4" xfId="7848"/>
    <cellStyle name="Hyperlink 2 2 6 7" xfId="2323"/>
    <cellStyle name="Hyperlink 2 2 6 7 2" xfId="8953"/>
    <cellStyle name="Hyperlink 2 2 6 8" xfId="4533"/>
    <cellStyle name="Hyperlink 2 2 6 9" xfId="674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2 2 2" xfId="10932"/>
    <cellStyle name="Hyperlink 2 2 7 2 2 2 3" xfId="6512"/>
    <cellStyle name="Hyperlink 2 2 7 2 2 2 4" xfId="8722"/>
    <cellStyle name="Hyperlink 2 2 7 2 2 3" xfId="3197"/>
    <cellStyle name="Hyperlink 2 2 7 2 2 3 2" xfId="9827"/>
    <cellStyle name="Hyperlink 2 2 7 2 2 4" xfId="5407"/>
    <cellStyle name="Hyperlink 2 2 7 2 2 5" xfId="7617"/>
    <cellStyle name="Hyperlink 2 2 7 2 3" xfId="1539"/>
    <cellStyle name="Hyperlink 2 2 7 2 3 2" xfId="3750"/>
    <cellStyle name="Hyperlink 2 2 7 2 3 2 2" xfId="10380"/>
    <cellStyle name="Hyperlink 2 2 7 2 3 3" xfId="5960"/>
    <cellStyle name="Hyperlink 2 2 7 2 3 4" xfId="8170"/>
    <cellStyle name="Hyperlink 2 2 7 2 4" xfId="2645"/>
    <cellStyle name="Hyperlink 2 2 7 2 4 2" xfId="9275"/>
    <cellStyle name="Hyperlink 2 2 7 2 5" xfId="4855"/>
    <cellStyle name="Hyperlink 2 2 7 2 6" xfId="7065"/>
    <cellStyle name="Hyperlink 2 2 7 3" xfId="702"/>
    <cellStyle name="Hyperlink 2 2 7 3 2" xfId="1815"/>
    <cellStyle name="Hyperlink 2 2 7 3 2 2" xfId="4026"/>
    <cellStyle name="Hyperlink 2 2 7 3 2 2 2" xfId="10656"/>
    <cellStyle name="Hyperlink 2 2 7 3 2 3" xfId="6236"/>
    <cellStyle name="Hyperlink 2 2 7 3 2 4" xfId="8446"/>
    <cellStyle name="Hyperlink 2 2 7 3 3" xfId="2921"/>
    <cellStyle name="Hyperlink 2 2 7 3 3 2" xfId="9551"/>
    <cellStyle name="Hyperlink 2 2 7 3 4" xfId="5131"/>
    <cellStyle name="Hyperlink 2 2 7 3 5" xfId="7341"/>
    <cellStyle name="Hyperlink 2 2 7 4" xfId="1263"/>
    <cellStyle name="Hyperlink 2 2 7 4 2" xfId="3474"/>
    <cellStyle name="Hyperlink 2 2 7 4 2 2" xfId="10104"/>
    <cellStyle name="Hyperlink 2 2 7 4 3" xfId="5684"/>
    <cellStyle name="Hyperlink 2 2 7 4 4" xfId="7894"/>
    <cellStyle name="Hyperlink 2 2 7 5" xfId="2369"/>
    <cellStyle name="Hyperlink 2 2 7 5 2" xfId="8999"/>
    <cellStyle name="Hyperlink 2 2 7 6" xfId="4579"/>
    <cellStyle name="Hyperlink 2 2 7 7" xfId="678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2 2 2" xfId="11024"/>
    <cellStyle name="Hyperlink 2 2 8 2 2 2 3" xfId="6604"/>
    <cellStyle name="Hyperlink 2 2 8 2 2 2 4" xfId="8814"/>
    <cellStyle name="Hyperlink 2 2 8 2 2 3" xfId="3289"/>
    <cellStyle name="Hyperlink 2 2 8 2 2 3 2" xfId="9919"/>
    <cellStyle name="Hyperlink 2 2 8 2 2 4" xfId="5499"/>
    <cellStyle name="Hyperlink 2 2 8 2 2 5" xfId="7709"/>
    <cellStyle name="Hyperlink 2 2 8 2 3" xfId="1631"/>
    <cellStyle name="Hyperlink 2 2 8 2 3 2" xfId="3842"/>
    <cellStyle name="Hyperlink 2 2 8 2 3 2 2" xfId="10472"/>
    <cellStyle name="Hyperlink 2 2 8 2 3 3" xfId="6052"/>
    <cellStyle name="Hyperlink 2 2 8 2 3 4" xfId="8262"/>
    <cellStyle name="Hyperlink 2 2 8 2 4" xfId="2737"/>
    <cellStyle name="Hyperlink 2 2 8 2 4 2" xfId="9367"/>
    <cellStyle name="Hyperlink 2 2 8 2 5" xfId="4947"/>
    <cellStyle name="Hyperlink 2 2 8 2 6" xfId="7157"/>
    <cellStyle name="Hyperlink 2 2 8 3" xfId="794"/>
    <cellStyle name="Hyperlink 2 2 8 3 2" xfId="1907"/>
    <cellStyle name="Hyperlink 2 2 8 3 2 2" xfId="4118"/>
    <cellStyle name="Hyperlink 2 2 8 3 2 2 2" xfId="10748"/>
    <cellStyle name="Hyperlink 2 2 8 3 2 3" xfId="6328"/>
    <cellStyle name="Hyperlink 2 2 8 3 2 4" xfId="8538"/>
    <cellStyle name="Hyperlink 2 2 8 3 3" xfId="3013"/>
    <cellStyle name="Hyperlink 2 2 8 3 3 2" xfId="9643"/>
    <cellStyle name="Hyperlink 2 2 8 3 4" xfId="5223"/>
    <cellStyle name="Hyperlink 2 2 8 3 5" xfId="7433"/>
    <cellStyle name="Hyperlink 2 2 8 4" xfId="1355"/>
    <cellStyle name="Hyperlink 2 2 8 4 2" xfId="3566"/>
    <cellStyle name="Hyperlink 2 2 8 4 2 2" xfId="10196"/>
    <cellStyle name="Hyperlink 2 2 8 4 3" xfId="5776"/>
    <cellStyle name="Hyperlink 2 2 8 4 4" xfId="7986"/>
    <cellStyle name="Hyperlink 2 2 8 5" xfId="2461"/>
    <cellStyle name="Hyperlink 2 2 8 5 2" xfId="9091"/>
    <cellStyle name="Hyperlink 2 2 8 6" xfId="4671"/>
    <cellStyle name="Hyperlink 2 2 8 7" xfId="6881"/>
    <cellStyle name="Hyperlink 2 2 9" xfId="334"/>
    <cellStyle name="Hyperlink 2 2 9 2" xfId="886"/>
    <cellStyle name="Hyperlink 2 2 9 2 2" xfId="1999"/>
    <cellStyle name="Hyperlink 2 2 9 2 2 2" xfId="4210"/>
    <cellStyle name="Hyperlink 2 2 9 2 2 2 2" xfId="10840"/>
    <cellStyle name="Hyperlink 2 2 9 2 2 3" xfId="6420"/>
    <cellStyle name="Hyperlink 2 2 9 2 2 4" xfId="8630"/>
    <cellStyle name="Hyperlink 2 2 9 2 3" xfId="3105"/>
    <cellStyle name="Hyperlink 2 2 9 2 3 2" xfId="9735"/>
    <cellStyle name="Hyperlink 2 2 9 2 4" xfId="5315"/>
    <cellStyle name="Hyperlink 2 2 9 2 5" xfId="7525"/>
    <cellStyle name="Hyperlink 2 2 9 3" xfId="1447"/>
    <cellStyle name="Hyperlink 2 2 9 3 2" xfId="3658"/>
    <cellStyle name="Hyperlink 2 2 9 3 2 2" xfId="10288"/>
    <cellStyle name="Hyperlink 2 2 9 3 3" xfId="5868"/>
    <cellStyle name="Hyperlink 2 2 9 3 4" xfId="8078"/>
    <cellStyle name="Hyperlink 2 2 9 4" xfId="2553"/>
    <cellStyle name="Hyperlink 2 2 9 4 2" xfId="9183"/>
    <cellStyle name="Hyperlink 2 2 9 5" xfId="4763"/>
    <cellStyle name="Hyperlink 2 2 9 6" xfId="6973"/>
    <cellStyle name="Hyperlink 2 3" xfId="60"/>
    <cellStyle name="Hyperlink 2 3 10" xfId="2280"/>
    <cellStyle name="Hyperlink 2 3 10 2" xfId="8910"/>
    <cellStyle name="Hyperlink 2 3 11" xfId="4490"/>
    <cellStyle name="Hyperlink 2 3 12" xfId="6700"/>
    <cellStyle name="Hyperlink 2 3 2" xfId="71"/>
    <cellStyle name="Hyperlink 2 3 2 10" xfId="4500"/>
    <cellStyle name="Hyperlink 2 3 2 11" xfId="6710"/>
    <cellStyle name="Hyperlink 2 3 2 2" xfId="91"/>
    <cellStyle name="Hyperlink 2 3 2 2 10" xfId="6730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2 2 2" xfId="11011"/>
    <cellStyle name="Hyperlink 2 3 2 2 2 2 2 2 2 3" xfId="6591"/>
    <cellStyle name="Hyperlink 2 3 2 2 2 2 2 2 2 4" xfId="8801"/>
    <cellStyle name="Hyperlink 2 3 2 2 2 2 2 2 3" xfId="3276"/>
    <cellStyle name="Hyperlink 2 3 2 2 2 2 2 2 3 2" xfId="9906"/>
    <cellStyle name="Hyperlink 2 3 2 2 2 2 2 2 4" xfId="5486"/>
    <cellStyle name="Hyperlink 2 3 2 2 2 2 2 2 5" xfId="7696"/>
    <cellStyle name="Hyperlink 2 3 2 2 2 2 2 3" xfId="1618"/>
    <cellStyle name="Hyperlink 2 3 2 2 2 2 2 3 2" xfId="3829"/>
    <cellStyle name="Hyperlink 2 3 2 2 2 2 2 3 2 2" xfId="10459"/>
    <cellStyle name="Hyperlink 2 3 2 2 2 2 2 3 3" xfId="6039"/>
    <cellStyle name="Hyperlink 2 3 2 2 2 2 2 3 4" xfId="8249"/>
    <cellStyle name="Hyperlink 2 3 2 2 2 2 2 4" xfId="2724"/>
    <cellStyle name="Hyperlink 2 3 2 2 2 2 2 4 2" xfId="9354"/>
    <cellStyle name="Hyperlink 2 3 2 2 2 2 2 5" xfId="4934"/>
    <cellStyle name="Hyperlink 2 3 2 2 2 2 2 6" xfId="7144"/>
    <cellStyle name="Hyperlink 2 3 2 2 2 2 3" xfId="781"/>
    <cellStyle name="Hyperlink 2 3 2 2 2 2 3 2" xfId="1894"/>
    <cellStyle name="Hyperlink 2 3 2 2 2 2 3 2 2" xfId="4105"/>
    <cellStyle name="Hyperlink 2 3 2 2 2 2 3 2 2 2" xfId="10735"/>
    <cellStyle name="Hyperlink 2 3 2 2 2 2 3 2 3" xfId="6315"/>
    <cellStyle name="Hyperlink 2 3 2 2 2 2 3 2 4" xfId="8525"/>
    <cellStyle name="Hyperlink 2 3 2 2 2 2 3 3" xfId="3000"/>
    <cellStyle name="Hyperlink 2 3 2 2 2 2 3 3 2" xfId="9630"/>
    <cellStyle name="Hyperlink 2 3 2 2 2 2 3 4" xfId="5210"/>
    <cellStyle name="Hyperlink 2 3 2 2 2 2 3 5" xfId="7420"/>
    <cellStyle name="Hyperlink 2 3 2 2 2 2 4" xfId="1342"/>
    <cellStyle name="Hyperlink 2 3 2 2 2 2 4 2" xfId="3553"/>
    <cellStyle name="Hyperlink 2 3 2 2 2 2 4 2 2" xfId="10183"/>
    <cellStyle name="Hyperlink 2 3 2 2 2 2 4 3" xfId="5763"/>
    <cellStyle name="Hyperlink 2 3 2 2 2 2 4 4" xfId="7973"/>
    <cellStyle name="Hyperlink 2 3 2 2 2 2 5" xfId="2448"/>
    <cellStyle name="Hyperlink 2 3 2 2 2 2 5 2" xfId="9078"/>
    <cellStyle name="Hyperlink 2 3 2 2 2 2 6" xfId="4658"/>
    <cellStyle name="Hyperlink 2 3 2 2 2 2 7" xfId="686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2 2 2" xfId="11103"/>
    <cellStyle name="Hyperlink 2 3 2 2 2 3 2 2 2 3" xfId="6683"/>
    <cellStyle name="Hyperlink 2 3 2 2 2 3 2 2 2 4" xfId="8893"/>
    <cellStyle name="Hyperlink 2 3 2 2 2 3 2 2 3" xfId="3368"/>
    <cellStyle name="Hyperlink 2 3 2 2 2 3 2 2 3 2" xfId="9998"/>
    <cellStyle name="Hyperlink 2 3 2 2 2 3 2 2 4" xfId="5578"/>
    <cellStyle name="Hyperlink 2 3 2 2 2 3 2 2 5" xfId="7788"/>
    <cellStyle name="Hyperlink 2 3 2 2 2 3 2 3" xfId="1710"/>
    <cellStyle name="Hyperlink 2 3 2 2 2 3 2 3 2" xfId="3921"/>
    <cellStyle name="Hyperlink 2 3 2 2 2 3 2 3 2 2" xfId="10551"/>
    <cellStyle name="Hyperlink 2 3 2 2 2 3 2 3 3" xfId="6131"/>
    <cellStyle name="Hyperlink 2 3 2 2 2 3 2 3 4" xfId="8341"/>
    <cellStyle name="Hyperlink 2 3 2 2 2 3 2 4" xfId="2816"/>
    <cellStyle name="Hyperlink 2 3 2 2 2 3 2 4 2" xfId="9446"/>
    <cellStyle name="Hyperlink 2 3 2 2 2 3 2 5" xfId="5026"/>
    <cellStyle name="Hyperlink 2 3 2 2 2 3 2 6" xfId="7236"/>
    <cellStyle name="Hyperlink 2 3 2 2 2 3 3" xfId="873"/>
    <cellStyle name="Hyperlink 2 3 2 2 2 3 3 2" xfId="1986"/>
    <cellStyle name="Hyperlink 2 3 2 2 2 3 3 2 2" xfId="4197"/>
    <cellStyle name="Hyperlink 2 3 2 2 2 3 3 2 2 2" xfId="10827"/>
    <cellStyle name="Hyperlink 2 3 2 2 2 3 3 2 3" xfId="6407"/>
    <cellStyle name="Hyperlink 2 3 2 2 2 3 3 2 4" xfId="8617"/>
    <cellStyle name="Hyperlink 2 3 2 2 2 3 3 3" xfId="3092"/>
    <cellStyle name="Hyperlink 2 3 2 2 2 3 3 3 2" xfId="9722"/>
    <cellStyle name="Hyperlink 2 3 2 2 2 3 3 4" xfId="5302"/>
    <cellStyle name="Hyperlink 2 3 2 2 2 3 3 5" xfId="7512"/>
    <cellStyle name="Hyperlink 2 3 2 2 2 3 4" xfId="1434"/>
    <cellStyle name="Hyperlink 2 3 2 2 2 3 4 2" xfId="3645"/>
    <cellStyle name="Hyperlink 2 3 2 2 2 3 4 2 2" xfId="10275"/>
    <cellStyle name="Hyperlink 2 3 2 2 2 3 4 3" xfId="5855"/>
    <cellStyle name="Hyperlink 2 3 2 2 2 3 4 4" xfId="8065"/>
    <cellStyle name="Hyperlink 2 3 2 2 2 3 5" xfId="2540"/>
    <cellStyle name="Hyperlink 2 3 2 2 2 3 5 2" xfId="9170"/>
    <cellStyle name="Hyperlink 2 3 2 2 2 3 6" xfId="4750"/>
    <cellStyle name="Hyperlink 2 3 2 2 2 3 7" xfId="696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2 2 2" xfId="10919"/>
    <cellStyle name="Hyperlink 2 3 2 2 2 4 2 2 3" xfId="6499"/>
    <cellStyle name="Hyperlink 2 3 2 2 2 4 2 2 4" xfId="8709"/>
    <cellStyle name="Hyperlink 2 3 2 2 2 4 2 3" xfId="3184"/>
    <cellStyle name="Hyperlink 2 3 2 2 2 4 2 3 2" xfId="9814"/>
    <cellStyle name="Hyperlink 2 3 2 2 2 4 2 4" xfId="5394"/>
    <cellStyle name="Hyperlink 2 3 2 2 2 4 2 5" xfId="7604"/>
    <cellStyle name="Hyperlink 2 3 2 2 2 4 3" xfId="1526"/>
    <cellStyle name="Hyperlink 2 3 2 2 2 4 3 2" xfId="3737"/>
    <cellStyle name="Hyperlink 2 3 2 2 2 4 3 2 2" xfId="10367"/>
    <cellStyle name="Hyperlink 2 3 2 2 2 4 3 3" xfId="5947"/>
    <cellStyle name="Hyperlink 2 3 2 2 2 4 3 4" xfId="8157"/>
    <cellStyle name="Hyperlink 2 3 2 2 2 4 4" xfId="2632"/>
    <cellStyle name="Hyperlink 2 3 2 2 2 4 4 2" xfId="9262"/>
    <cellStyle name="Hyperlink 2 3 2 2 2 4 5" xfId="4842"/>
    <cellStyle name="Hyperlink 2 3 2 2 2 4 6" xfId="7052"/>
    <cellStyle name="Hyperlink 2 3 2 2 2 5" xfId="689"/>
    <cellStyle name="Hyperlink 2 3 2 2 2 5 2" xfId="1802"/>
    <cellStyle name="Hyperlink 2 3 2 2 2 5 2 2" xfId="4013"/>
    <cellStyle name="Hyperlink 2 3 2 2 2 5 2 2 2" xfId="10643"/>
    <cellStyle name="Hyperlink 2 3 2 2 2 5 2 3" xfId="6223"/>
    <cellStyle name="Hyperlink 2 3 2 2 2 5 2 4" xfId="8433"/>
    <cellStyle name="Hyperlink 2 3 2 2 2 5 3" xfId="2908"/>
    <cellStyle name="Hyperlink 2 3 2 2 2 5 3 2" xfId="9538"/>
    <cellStyle name="Hyperlink 2 3 2 2 2 5 4" xfId="5118"/>
    <cellStyle name="Hyperlink 2 3 2 2 2 5 5" xfId="7328"/>
    <cellStyle name="Hyperlink 2 3 2 2 2 6" xfId="1250"/>
    <cellStyle name="Hyperlink 2 3 2 2 2 6 2" xfId="3461"/>
    <cellStyle name="Hyperlink 2 3 2 2 2 6 2 2" xfId="10091"/>
    <cellStyle name="Hyperlink 2 3 2 2 2 6 3" xfId="5671"/>
    <cellStyle name="Hyperlink 2 3 2 2 2 6 4" xfId="7881"/>
    <cellStyle name="Hyperlink 2 3 2 2 2 7" xfId="2356"/>
    <cellStyle name="Hyperlink 2 3 2 2 2 7 2" xfId="8986"/>
    <cellStyle name="Hyperlink 2 3 2 2 2 8" xfId="4566"/>
    <cellStyle name="Hyperlink 2 3 2 2 2 9" xfId="677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2 2 2" xfId="10965"/>
    <cellStyle name="Hyperlink 2 3 2 2 3 2 2 2 3" xfId="6545"/>
    <cellStyle name="Hyperlink 2 3 2 2 3 2 2 2 4" xfId="8755"/>
    <cellStyle name="Hyperlink 2 3 2 2 3 2 2 3" xfId="3230"/>
    <cellStyle name="Hyperlink 2 3 2 2 3 2 2 3 2" xfId="9860"/>
    <cellStyle name="Hyperlink 2 3 2 2 3 2 2 4" xfId="5440"/>
    <cellStyle name="Hyperlink 2 3 2 2 3 2 2 5" xfId="7650"/>
    <cellStyle name="Hyperlink 2 3 2 2 3 2 3" xfId="1572"/>
    <cellStyle name="Hyperlink 2 3 2 2 3 2 3 2" xfId="3783"/>
    <cellStyle name="Hyperlink 2 3 2 2 3 2 3 2 2" xfId="10413"/>
    <cellStyle name="Hyperlink 2 3 2 2 3 2 3 3" xfId="5993"/>
    <cellStyle name="Hyperlink 2 3 2 2 3 2 3 4" xfId="8203"/>
    <cellStyle name="Hyperlink 2 3 2 2 3 2 4" xfId="2678"/>
    <cellStyle name="Hyperlink 2 3 2 2 3 2 4 2" xfId="9308"/>
    <cellStyle name="Hyperlink 2 3 2 2 3 2 5" xfId="4888"/>
    <cellStyle name="Hyperlink 2 3 2 2 3 2 6" xfId="7098"/>
    <cellStyle name="Hyperlink 2 3 2 2 3 3" xfId="735"/>
    <cellStyle name="Hyperlink 2 3 2 2 3 3 2" xfId="1848"/>
    <cellStyle name="Hyperlink 2 3 2 2 3 3 2 2" xfId="4059"/>
    <cellStyle name="Hyperlink 2 3 2 2 3 3 2 2 2" xfId="10689"/>
    <cellStyle name="Hyperlink 2 3 2 2 3 3 2 3" xfId="6269"/>
    <cellStyle name="Hyperlink 2 3 2 2 3 3 2 4" xfId="8479"/>
    <cellStyle name="Hyperlink 2 3 2 2 3 3 3" xfId="2954"/>
    <cellStyle name="Hyperlink 2 3 2 2 3 3 3 2" xfId="9584"/>
    <cellStyle name="Hyperlink 2 3 2 2 3 3 4" xfId="5164"/>
    <cellStyle name="Hyperlink 2 3 2 2 3 3 5" xfId="7374"/>
    <cellStyle name="Hyperlink 2 3 2 2 3 4" xfId="1296"/>
    <cellStyle name="Hyperlink 2 3 2 2 3 4 2" xfId="3507"/>
    <cellStyle name="Hyperlink 2 3 2 2 3 4 2 2" xfId="10137"/>
    <cellStyle name="Hyperlink 2 3 2 2 3 4 3" xfId="5717"/>
    <cellStyle name="Hyperlink 2 3 2 2 3 4 4" xfId="7927"/>
    <cellStyle name="Hyperlink 2 3 2 2 3 5" xfId="2402"/>
    <cellStyle name="Hyperlink 2 3 2 2 3 5 2" xfId="9032"/>
    <cellStyle name="Hyperlink 2 3 2 2 3 6" xfId="4612"/>
    <cellStyle name="Hyperlink 2 3 2 2 3 7" xfId="682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2 2 2" xfId="11057"/>
    <cellStyle name="Hyperlink 2 3 2 2 4 2 2 2 3" xfId="6637"/>
    <cellStyle name="Hyperlink 2 3 2 2 4 2 2 2 4" xfId="8847"/>
    <cellStyle name="Hyperlink 2 3 2 2 4 2 2 3" xfId="3322"/>
    <cellStyle name="Hyperlink 2 3 2 2 4 2 2 3 2" xfId="9952"/>
    <cellStyle name="Hyperlink 2 3 2 2 4 2 2 4" xfId="5532"/>
    <cellStyle name="Hyperlink 2 3 2 2 4 2 2 5" xfId="7742"/>
    <cellStyle name="Hyperlink 2 3 2 2 4 2 3" xfId="1664"/>
    <cellStyle name="Hyperlink 2 3 2 2 4 2 3 2" xfId="3875"/>
    <cellStyle name="Hyperlink 2 3 2 2 4 2 3 2 2" xfId="10505"/>
    <cellStyle name="Hyperlink 2 3 2 2 4 2 3 3" xfId="6085"/>
    <cellStyle name="Hyperlink 2 3 2 2 4 2 3 4" xfId="8295"/>
    <cellStyle name="Hyperlink 2 3 2 2 4 2 4" xfId="2770"/>
    <cellStyle name="Hyperlink 2 3 2 2 4 2 4 2" xfId="9400"/>
    <cellStyle name="Hyperlink 2 3 2 2 4 2 5" xfId="4980"/>
    <cellStyle name="Hyperlink 2 3 2 2 4 2 6" xfId="7190"/>
    <cellStyle name="Hyperlink 2 3 2 2 4 3" xfId="827"/>
    <cellStyle name="Hyperlink 2 3 2 2 4 3 2" xfId="1940"/>
    <cellStyle name="Hyperlink 2 3 2 2 4 3 2 2" xfId="4151"/>
    <cellStyle name="Hyperlink 2 3 2 2 4 3 2 2 2" xfId="10781"/>
    <cellStyle name="Hyperlink 2 3 2 2 4 3 2 3" xfId="6361"/>
    <cellStyle name="Hyperlink 2 3 2 2 4 3 2 4" xfId="8571"/>
    <cellStyle name="Hyperlink 2 3 2 2 4 3 3" xfId="3046"/>
    <cellStyle name="Hyperlink 2 3 2 2 4 3 3 2" xfId="9676"/>
    <cellStyle name="Hyperlink 2 3 2 2 4 3 4" xfId="5256"/>
    <cellStyle name="Hyperlink 2 3 2 2 4 3 5" xfId="7466"/>
    <cellStyle name="Hyperlink 2 3 2 2 4 4" xfId="1388"/>
    <cellStyle name="Hyperlink 2 3 2 2 4 4 2" xfId="3599"/>
    <cellStyle name="Hyperlink 2 3 2 2 4 4 2 2" xfId="10229"/>
    <cellStyle name="Hyperlink 2 3 2 2 4 4 3" xfId="5809"/>
    <cellStyle name="Hyperlink 2 3 2 2 4 4 4" xfId="8019"/>
    <cellStyle name="Hyperlink 2 3 2 2 4 5" xfId="2494"/>
    <cellStyle name="Hyperlink 2 3 2 2 4 5 2" xfId="9124"/>
    <cellStyle name="Hyperlink 2 3 2 2 4 6" xfId="4704"/>
    <cellStyle name="Hyperlink 2 3 2 2 4 7" xfId="691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2 2 2" xfId="10873"/>
    <cellStyle name="Hyperlink 2 3 2 2 5 2 2 3" xfId="6453"/>
    <cellStyle name="Hyperlink 2 3 2 2 5 2 2 4" xfId="8663"/>
    <cellStyle name="Hyperlink 2 3 2 2 5 2 3" xfId="3138"/>
    <cellStyle name="Hyperlink 2 3 2 2 5 2 3 2" xfId="9768"/>
    <cellStyle name="Hyperlink 2 3 2 2 5 2 4" xfId="5348"/>
    <cellStyle name="Hyperlink 2 3 2 2 5 2 5" xfId="7558"/>
    <cellStyle name="Hyperlink 2 3 2 2 5 3" xfId="1480"/>
    <cellStyle name="Hyperlink 2 3 2 2 5 3 2" xfId="3691"/>
    <cellStyle name="Hyperlink 2 3 2 2 5 3 2 2" xfId="10321"/>
    <cellStyle name="Hyperlink 2 3 2 2 5 3 3" xfId="5901"/>
    <cellStyle name="Hyperlink 2 3 2 2 5 3 4" xfId="8111"/>
    <cellStyle name="Hyperlink 2 3 2 2 5 4" xfId="2586"/>
    <cellStyle name="Hyperlink 2 3 2 2 5 4 2" xfId="9216"/>
    <cellStyle name="Hyperlink 2 3 2 2 5 5" xfId="4796"/>
    <cellStyle name="Hyperlink 2 3 2 2 5 6" xfId="7006"/>
    <cellStyle name="Hyperlink 2 3 2 2 6" xfId="643"/>
    <cellStyle name="Hyperlink 2 3 2 2 6 2" xfId="1756"/>
    <cellStyle name="Hyperlink 2 3 2 2 6 2 2" xfId="3967"/>
    <cellStyle name="Hyperlink 2 3 2 2 6 2 2 2" xfId="10597"/>
    <cellStyle name="Hyperlink 2 3 2 2 6 2 3" xfId="6177"/>
    <cellStyle name="Hyperlink 2 3 2 2 6 2 4" xfId="8387"/>
    <cellStyle name="Hyperlink 2 3 2 2 6 3" xfId="2862"/>
    <cellStyle name="Hyperlink 2 3 2 2 6 3 2" xfId="9492"/>
    <cellStyle name="Hyperlink 2 3 2 2 6 4" xfId="5072"/>
    <cellStyle name="Hyperlink 2 3 2 2 6 5" xfId="7282"/>
    <cellStyle name="Hyperlink 2 3 2 2 7" xfId="1204"/>
    <cellStyle name="Hyperlink 2 3 2 2 7 2" xfId="3415"/>
    <cellStyle name="Hyperlink 2 3 2 2 7 2 2" xfId="10045"/>
    <cellStyle name="Hyperlink 2 3 2 2 7 3" xfId="5625"/>
    <cellStyle name="Hyperlink 2 3 2 2 7 4" xfId="7835"/>
    <cellStyle name="Hyperlink 2 3 2 2 8" xfId="2310"/>
    <cellStyle name="Hyperlink 2 3 2 2 8 2" xfId="894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2 2 2" xfId="10991"/>
    <cellStyle name="Hyperlink 2 3 2 3 2 2 2 2 3" xfId="6571"/>
    <cellStyle name="Hyperlink 2 3 2 3 2 2 2 2 4" xfId="8781"/>
    <cellStyle name="Hyperlink 2 3 2 3 2 2 2 3" xfId="3256"/>
    <cellStyle name="Hyperlink 2 3 2 3 2 2 2 3 2" xfId="9886"/>
    <cellStyle name="Hyperlink 2 3 2 3 2 2 2 4" xfId="5466"/>
    <cellStyle name="Hyperlink 2 3 2 3 2 2 2 5" xfId="7676"/>
    <cellStyle name="Hyperlink 2 3 2 3 2 2 3" xfId="1598"/>
    <cellStyle name="Hyperlink 2 3 2 3 2 2 3 2" xfId="3809"/>
    <cellStyle name="Hyperlink 2 3 2 3 2 2 3 2 2" xfId="10439"/>
    <cellStyle name="Hyperlink 2 3 2 3 2 2 3 3" xfId="6019"/>
    <cellStyle name="Hyperlink 2 3 2 3 2 2 3 4" xfId="8229"/>
    <cellStyle name="Hyperlink 2 3 2 3 2 2 4" xfId="2704"/>
    <cellStyle name="Hyperlink 2 3 2 3 2 2 4 2" xfId="9334"/>
    <cellStyle name="Hyperlink 2 3 2 3 2 2 5" xfId="4914"/>
    <cellStyle name="Hyperlink 2 3 2 3 2 2 6" xfId="7124"/>
    <cellStyle name="Hyperlink 2 3 2 3 2 3" xfId="761"/>
    <cellStyle name="Hyperlink 2 3 2 3 2 3 2" xfId="1874"/>
    <cellStyle name="Hyperlink 2 3 2 3 2 3 2 2" xfId="4085"/>
    <cellStyle name="Hyperlink 2 3 2 3 2 3 2 2 2" xfId="10715"/>
    <cellStyle name="Hyperlink 2 3 2 3 2 3 2 3" xfId="6295"/>
    <cellStyle name="Hyperlink 2 3 2 3 2 3 2 4" xfId="8505"/>
    <cellStyle name="Hyperlink 2 3 2 3 2 3 3" xfId="2980"/>
    <cellStyle name="Hyperlink 2 3 2 3 2 3 3 2" xfId="9610"/>
    <cellStyle name="Hyperlink 2 3 2 3 2 3 4" xfId="5190"/>
    <cellStyle name="Hyperlink 2 3 2 3 2 3 5" xfId="7400"/>
    <cellStyle name="Hyperlink 2 3 2 3 2 4" xfId="1322"/>
    <cellStyle name="Hyperlink 2 3 2 3 2 4 2" xfId="3533"/>
    <cellStyle name="Hyperlink 2 3 2 3 2 4 2 2" xfId="10163"/>
    <cellStyle name="Hyperlink 2 3 2 3 2 4 3" xfId="5743"/>
    <cellStyle name="Hyperlink 2 3 2 3 2 4 4" xfId="7953"/>
    <cellStyle name="Hyperlink 2 3 2 3 2 5" xfId="2428"/>
    <cellStyle name="Hyperlink 2 3 2 3 2 5 2" xfId="9058"/>
    <cellStyle name="Hyperlink 2 3 2 3 2 6" xfId="4638"/>
    <cellStyle name="Hyperlink 2 3 2 3 2 7" xfId="684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2 2 2" xfId="11083"/>
    <cellStyle name="Hyperlink 2 3 2 3 3 2 2 2 3" xfId="6663"/>
    <cellStyle name="Hyperlink 2 3 2 3 3 2 2 2 4" xfId="8873"/>
    <cellStyle name="Hyperlink 2 3 2 3 3 2 2 3" xfId="3348"/>
    <cellStyle name="Hyperlink 2 3 2 3 3 2 2 3 2" xfId="9978"/>
    <cellStyle name="Hyperlink 2 3 2 3 3 2 2 4" xfId="5558"/>
    <cellStyle name="Hyperlink 2 3 2 3 3 2 2 5" xfId="7768"/>
    <cellStyle name="Hyperlink 2 3 2 3 3 2 3" xfId="1690"/>
    <cellStyle name="Hyperlink 2 3 2 3 3 2 3 2" xfId="3901"/>
    <cellStyle name="Hyperlink 2 3 2 3 3 2 3 2 2" xfId="10531"/>
    <cellStyle name="Hyperlink 2 3 2 3 3 2 3 3" xfId="6111"/>
    <cellStyle name="Hyperlink 2 3 2 3 3 2 3 4" xfId="8321"/>
    <cellStyle name="Hyperlink 2 3 2 3 3 2 4" xfId="2796"/>
    <cellStyle name="Hyperlink 2 3 2 3 3 2 4 2" xfId="9426"/>
    <cellStyle name="Hyperlink 2 3 2 3 3 2 5" xfId="5006"/>
    <cellStyle name="Hyperlink 2 3 2 3 3 2 6" xfId="7216"/>
    <cellStyle name="Hyperlink 2 3 2 3 3 3" xfId="853"/>
    <cellStyle name="Hyperlink 2 3 2 3 3 3 2" xfId="1966"/>
    <cellStyle name="Hyperlink 2 3 2 3 3 3 2 2" xfId="4177"/>
    <cellStyle name="Hyperlink 2 3 2 3 3 3 2 2 2" xfId="10807"/>
    <cellStyle name="Hyperlink 2 3 2 3 3 3 2 3" xfId="6387"/>
    <cellStyle name="Hyperlink 2 3 2 3 3 3 2 4" xfId="8597"/>
    <cellStyle name="Hyperlink 2 3 2 3 3 3 3" xfId="3072"/>
    <cellStyle name="Hyperlink 2 3 2 3 3 3 3 2" xfId="9702"/>
    <cellStyle name="Hyperlink 2 3 2 3 3 3 4" xfId="5282"/>
    <cellStyle name="Hyperlink 2 3 2 3 3 3 5" xfId="7492"/>
    <cellStyle name="Hyperlink 2 3 2 3 3 4" xfId="1414"/>
    <cellStyle name="Hyperlink 2 3 2 3 3 4 2" xfId="3625"/>
    <cellStyle name="Hyperlink 2 3 2 3 3 4 2 2" xfId="10255"/>
    <cellStyle name="Hyperlink 2 3 2 3 3 4 3" xfId="5835"/>
    <cellStyle name="Hyperlink 2 3 2 3 3 4 4" xfId="8045"/>
    <cellStyle name="Hyperlink 2 3 2 3 3 5" xfId="2520"/>
    <cellStyle name="Hyperlink 2 3 2 3 3 5 2" xfId="9150"/>
    <cellStyle name="Hyperlink 2 3 2 3 3 6" xfId="4730"/>
    <cellStyle name="Hyperlink 2 3 2 3 3 7" xfId="694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2 2 2" xfId="10899"/>
    <cellStyle name="Hyperlink 2 3 2 3 4 2 2 3" xfId="6479"/>
    <cellStyle name="Hyperlink 2 3 2 3 4 2 2 4" xfId="8689"/>
    <cellStyle name="Hyperlink 2 3 2 3 4 2 3" xfId="3164"/>
    <cellStyle name="Hyperlink 2 3 2 3 4 2 3 2" xfId="9794"/>
    <cellStyle name="Hyperlink 2 3 2 3 4 2 4" xfId="5374"/>
    <cellStyle name="Hyperlink 2 3 2 3 4 2 5" xfId="7584"/>
    <cellStyle name="Hyperlink 2 3 2 3 4 3" xfId="1506"/>
    <cellStyle name="Hyperlink 2 3 2 3 4 3 2" xfId="3717"/>
    <cellStyle name="Hyperlink 2 3 2 3 4 3 2 2" xfId="10347"/>
    <cellStyle name="Hyperlink 2 3 2 3 4 3 3" xfId="5927"/>
    <cellStyle name="Hyperlink 2 3 2 3 4 3 4" xfId="8137"/>
    <cellStyle name="Hyperlink 2 3 2 3 4 4" xfId="2612"/>
    <cellStyle name="Hyperlink 2 3 2 3 4 4 2" xfId="9242"/>
    <cellStyle name="Hyperlink 2 3 2 3 4 5" xfId="4822"/>
    <cellStyle name="Hyperlink 2 3 2 3 4 6" xfId="7032"/>
    <cellStyle name="Hyperlink 2 3 2 3 5" xfId="669"/>
    <cellStyle name="Hyperlink 2 3 2 3 5 2" xfId="1782"/>
    <cellStyle name="Hyperlink 2 3 2 3 5 2 2" xfId="3993"/>
    <cellStyle name="Hyperlink 2 3 2 3 5 2 2 2" xfId="10623"/>
    <cellStyle name="Hyperlink 2 3 2 3 5 2 3" xfId="6203"/>
    <cellStyle name="Hyperlink 2 3 2 3 5 2 4" xfId="8413"/>
    <cellStyle name="Hyperlink 2 3 2 3 5 3" xfId="2888"/>
    <cellStyle name="Hyperlink 2 3 2 3 5 3 2" xfId="9518"/>
    <cellStyle name="Hyperlink 2 3 2 3 5 4" xfId="5098"/>
    <cellStyle name="Hyperlink 2 3 2 3 5 5" xfId="7308"/>
    <cellStyle name="Hyperlink 2 3 2 3 6" xfId="1230"/>
    <cellStyle name="Hyperlink 2 3 2 3 6 2" xfId="3441"/>
    <cellStyle name="Hyperlink 2 3 2 3 6 2 2" xfId="10071"/>
    <cellStyle name="Hyperlink 2 3 2 3 6 3" xfId="5651"/>
    <cellStyle name="Hyperlink 2 3 2 3 6 4" xfId="7861"/>
    <cellStyle name="Hyperlink 2 3 2 3 7" xfId="2336"/>
    <cellStyle name="Hyperlink 2 3 2 3 7 2" xfId="8966"/>
    <cellStyle name="Hyperlink 2 3 2 3 8" xfId="4546"/>
    <cellStyle name="Hyperlink 2 3 2 3 9" xfId="675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2 2 2" xfId="10945"/>
    <cellStyle name="Hyperlink 2 3 2 4 2 2 2 3" xfId="6525"/>
    <cellStyle name="Hyperlink 2 3 2 4 2 2 2 4" xfId="8735"/>
    <cellStyle name="Hyperlink 2 3 2 4 2 2 3" xfId="3210"/>
    <cellStyle name="Hyperlink 2 3 2 4 2 2 3 2" xfId="9840"/>
    <cellStyle name="Hyperlink 2 3 2 4 2 2 4" xfId="5420"/>
    <cellStyle name="Hyperlink 2 3 2 4 2 2 5" xfId="7630"/>
    <cellStyle name="Hyperlink 2 3 2 4 2 3" xfId="1552"/>
    <cellStyle name="Hyperlink 2 3 2 4 2 3 2" xfId="3763"/>
    <cellStyle name="Hyperlink 2 3 2 4 2 3 2 2" xfId="10393"/>
    <cellStyle name="Hyperlink 2 3 2 4 2 3 3" xfId="5973"/>
    <cellStyle name="Hyperlink 2 3 2 4 2 3 4" xfId="8183"/>
    <cellStyle name="Hyperlink 2 3 2 4 2 4" xfId="2658"/>
    <cellStyle name="Hyperlink 2 3 2 4 2 4 2" xfId="9288"/>
    <cellStyle name="Hyperlink 2 3 2 4 2 5" xfId="4868"/>
    <cellStyle name="Hyperlink 2 3 2 4 2 6" xfId="7078"/>
    <cellStyle name="Hyperlink 2 3 2 4 3" xfId="715"/>
    <cellStyle name="Hyperlink 2 3 2 4 3 2" xfId="1828"/>
    <cellStyle name="Hyperlink 2 3 2 4 3 2 2" xfId="4039"/>
    <cellStyle name="Hyperlink 2 3 2 4 3 2 2 2" xfId="10669"/>
    <cellStyle name="Hyperlink 2 3 2 4 3 2 3" xfId="6249"/>
    <cellStyle name="Hyperlink 2 3 2 4 3 2 4" xfId="8459"/>
    <cellStyle name="Hyperlink 2 3 2 4 3 3" xfId="2934"/>
    <cellStyle name="Hyperlink 2 3 2 4 3 3 2" xfId="9564"/>
    <cellStyle name="Hyperlink 2 3 2 4 3 4" xfId="5144"/>
    <cellStyle name="Hyperlink 2 3 2 4 3 5" xfId="7354"/>
    <cellStyle name="Hyperlink 2 3 2 4 4" xfId="1276"/>
    <cellStyle name="Hyperlink 2 3 2 4 4 2" xfId="3487"/>
    <cellStyle name="Hyperlink 2 3 2 4 4 2 2" xfId="10117"/>
    <cellStyle name="Hyperlink 2 3 2 4 4 3" xfId="5697"/>
    <cellStyle name="Hyperlink 2 3 2 4 4 4" xfId="7907"/>
    <cellStyle name="Hyperlink 2 3 2 4 5" xfId="2382"/>
    <cellStyle name="Hyperlink 2 3 2 4 5 2" xfId="9012"/>
    <cellStyle name="Hyperlink 2 3 2 4 6" xfId="4592"/>
    <cellStyle name="Hyperlink 2 3 2 4 7" xfId="680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2 2 2" xfId="11037"/>
    <cellStyle name="Hyperlink 2 3 2 5 2 2 2 3" xfId="6617"/>
    <cellStyle name="Hyperlink 2 3 2 5 2 2 2 4" xfId="8827"/>
    <cellStyle name="Hyperlink 2 3 2 5 2 2 3" xfId="3302"/>
    <cellStyle name="Hyperlink 2 3 2 5 2 2 3 2" xfId="9932"/>
    <cellStyle name="Hyperlink 2 3 2 5 2 2 4" xfId="5512"/>
    <cellStyle name="Hyperlink 2 3 2 5 2 2 5" xfId="7722"/>
    <cellStyle name="Hyperlink 2 3 2 5 2 3" xfId="1644"/>
    <cellStyle name="Hyperlink 2 3 2 5 2 3 2" xfId="3855"/>
    <cellStyle name="Hyperlink 2 3 2 5 2 3 2 2" xfId="10485"/>
    <cellStyle name="Hyperlink 2 3 2 5 2 3 3" xfId="6065"/>
    <cellStyle name="Hyperlink 2 3 2 5 2 3 4" xfId="8275"/>
    <cellStyle name="Hyperlink 2 3 2 5 2 4" xfId="2750"/>
    <cellStyle name="Hyperlink 2 3 2 5 2 4 2" xfId="9380"/>
    <cellStyle name="Hyperlink 2 3 2 5 2 5" xfId="4960"/>
    <cellStyle name="Hyperlink 2 3 2 5 2 6" xfId="7170"/>
    <cellStyle name="Hyperlink 2 3 2 5 3" xfId="807"/>
    <cellStyle name="Hyperlink 2 3 2 5 3 2" xfId="1920"/>
    <cellStyle name="Hyperlink 2 3 2 5 3 2 2" xfId="4131"/>
    <cellStyle name="Hyperlink 2 3 2 5 3 2 2 2" xfId="10761"/>
    <cellStyle name="Hyperlink 2 3 2 5 3 2 3" xfId="6341"/>
    <cellStyle name="Hyperlink 2 3 2 5 3 2 4" xfId="8551"/>
    <cellStyle name="Hyperlink 2 3 2 5 3 3" xfId="3026"/>
    <cellStyle name="Hyperlink 2 3 2 5 3 3 2" xfId="9656"/>
    <cellStyle name="Hyperlink 2 3 2 5 3 4" xfId="5236"/>
    <cellStyle name="Hyperlink 2 3 2 5 3 5" xfId="7446"/>
    <cellStyle name="Hyperlink 2 3 2 5 4" xfId="1368"/>
    <cellStyle name="Hyperlink 2 3 2 5 4 2" xfId="3579"/>
    <cellStyle name="Hyperlink 2 3 2 5 4 2 2" xfId="10209"/>
    <cellStyle name="Hyperlink 2 3 2 5 4 3" xfId="5789"/>
    <cellStyle name="Hyperlink 2 3 2 5 4 4" xfId="7999"/>
    <cellStyle name="Hyperlink 2 3 2 5 5" xfId="2474"/>
    <cellStyle name="Hyperlink 2 3 2 5 5 2" xfId="9104"/>
    <cellStyle name="Hyperlink 2 3 2 5 6" xfId="4684"/>
    <cellStyle name="Hyperlink 2 3 2 5 7" xfId="6894"/>
    <cellStyle name="Hyperlink 2 3 2 6" xfId="347"/>
    <cellStyle name="Hyperlink 2 3 2 6 2" xfId="899"/>
    <cellStyle name="Hyperlink 2 3 2 6 2 2" xfId="2012"/>
    <cellStyle name="Hyperlink 2 3 2 6 2 2 2" xfId="4223"/>
    <cellStyle name="Hyperlink 2 3 2 6 2 2 2 2" xfId="10853"/>
    <cellStyle name="Hyperlink 2 3 2 6 2 2 3" xfId="6433"/>
    <cellStyle name="Hyperlink 2 3 2 6 2 2 4" xfId="8643"/>
    <cellStyle name="Hyperlink 2 3 2 6 2 3" xfId="3118"/>
    <cellStyle name="Hyperlink 2 3 2 6 2 3 2" xfId="9748"/>
    <cellStyle name="Hyperlink 2 3 2 6 2 4" xfId="5328"/>
    <cellStyle name="Hyperlink 2 3 2 6 2 5" xfId="7538"/>
    <cellStyle name="Hyperlink 2 3 2 6 3" xfId="1460"/>
    <cellStyle name="Hyperlink 2 3 2 6 3 2" xfId="3671"/>
    <cellStyle name="Hyperlink 2 3 2 6 3 2 2" xfId="10301"/>
    <cellStyle name="Hyperlink 2 3 2 6 3 3" xfId="5881"/>
    <cellStyle name="Hyperlink 2 3 2 6 3 4" xfId="8091"/>
    <cellStyle name="Hyperlink 2 3 2 6 4" xfId="2566"/>
    <cellStyle name="Hyperlink 2 3 2 6 4 2" xfId="9196"/>
    <cellStyle name="Hyperlink 2 3 2 6 5" xfId="4776"/>
    <cellStyle name="Hyperlink 2 3 2 6 6" xfId="6986"/>
    <cellStyle name="Hyperlink 2 3 2 7" xfId="623"/>
    <cellStyle name="Hyperlink 2 3 2 7 2" xfId="1736"/>
    <cellStyle name="Hyperlink 2 3 2 7 2 2" xfId="3947"/>
    <cellStyle name="Hyperlink 2 3 2 7 2 2 2" xfId="10577"/>
    <cellStyle name="Hyperlink 2 3 2 7 2 3" xfId="6157"/>
    <cellStyle name="Hyperlink 2 3 2 7 2 4" xfId="8367"/>
    <cellStyle name="Hyperlink 2 3 2 7 3" xfId="2842"/>
    <cellStyle name="Hyperlink 2 3 2 7 3 2" xfId="9472"/>
    <cellStyle name="Hyperlink 2 3 2 7 4" xfId="5052"/>
    <cellStyle name="Hyperlink 2 3 2 7 5" xfId="7262"/>
    <cellStyle name="Hyperlink 2 3 2 8" xfId="1184"/>
    <cellStyle name="Hyperlink 2 3 2 8 2" xfId="3395"/>
    <cellStyle name="Hyperlink 2 3 2 8 2 2" xfId="10025"/>
    <cellStyle name="Hyperlink 2 3 2 8 3" xfId="5605"/>
    <cellStyle name="Hyperlink 2 3 2 8 4" xfId="7815"/>
    <cellStyle name="Hyperlink 2 3 2 9" xfId="2290"/>
    <cellStyle name="Hyperlink 2 3 2 9 2" xfId="8920"/>
    <cellStyle name="Hyperlink 2 3 3" xfId="81"/>
    <cellStyle name="Hyperlink 2 3 3 10" xfId="6720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2 2 2" xfId="11001"/>
    <cellStyle name="Hyperlink 2 3 3 2 2 2 2 2 3" xfId="6581"/>
    <cellStyle name="Hyperlink 2 3 3 2 2 2 2 2 4" xfId="8791"/>
    <cellStyle name="Hyperlink 2 3 3 2 2 2 2 3" xfId="3266"/>
    <cellStyle name="Hyperlink 2 3 3 2 2 2 2 3 2" xfId="9896"/>
    <cellStyle name="Hyperlink 2 3 3 2 2 2 2 4" xfId="5476"/>
    <cellStyle name="Hyperlink 2 3 3 2 2 2 2 5" xfId="7686"/>
    <cellStyle name="Hyperlink 2 3 3 2 2 2 3" xfId="1608"/>
    <cellStyle name="Hyperlink 2 3 3 2 2 2 3 2" xfId="3819"/>
    <cellStyle name="Hyperlink 2 3 3 2 2 2 3 2 2" xfId="10449"/>
    <cellStyle name="Hyperlink 2 3 3 2 2 2 3 3" xfId="6029"/>
    <cellStyle name="Hyperlink 2 3 3 2 2 2 3 4" xfId="8239"/>
    <cellStyle name="Hyperlink 2 3 3 2 2 2 4" xfId="2714"/>
    <cellStyle name="Hyperlink 2 3 3 2 2 2 4 2" xfId="9344"/>
    <cellStyle name="Hyperlink 2 3 3 2 2 2 5" xfId="4924"/>
    <cellStyle name="Hyperlink 2 3 3 2 2 2 6" xfId="7134"/>
    <cellStyle name="Hyperlink 2 3 3 2 2 3" xfId="771"/>
    <cellStyle name="Hyperlink 2 3 3 2 2 3 2" xfId="1884"/>
    <cellStyle name="Hyperlink 2 3 3 2 2 3 2 2" xfId="4095"/>
    <cellStyle name="Hyperlink 2 3 3 2 2 3 2 2 2" xfId="10725"/>
    <cellStyle name="Hyperlink 2 3 3 2 2 3 2 3" xfId="6305"/>
    <cellStyle name="Hyperlink 2 3 3 2 2 3 2 4" xfId="8515"/>
    <cellStyle name="Hyperlink 2 3 3 2 2 3 3" xfId="2990"/>
    <cellStyle name="Hyperlink 2 3 3 2 2 3 3 2" xfId="9620"/>
    <cellStyle name="Hyperlink 2 3 3 2 2 3 4" xfId="5200"/>
    <cellStyle name="Hyperlink 2 3 3 2 2 3 5" xfId="7410"/>
    <cellStyle name="Hyperlink 2 3 3 2 2 4" xfId="1332"/>
    <cellStyle name="Hyperlink 2 3 3 2 2 4 2" xfId="3543"/>
    <cellStyle name="Hyperlink 2 3 3 2 2 4 2 2" xfId="10173"/>
    <cellStyle name="Hyperlink 2 3 3 2 2 4 3" xfId="5753"/>
    <cellStyle name="Hyperlink 2 3 3 2 2 4 4" xfId="7963"/>
    <cellStyle name="Hyperlink 2 3 3 2 2 5" xfId="2438"/>
    <cellStyle name="Hyperlink 2 3 3 2 2 5 2" xfId="9068"/>
    <cellStyle name="Hyperlink 2 3 3 2 2 6" xfId="4648"/>
    <cellStyle name="Hyperlink 2 3 3 2 2 7" xfId="685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2 2 2" xfId="11093"/>
    <cellStyle name="Hyperlink 2 3 3 2 3 2 2 2 3" xfId="6673"/>
    <cellStyle name="Hyperlink 2 3 3 2 3 2 2 2 4" xfId="8883"/>
    <cellStyle name="Hyperlink 2 3 3 2 3 2 2 3" xfId="3358"/>
    <cellStyle name="Hyperlink 2 3 3 2 3 2 2 3 2" xfId="9988"/>
    <cellStyle name="Hyperlink 2 3 3 2 3 2 2 4" xfId="5568"/>
    <cellStyle name="Hyperlink 2 3 3 2 3 2 2 5" xfId="7778"/>
    <cellStyle name="Hyperlink 2 3 3 2 3 2 3" xfId="1700"/>
    <cellStyle name="Hyperlink 2 3 3 2 3 2 3 2" xfId="3911"/>
    <cellStyle name="Hyperlink 2 3 3 2 3 2 3 2 2" xfId="10541"/>
    <cellStyle name="Hyperlink 2 3 3 2 3 2 3 3" xfId="6121"/>
    <cellStyle name="Hyperlink 2 3 3 2 3 2 3 4" xfId="8331"/>
    <cellStyle name="Hyperlink 2 3 3 2 3 2 4" xfId="2806"/>
    <cellStyle name="Hyperlink 2 3 3 2 3 2 4 2" xfId="9436"/>
    <cellStyle name="Hyperlink 2 3 3 2 3 2 5" xfId="5016"/>
    <cellStyle name="Hyperlink 2 3 3 2 3 2 6" xfId="7226"/>
    <cellStyle name="Hyperlink 2 3 3 2 3 3" xfId="863"/>
    <cellStyle name="Hyperlink 2 3 3 2 3 3 2" xfId="1976"/>
    <cellStyle name="Hyperlink 2 3 3 2 3 3 2 2" xfId="4187"/>
    <cellStyle name="Hyperlink 2 3 3 2 3 3 2 2 2" xfId="10817"/>
    <cellStyle name="Hyperlink 2 3 3 2 3 3 2 3" xfId="6397"/>
    <cellStyle name="Hyperlink 2 3 3 2 3 3 2 4" xfId="8607"/>
    <cellStyle name="Hyperlink 2 3 3 2 3 3 3" xfId="3082"/>
    <cellStyle name="Hyperlink 2 3 3 2 3 3 3 2" xfId="9712"/>
    <cellStyle name="Hyperlink 2 3 3 2 3 3 4" xfId="5292"/>
    <cellStyle name="Hyperlink 2 3 3 2 3 3 5" xfId="7502"/>
    <cellStyle name="Hyperlink 2 3 3 2 3 4" xfId="1424"/>
    <cellStyle name="Hyperlink 2 3 3 2 3 4 2" xfId="3635"/>
    <cellStyle name="Hyperlink 2 3 3 2 3 4 2 2" xfId="10265"/>
    <cellStyle name="Hyperlink 2 3 3 2 3 4 3" xfId="5845"/>
    <cellStyle name="Hyperlink 2 3 3 2 3 4 4" xfId="8055"/>
    <cellStyle name="Hyperlink 2 3 3 2 3 5" xfId="2530"/>
    <cellStyle name="Hyperlink 2 3 3 2 3 5 2" xfId="9160"/>
    <cellStyle name="Hyperlink 2 3 3 2 3 6" xfId="4740"/>
    <cellStyle name="Hyperlink 2 3 3 2 3 7" xfId="695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2 2 2" xfId="10909"/>
    <cellStyle name="Hyperlink 2 3 3 2 4 2 2 3" xfId="6489"/>
    <cellStyle name="Hyperlink 2 3 3 2 4 2 2 4" xfId="8699"/>
    <cellStyle name="Hyperlink 2 3 3 2 4 2 3" xfId="3174"/>
    <cellStyle name="Hyperlink 2 3 3 2 4 2 3 2" xfId="9804"/>
    <cellStyle name="Hyperlink 2 3 3 2 4 2 4" xfId="5384"/>
    <cellStyle name="Hyperlink 2 3 3 2 4 2 5" xfId="7594"/>
    <cellStyle name="Hyperlink 2 3 3 2 4 3" xfId="1516"/>
    <cellStyle name="Hyperlink 2 3 3 2 4 3 2" xfId="3727"/>
    <cellStyle name="Hyperlink 2 3 3 2 4 3 2 2" xfId="10357"/>
    <cellStyle name="Hyperlink 2 3 3 2 4 3 3" xfId="5937"/>
    <cellStyle name="Hyperlink 2 3 3 2 4 3 4" xfId="8147"/>
    <cellStyle name="Hyperlink 2 3 3 2 4 4" xfId="2622"/>
    <cellStyle name="Hyperlink 2 3 3 2 4 4 2" xfId="9252"/>
    <cellStyle name="Hyperlink 2 3 3 2 4 5" xfId="4832"/>
    <cellStyle name="Hyperlink 2 3 3 2 4 6" xfId="7042"/>
    <cellStyle name="Hyperlink 2 3 3 2 5" xfId="679"/>
    <cellStyle name="Hyperlink 2 3 3 2 5 2" xfId="1792"/>
    <cellStyle name="Hyperlink 2 3 3 2 5 2 2" xfId="4003"/>
    <cellStyle name="Hyperlink 2 3 3 2 5 2 2 2" xfId="10633"/>
    <cellStyle name="Hyperlink 2 3 3 2 5 2 3" xfId="6213"/>
    <cellStyle name="Hyperlink 2 3 3 2 5 2 4" xfId="8423"/>
    <cellStyle name="Hyperlink 2 3 3 2 5 3" xfId="2898"/>
    <cellStyle name="Hyperlink 2 3 3 2 5 3 2" xfId="9528"/>
    <cellStyle name="Hyperlink 2 3 3 2 5 4" xfId="5108"/>
    <cellStyle name="Hyperlink 2 3 3 2 5 5" xfId="7318"/>
    <cellStyle name="Hyperlink 2 3 3 2 6" xfId="1240"/>
    <cellStyle name="Hyperlink 2 3 3 2 6 2" xfId="3451"/>
    <cellStyle name="Hyperlink 2 3 3 2 6 2 2" xfId="10081"/>
    <cellStyle name="Hyperlink 2 3 3 2 6 3" xfId="5661"/>
    <cellStyle name="Hyperlink 2 3 3 2 6 4" xfId="7871"/>
    <cellStyle name="Hyperlink 2 3 3 2 7" xfId="2346"/>
    <cellStyle name="Hyperlink 2 3 3 2 7 2" xfId="8976"/>
    <cellStyle name="Hyperlink 2 3 3 2 8" xfId="4556"/>
    <cellStyle name="Hyperlink 2 3 3 2 9" xfId="676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2 2 2" xfId="10955"/>
    <cellStyle name="Hyperlink 2 3 3 3 2 2 2 3" xfId="6535"/>
    <cellStyle name="Hyperlink 2 3 3 3 2 2 2 4" xfId="8745"/>
    <cellStyle name="Hyperlink 2 3 3 3 2 2 3" xfId="3220"/>
    <cellStyle name="Hyperlink 2 3 3 3 2 2 3 2" xfId="9850"/>
    <cellStyle name="Hyperlink 2 3 3 3 2 2 4" xfId="5430"/>
    <cellStyle name="Hyperlink 2 3 3 3 2 2 5" xfId="7640"/>
    <cellStyle name="Hyperlink 2 3 3 3 2 3" xfId="1562"/>
    <cellStyle name="Hyperlink 2 3 3 3 2 3 2" xfId="3773"/>
    <cellStyle name="Hyperlink 2 3 3 3 2 3 2 2" xfId="10403"/>
    <cellStyle name="Hyperlink 2 3 3 3 2 3 3" xfId="5983"/>
    <cellStyle name="Hyperlink 2 3 3 3 2 3 4" xfId="8193"/>
    <cellStyle name="Hyperlink 2 3 3 3 2 4" xfId="2668"/>
    <cellStyle name="Hyperlink 2 3 3 3 2 4 2" xfId="9298"/>
    <cellStyle name="Hyperlink 2 3 3 3 2 5" xfId="4878"/>
    <cellStyle name="Hyperlink 2 3 3 3 2 6" xfId="7088"/>
    <cellStyle name="Hyperlink 2 3 3 3 3" xfId="725"/>
    <cellStyle name="Hyperlink 2 3 3 3 3 2" xfId="1838"/>
    <cellStyle name="Hyperlink 2 3 3 3 3 2 2" xfId="4049"/>
    <cellStyle name="Hyperlink 2 3 3 3 3 2 2 2" xfId="10679"/>
    <cellStyle name="Hyperlink 2 3 3 3 3 2 3" xfId="6259"/>
    <cellStyle name="Hyperlink 2 3 3 3 3 2 4" xfId="8469"/>
    <cellStyle name="Hyperlink 2 3 3 3 3 3" xfId="2944"/>
    <cellStyle name="Hyperlink 2 3 3 3 3 3 2" xfId="9574"/>
    <cellStyle name="Hyperlink 2 3 3 3 3 4" xfId="5154"/>
    <cellStyle name="Hyperlink 2 3 3 3 3 5" xfId="7364"/>
    <cellStyle name="Hyperlink 2 3 3 3 4" xfId="1286"/>
    <cellStyle name="Hyperlink 2 3 3 3 4 2" xfId="3497"/>
    <cellStyle name="Hyperlink 2 3 3 3 4 2 2" xfId="10127"/>
    <cellStyle name="Hyperlink 2 3 3 3 4 3" xfId="5707"/>
    <cellStyle name="Hyperlink 2 3 3 3 4 4" xfId="7917"/>
    <cellStyle name="Hyperlink 2 3 3 3 5" xfId="2392"/>
    <cellStyle name="Hyperlink 2 3 3 3 5 2" xfId="9022"/>
    <cellStyle name="Hyperlink 2 3 3 3 6" xfId="4602"/>
    <cellStyle name="Hyperlink 2 3 3 3 7" xfId="681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2 2 2" xfId="11047"/>
    <cellStyle name="Hyperlink 2 3 3 4 2 2 2 3" xfId="6627"/>
    <cellStyle name="Hyperlink 2 3 3 4 2 2 2 4" xfId="8837"/>
    <cellStyle name="Hyperlink 2 3 3 4 2 2 3" xfId="3312"/>
    <cellStyle name="Hyperlink 2 3 3 4 2 2 3 2" xfId="9942"/>
    <cellStyle name="Hyperlink 2 3 3 4 2 2 4" xfId="5522"/>
    <cellStyle name="Hyperlink 2 3 3 4 2 2 5" xfId="7732"/>
    <cellStyle name="Hyperlink 2 3 3 4 2 3" xfId="1654"/>
    <cellStyle name="Hyperlink 2 3 3 4 2 3 2" xfId="3865"/>
    <cellStyle name="Hyperlink 2 3 3 4 2 3 2 2" xfId="10495"/>
    <cellStyle name="Hyperlink 2 3 3 4 2 3 3" xfId="6075"/>
    <cellStyle name="Hyperlink 2 3 3 4 2 3 4" xfId="8285"/>
    <cellStyle name="Hyperlink 2 3 3 4 2 4" xfId="2760"/>
    <cellStyle name="Hyperlink 2 3 3 4 2 4 2" xfId="9390"/>
    <cellStyle name="Hyperlink 2 3 3 4 2 5" xfId="4970"/>
    <cellStyle name="Hyperlink 2 3 3 4 2 6" xfId="7180"/>
    <cellStyle name="Hyperlink 2 3 3 4 3" xfId="817"/>
    <cellStyle name="Hyperlink 2 3 3 4 3 2" xfId="1930"/>
    <cellStyle name="Hyperlink 2 3 3 4 3 2 2" xfId="4141"/>
    <cellStyle name="Hyperlink 2 3 3 4 3 2 2 2" xfId="10771"/>
    <cellStyle name="Hyperlink 2 3 3 4 3 2 3" xfId="6351"/>
    <cellStyle name="Hyperlink 2 3 3 4 3 2 4" xfId="8561"/>
    <cellStyle name="Hyperlink 2 3 3 4 3 3" xfId="3036"/>
    <cellStyle name="Hyperlink 2 3 3 4 3 3 2" xfId="9666"/>
    <cellStyle name="Hyperlink 2 3 3 4 3 4" xfId="5246"/>
    <cellStyle name="Hyperlink 2 3 3 4 3 5" xfId="7456"/>
    <cellStyle name="Hyperlink 2 3 3 4 4" xfId="1378"/>
    <cellStyle name="Hyperlink 2 3 3 4 4 2" xfId="3589"/>
    <cellStyle name="Hyperlink 2 3 3 4 4 2 2" xfId="10219"/>
    <cellStyle name="Hyperlink 2 3 3 4 4 3" xfId="5799"/>
    <cellStyle name="Hyperlink 2 3 3 4 4 4" xfId="8009"/>
    <cellStyle name="Hyperlink 2 3 3 4 5" xfId="2484"/>
    <cellStyle name="Hyperlink 2 3 3 4 5 2" xfId="9114"/>
    <cellStyle name="Hyperlink 2 3 3 4 6" xfId="4694"/>
    <cellStyle name="Hyperlink 2 3 3 4 7" xfId="6904"/>
    <cellStyle name="Hyperlink 2 3 3 5" xfId="357"/>
    <cellStyle name="Hyperlink 2 3 3 5 2" xfId="909"/>
    <cellStyle name="Hyperlink 2 3 3 5 2 2" xfId="2022"/>
    <cellStyle name="Hyperlink 2 3 3 5 2 2 2" xfId="4233"/>
    <cellStyle name="Hyperlink 2 3 3 5 2 2 2 2" xfId="10863"/>
    <cellStyle name="Hyperlink 2 3 3 5 2 2 3" xfId="6443"/>
    <cellStyle name="Hyperlink 2 3 3 5 2 2 4" xfId="8653"/>
    <cellStyle name="Hyperlink 2 3 3 5 2 3" xfId="3128"/>
    <cellStyle name="Hyperlink 2 3 3 5 2 3 2" xfId="9758"/>
    <cellStyle name="Hyperlink 2 3 3 5 2 4" xfId="5338"/>
    <cellStyle name="Hyperlink 2 3 3 5 2 5" xfId="7548"/>
    <cellStyle name="Hyperlink 2 3 3 5 3" xfId="1470"/>
    <cellStyle name="Hyperlink 2 3 3 5 3 2" xfId="3681"/>
    <cellStyle name="Hyperlink 2 3 3 5 3 2 2" xfId="10311"/>
    <cellStyle name="Hyperlink 2 3 3 5 3 3" xfId="5891"/>
    <cellStyle name="Hyperlink 2 3 3 5 3 4" xfId="8101"/>
    <cellStyle name="Hyperlink 2 3 3 5 4" xfId="2576"/>
    <cellStyle name="Hyperlink 2 3 3 5 4 2" xfId="9206"/>
    <cellStyle name="Hyperlink 2 3 3 5 5" xfId="4786"/>
    <cellStyle name="Hyperlink 2 3 3 5 6" xfId="6996"/>
    <cellStyle name="Hyperlink 2 3 3 6" xfId="633"/>
    <cellStyle name="Hyperlink 2 3 3 6 2" xfId="1746"/>
    <cellStyle name="Hyperlink 2 3 3 6 2 2" xfId="3957"/>
    <cellStyle name="Hyperlink 2 3 3 6 2 2 2" xfId="10587"/>
    <cellStyle name="Hyperlink 2 3 3 6 2 3" xfId="6167"/>
    <cellStyle name="Hyperlink 2 3 3 6 2 4" xfId="8377"/>
    <cellStyle name="Hyperlink 2 3 3 6 3" xfId="2852"/>
    <cellStyle name="Hyperlink 2 3 3 6 3 2" xfId="9482"/>
    <cellStyle name="Hyperlink 2 3 3 6 4" xfId="5062"/>
    <cellStyle name="Hyperlink 2 3 3 6 5" xfId="7272"/>
    <cellStyle name="Hyperlink 2 3 3 7" xfId="1194"/>
    <cellStyle name="Hyperlink 2 3 3 7 2" xfId="3405"/>
    <cellStyle name="Hyperlink 2 3 3 7 2 2" xfId="10035"/>
    <cellStyle name="Hyperlink 2 3 3 7 3" xfId="5615"/>
    <cellStyle name="Hyperlink 2 3 3 7 4" xfId="7825"/>
    <cellStyle name="Hyperlink 2 3 3 8" xfId="2300"/>
    <cellStyle name="Hyperlink 2 3 3 8 2" xfId="893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2 2 2" xfId="10981"/>
    <cellStyle name="Hyperlink 2 3 4 2 2 2 2 3" xfId="6561"/>
    <cellStyle name="Hyperlink 2 3 4 2 2 2 2 4" xfId="8771"/>
    <cellStyle name="Hyperlink 2 3 4 2 2 2 3" xfId="3246"/>
    <cellStyle name="Hyperlink 2 3 4 2 2 2 3 2" xfId="9876"/>
    <cellStyle name="Hyperlink 2 3 4 2 2 2 4" xfId="5456"/>
    <cellStyle name="Hyperlink 2 3 4 2 2 2 5" xfId="7666"/>
    <cellStyle name="Hyperlink 2 3 4 2 2 3" xfId="1588"/>
    <cellStyle name="Hyperlink 2 3 4 2 2 3 2" xfId="3799"/>
    <cellStyle name="Hyperlink 2 3 4 2 2 3 2 2" xfId="10429"/>
    <cellStyle name="Hyperlink 2 3 4 2 2 3 3" xfId="6009"/>
    <cellStyle name="Hyperlink 2 3 4 2 2 3 4" xfId="8219"/>
    <cellStyle name="Hyperlink 2 3 4 2 2 4" xfId="2694"/>
    <cellStyle name="Hyperlink 2 3 4 2 2 4 2" xfId="9324"/>
    <cellStyle name="Hyperlink 2 3 4 2 2 5" xfId="4904"/>
    <cellStyle name="Hyperlink 2 3 4 2 2 6" xfId="7114"/>
    <cellStyle name="Hyperlink 2 3 4 2 3" xfId="751"/>
    <cellStyle name="Hyperlink 2 3 4 2 3 2" xfId="1864"/>
    <cellStyle name="Hyperlink 2 3 4 2 3 2 2" xfId="4075"/>
    <cellStyle name="Hyperlink 2 3 4 2 3 2 2 2" xfId="10705"/>
    <cellStyle name="Hyperlink 2 3 4 2 3 2 3" xfId="6285"/>
    <cellStyle name="Hyperlink 2 3 4 2 3 2 4" xfId="8495"/>
    <cellStyle name="Hyperlink 2 3 4 2 3 3" xfId="2970"/>
    <cellStyle name="Hyperlink 2 3 4 2 3 3 2" xfId="9600"/>
    <cellStyle name="Hyperlink 2 3 4 2 3 4" xfId="5180"/>
    <cellStyle name="Hyperlink 2 3 4 2 3 5" xfId="7390"/>
    <cellStyle name="Hyperlink 2 3 4 2 4" xfId="1312"/>
    <cellStyle name="Hyperlink 2 3 4 2 4 2" xfId="3523"/>
    <cellStyle name="Hyperlink 2 3 4 2 4 2 2" xfId="10153"/>
    <cellStyle name="Hyperlink 2 3 4 2 4 3" xfId="5733"/>
    <cellStyle name="Hyperlink 2 3 4 2 4 4" xfId="7943"/>
    <cellStyle name="Hyperlink 2 3 4 2 5" xfId="2418"/>
    <cellStyle name="Hyperlink 2 3 4 2 5 2" xfId="9048"/>
    <cellStyle name="Hyperlink 2 3 4 2 6" xfId="4628"/>
    <cellStyle name="Hyperlink 2 3 4 2 7" xfId="683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2 2 2" xfId="11073"/>
    <cellStyle name="Hyperlink 2 3 4 3 2 2 2 3" xfId="6653"/>
    <cellStyle name="Hyperlink 2 3 4 3 2 2 2 4" xfId="8863"/>
    <cellStyle name="Hyperlink 2 3 4 3 2 2 3" xfId="3338"/>
    <cellStyle name="Hyperlink 2 3 4 3 2 2 3 2" xfId="9968"/>
    <cellStyle name="Hyperlink 2 3 4 3 2 2 4" xfId="5548"/>
    <cellStyle name="Hyperlink 2 3 4 3 2 2 5" xfId="7758"/>
    <cellStyle name="Hyperlink 2 3 4 3 2 3" xfId="1680"/>
    <cellStyle name="Hyperlink 2 3 4 3 2 3 2" xfId="3891"/>
    <cellStyle name="Hyperlink 2 3 4 3 2 3 2 2" xfId="10521"/>
    <cellStyle name="Hyperlink 2 3 4 3 2 3 3" xfId="6101"/>
    <cellStyle name="Hyperlink 2 3 4 3 2 3 4" xfId="8311"/>
    <cellStyle name="Hyperlink 2 3 4 3 2 4" xfId="2786"/>
    <cellStyle name="Hyperlink 2 3 4 3 2 4 2" xfId="9416"/>
    <cellStyle name="Hyperlink 2 3 4 3 2 5" xfId="4996"/>
    <cellStyle name="Hyperlink 2 3 4 3 2 6" xfId="7206"/>
    <cellStyle name="Hyperlink 2 3 4 3 3" xfId="843"/>
    <cellStyle name="Hyperlink 2 3 4 3 3 2" xfId="1956"/>
    <cellStyle name="Hyperlink 2 3 4 3 3 2 2" xfId="4167"/>
    <cellStyle name="Hyperlink 2 3 4 3 3 2 2 2" xfId="10797"/>
    <cellStyle name="Hyperlink 2 3 4 3 3 2 3" xfId="6377"/>
    <cellStyle name="Hyperlink 2 3 4 3 3 2 4" xfId="8587"/>
    <cellStyle name="Hyperlink 2 3 4 3 3 3" xfId="3062"/>
    <cellStyle name="Hyperlink 2 3 4 3 3 3 2" xfId="9692"/>
    <cellStyle name="Hyperlink 2 3 4 3 3 4" xfId="5272"/>
    <cellStyle name="Hyperlink 2 3 4 3 3 5" xfId="7482"/>
    <cellStyle name="Hyperlink 2 3 4 3 4" xfId="1404"/>
    <cellStyle name="Hyperlink 2 3 4 3 4 2" xfId="3615"/>
    <cellStyle name="Hyperlink 2 3 4 3 4 2 2" xfId="10245"/>
    <cellStyle name="Hyperlink 2 3 4 3 4 3" xfId="5825"/>
    <cellStyle name="Hyperlink 2 3 4 3 4 4" xfId="8035"/>
    <cellStyle name="Hyperlink 2 3 4 3 5" xfId="2510"/>
    <cellStyle name="Hyperlink 2 3 4 3 5 2" xfId="9140"/>
    <cellStyle name="Hyperlink 2 3 4 3 6" xfId="4720"/>
    <cellStyle name="Hyperlink 2 3 4 3 7" xfId="6930"/>
    <cellStyle name="Hyperlink 2 3 4 4" xfId="383"/>
    <cellStyle name="Hyperlink 2 3 4 4 2" xfId="935"/>
    <cellStyle name="Hyperlink 2 3 4 4 2 2" xfId="2048"/>
    <cellStyle name="Hyperlink 2 3 4 4 2 2 2" xfId="4259"/>
    <cellStyle name="Hyperlink 2 3 4 4 2 2 2 2" xfId="10889"/>
    <cellStyle name="Hyperlink 2 3 4 4 2 2 3" xfId="6469"/>
    <cellStyle name="Hyperlink 2 3 4 4 2 2 4" xfId="8679"/>
    <cellStyle name="Hyperlink 2 3 4 4 2 3" xfId="3154"/>
    <cellStyle name="Hyperlink 2 3 4 4 2 3 2" xfId="9784"/>
    <cellStyle name="Hyperlink 2 3 4 4 2 4" xfId="5364"/>
    <cellStyle name="Hyperlink 2 3 4 4 2 5" xfId="7574"/>
    <cellStyle name="Hyperlink 2 3 4 4 3" xfId="1496"/>
    <cellStyle name="Hyperlink 2 3 4 4 3 2" xfId="3707"/>
    <cellStyle name="Hyperlink 2 3 4 4 3 2 2" xfId="10337"/>
    <cellStyle name="Hyperlink 2 3 4 4 3 3" xfId="5917"/>
    <cellStyle name="Hyperlink 2 3 4 4 3 4" xfId="8127"/>
    <cellStyle name="Hyperlink 2 3 4 4 4" xfId="2602"/>
    <cellStyle name="Hyperlink 2 3 4 4 4 2" xfId="9232"/>
    <cellStyle name="Hyperlink 2 3 4 4 5" xfId="4812"/>
    <cellStyle name="Hyperlink 2 3 4 4 6" xfId="7022"/>
    <cellStyle name="Hyperlink 2 3 4 5" xfId="659"/>
    <cellStyle name="Hyperlink 2 3 4 5 2" xfId="1772"/>
    <cellStyle name="Hyperlink 2 3 4 5 2 2" xfId="3983"/>
    <cellStyle name="Hyperlink 2 3 4 5 2 2 2" xfId="10613"/>
    <cellStyle name="Hyperlink 2 3 4 5 2 3" xfId="6193"/>
    <cellStyle name="Hyperlink 2 3 4 5 2 4" xfId="8403"/>
    <cellStyle name="Hyperlink 2 3 4 5 3" xfId="2878"/>
    <cellStyle name="Hyperlink 2 3 4 5 3 2" xfId="9508"/>
    <cellStyle name="Hyperlink 2 3 4 5 4" xfId="5088"/>
    <cellStyle name="Hyperlink 2 3 4 5 5" xfId="7298"/>
    <cellStyle name="Hyperlink 2 3 4 6" xfId="1220"/>
    <cellStyle name="Hyperlink 2 3 4 6 2" xfId="3431"/>
    <cellStyle name="Hyperlink 2 3 4 6 2 2" xfId="10061"/>
    <cellStyle name="Hyperlink 2 3 4 6 3" xfId="5641"/>
    <cellStyle name="Hyperlink 2 3 4 6 4" xfId="7851"/>
    <cellStyle name="Hyperlink 2 3 4 7" xfId="2326"/>
    <cellStyle name="Hyperlink 2 3 4 7 2" xfId="8956"/>
    <cellStyle name="Hyperlink 2 3 4 8" xfId="4536"/>
    <cellStyle name="Hyperlink 2 3 4 9" xfId="674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2 2 2" xfId="10935"/>
    <cellStyle name="Hyperlink 2 3 5 2 2 2 3" xfId="6515"/>
    <cellStyle name="Hyperlink 2 3 5 2 2 2 4" xfId="8725"/>
    <cellStyle name="Hyperlink 2 3 5 2 2 3" xfId="3200"/>
    <cellStyle name="Hyperlink 2 3 5 2 2 3 2" xfId="9830"/>
    <cellStyle name="Hyperlink 2 3 5 2 2 4" xfId="5410"/>
    <cellStyle name="Hyperlink 2 3 5 2 2 5" xfId="7620"/>
    <cellStyle name="Hyperlink 2 3 5 2 3" xfId="1542"/>
    <cellStyle name="Hyperlink 2 3 5 2 3 2" xfId="3753"/>
    <cellStyle name="Hyperlink 2 3 5 2 3 2 2" xfId="10383"/>
    <cellStyle name="Hyperlink 2 3 5 2 3 3" xfId="5963"/>
    <cellStyle name="Hyperlink 2 3 5 2 3 4" xfId="8173"/>
    <cellStyle name="Hyperlink 2 3 5 2 4" xfId="2648"/>
    <cellStyle name="Hyperlink 2 3 5 2 4 2" xfId="9278"/>
    <cellStyle name="Hyperlink 2 3 5 2 5" xfId="4858"/>
    <cellStyle name="Hyperlink 2 3 5 2 6" xfId="7068"/>
    <cellStyle name="Hyperlink 2 3 5 3" xfId="705"/>
    <cellStyle name="Hyperlink 2 3 5 3 2" xfId="1818"/>
    <cellStyle name="Hyperlink 2 3 5 3 2 2" xfId="4029"/>
    <cellStyle name="Hyperlink 2 3 5 3 2 2 2" xfId="10659"/>
    <cellStyle name="Hyperlink 2 3 5 3 2 3" xfId="6239"/>
    <cellStyle name="Hyperlink 2 3 5 3 2 4" xfId="8449"/>
    <cellStyle name="Hyperlink 2 3 5 3 3" xfId="2924"/>
    <cellStyle name="Hyperlink 2 3 5 3 3 2" xfId="9554"/>
    <cellStyle name="Hyperlink 2 3 5 3 4" xfId="5134"/>
    <cellStyle name="Hyperlink 2 3 5 3 5" xfId="7344"/>
    <cellStyle name="Hyperlink 2 3 5 4" xfId="1266"/>
    <cellStyle name="Hyperlink 2 3 5 4 2" xfId="3477"/>
    <cellStyle name="Hyperlink 2 3 5 4 2 2" xfId="10107"/>
    <cellStyle name="Hyperlink 2 3 5 4 3" xfId="5687"/>
    <cellStyle name="Hyperlink 2 3 5 4 4" xfId="7897"/>
    <cellStyle name="Hyperlink 2 3 5 5" xfId="2372"/>
    <cellStyle name="Hyperlink 2 3 5 5 2" xfId="9002"/>
    <cellStyle name="Hyperlink 2 3 5 6" xfId="4582"/>
    <cellStyle name="Hyperlink 2 3 5 7" xfId="679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2 2 2" xfId="11027"/>
    <cellStyle name="Hyperlink 2 3 6 2 2 2 3" xfId="6607"/>
    <cellStyle name="Hyperlink 2 3 6 2 2 2 4" xfId="8817"/>
    <cellStyle name="Hyperlink 2 3 6 2 2 3" xfId="3292"/>
    <cellStyle name="Hyperlink 2 3 6 2 2 3 2" xfId="9922"/>
    <cellStyle name="Hyperlink 2 3 6 2 2 4" xfId="5502"/>
    <cellStyle name="Hyperlink 2 3 6 2 2 5" xfId="7712"/>
    <cellStyle name="Hyperlink 2 3 6 2 3" xfId="1634"/>
    <cellStyle name="Hyperlink 2 3 6 2 3 2" xfId="3845"/>
    <cellStyle name="Hyperlink 2 3 6 2 3 2 2" xfId="10475"/>
    <cellStyle name="Hyperlink 2 3 6 2 3 3" xfId="6055"/>
    <cellStyle name="Hyperlink 2 3 6 2 3 4" xfId="8265"/>
    <cellStyle name="Hyperlink 2 3 6 2 4" xfId="2740"/>
    <cellStyle name="Hyperlink 2 3 6 2 4 2" xfId="9370"/>
    <cellStyle name="Hyperlink 2 3 6 2 5" xfId="4950"/>
    <cellStyle name="Hyperlink 2 3 6 2 6" xfId="7160"/>
    <cellStyle name="Hyperlink 2 3 6 3" xfId="797"/>
    <cellStyle name="Hyperlink 2 3 6 3 2" xfId="1910"/>
    <cellStyle name="Hyperlink 2 3 6 3 2 2" xfId="4121"/>
    <cellStyle name="Hyperlink 2 3 6 3 2 2 2" xfId="10751"/>
    <cellStyle name="Hyperlink 2 3 6 3 2 3" xfId="6331"/>
    <cellStyle name="Hyperlink 2 3 6 3 2 4" xfId="8541"/>
    <cellStyle name="Hyperlink 2 3 6 3 3" xfId="3016"/>
    <cellStyle name="Hyperlink 2 3 6 3 3 2" xfId="9646"/>
    <cellStyle name="Hyperlink 2 3 6 3 4" xfId="5226"/>
    <cellStyle name="Hyperlink 2 3 6 3 5" xfId="7436"/>
    <cellStyle name="Hyperlink 2 3 6 4" xfId="1358"/>
    <cellStyle name="Hyperlink 2 3 6 4 2" xfId="3569"/>
    <cellStyle name="Hyperlink 2 3 6 4 2 2" xfId="10199"/>
    <cellStyle name="Hyperlink 2 3 6 4 3" xfId="5779"/>
    <cellStyle name="Hyperlink 2 3 6 4 4" xfId="7989"/>
    <cellStyle name="Hyperlink 2 3 6 5" xfId="2464"/>
    <cellStyle name="Hyperlink 2 3 6 5 2" xfId="9094"/>
    <cellStyle name="Hyperlink 2 3 6 6" xfId="4674"/>
    <cellStyle name="Hyperlink 2 3 6 7" xfId="6884"/>
    <cellStyle name="Hyperlink 2 3 7" xfId="337"/>
    <cellStyle name="Hyperlink 2 3 7 2" xfId="889"/>
    <cellStyle name="Hyperlink 2 3 7 2 2" xfId="2002"/>
    <cellStyle name="Hyperlink 2 3 7 2 2 2" xfId="4213"/>
    <cellStyle name="Hyperlink 2 3 7 2 2 2 2" xfId="10843"/>
    <cellStyle name="Hyperlink 2 3 7 2 2 3" xfId="6423"/>
    <cellStyle name="Hyperlink 2 3 7 2 2 4" xfId="8633"/>
    <cellStyle name="Hyperlink 2 3 7 2 3" xfId="3108"/>
    <cellStyle name="Hyperlink 2 3 7 2 3 2" xfId="9738"/>
    <cellStyle name="Hyperlink 2 3 7 2 4" xfId="5318"/>
    <cellStyle name="Hyperlink 2 3 7 2 5" xfId="7528"/>
    <cellStyle name="Hyperlink 2 3 7 3" xfId="1450"/>
    <cellStyle name="Hyperlink 2 3 7 3 2" xfId="3661"/>
    <cellStyle name="Hyperlink 2 3 7 3 2 2" xfId="10291"/>
    <cellStyle name="Hyperlink 2 3 7 3 3" xfId="5871"/>
    <cellStyle name="Hyperlink 2 3 7 3 4" xfId="8081"/>
    <cellStyle name="Hyperlink 2 3 7 4" xfId="2556"/>
    <cellStyle name="Hyperlink 2 3 7 4 2" xfId="9186"/>
    <cellStyle name="Hyperlink 2 3 7 5" xfId="4766"/>
    <cellStyle name="Hyperlink 2 3 7 6" xfId="6976"/>
    <cellStyle name="Hyperlink 2 3 8" xfId="613"/>
    <cellStyle name="Hyperlink 2 3 8 2" xfId="1726"/>
    <cellStyle name="Hyperlink 2 3 8 2 2" xfId="3937"/>
    <cellStyle name="Hyperlink 2 3 8 2 2 2" xfId="10567"/>
    <cellStyle name="Hyperlink 2 3 8 2 3" xfId="6147"/>
    <cellStyle name="Hyperlink 2 3 8 2 4" xfId="8357"/>
    <cellStyle name="Hyperlink 2 3 8 3" xfId="2832"/>
    <cellStyle name="Hyperlink 2 3 8 3 2" xfId="9462"/>
    <cellStyle name="Hyperlink 2 3 8 4" xfId="5042"/>
    <cellStyle name="Hyperlink 2 3 8 5" xfId="7252"/>
    <cellStyle name="Hyperlink 2 3 9" xfId="1174"/>
    <cellStyle name="Hyperlink 2 3 9 2" xfId="3385"/>
    <cellStyle name="Hyperlink 2 3 9 2 2" xfId="10015"/>
    <cellStyle name="Hyperlink 2 3 9 3" xfId="5595"/>
    <cellStyle name="Hyperlink 2 3 9 4" xfId="7805"/>
    <cellStyle name="Hyperlink 2 4" xfId="66"/>
    <cellStyle name="Hyperlink 2 4 10" xfId="4495"/>
    <cellStyle name="Hyperlink 2 4 11" xfId="6705"/>
    <cellStyle name="Hyperlink 2 4 2" xfId="86"/>
    <cellStyle name="Hyperlink 2 4 2 10" xfId="6725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2 2 2" xfId="11006"/>
    <cellStyle name="Hyperlink 2 4 2 2 2 2 2 2 3" xfId="6586"/>
    <cellStyle name="Hyperlink 2 4 2 2 2 2 2 2 4" xfId="8796"/>
    <cellStyle name="Hyperlink 2 4 2 2 2 2 2 3" xfId="3271"/>
    <cellStyle name="Hyperlink 2 4 2 2 2 2 2 3 2" xfId="9901"/>
    <cellStyle name="Hyperlink 2 4 2 2 2 2 2 4" xfId="5481"/>
    <cellStyle name="Hyperlink 2 4 2 2 2 2 2 5" xfId="7691"/>
    <cellStyle name="Hyperlink 2 4 2 2 2 2 3" xfId="1613"/>
    <cellStyle name="Hyperlink 2 4 2 2 2 2 3 2" xfId="3824"/>
    <cellStyle name="Hyperlink 2 4 2 2 2 2 3 2 2" xfId="10454"/>
    <cellStyle name="Hyperlink 2 4 2 2 2 2 3 3" xfId="6034"/>
    <cellStyle name="Hyperlink 2 4 2 2 2 2 3 4" xfId="8244"/>
    <cellStyle name="Hyperlink 2 4 2 2 2 2 4" xfId="2719"/>
    <cellStyle name="Hyperlink 2 4 2 2 2 2 4 2" xfId="9349"/>
    <cellStyle name="Hyperlink 2 4 2 2 2 2 5" xfId="4929"/>
    <cellStyle name="Hyperlink 2 4 2 2 2 2 6" xfId="7139"/>
    <cellStyle name="Hyperlink 2 4 2 2 2 3" xfId="776"/>
    <cellStyle name="Hyperlink 2 4 2 2 2 3 2" xfId="1889"/>
    <cellStyle name="Hyperlink 2 4 2 2 2 3 2 2" xfId="4100"/>
    <cellStyle name="Hyperlink 2 4 2 2 2 3 2 2 2" xfId="10730"/>
    <cellStyle name="Hyperlink 2 4 2 2 2 3 2 3" xfId="6310"/>
    <cellStyle name="Hyperlink 2 4 2 2 2 3 2 4" xfId="8520"/>
    <cellStyle name="Hyperlink 2 4 2 2 2 3 3" xfId="2995"/>
    <cellStyle name="Hyperlink 2 4 2 2 2 3 3 2" xfId="9625"/>
    <cellStyle name="Hyperlink 2 4 2 2 2 3 4" xfId="5205"/>
    <cellStyle name="Hyperlink 2 4 2 2 2 3 5" xfId="7415"/>
    <cellStyle name="Hyperlink 2 4 2 2 2 4" xfId="1337"/>
    <cellStyle name="Hyperlink 2 4 2 2 2 4 2" xfId="3548"/>
    <cellStyle name="Hyperlink 2 4 2 2 2 4 2 2" xfId="10178"/>
    <cellStyle name="Hyperlink 2 4 2 2 2 4 3" xfId="5758"/>
    <cellStyle name="Hyperlink 2 4 2 2 2 4 4" xfId="7968"/>
    <cellStyle name="Hyperlink 2 4 2 2 2 5" xfId="2443"/>
    <cellStyle name="Hyperlink 2 4 2 2 2 5 2" xfId="9073"/>
    <cellStyle name="Hyperlink 2 4 2 2 2 6" xfId="4653"/>
    <cellStyle name="Hyperlink 2 4 2 2 2 7" xfId="686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2 2 2" xfId="11098"/>
    <cellStyle name="Hyperlink 2 4 2 2 3 2 2 2 3" xfId="6678"/>
    <cellStyle name="Hyperlink 2 4 2 2 3 2 2 2 4" xfId="8888"/>
    <cellStyle name="Hyperlink 2 4 2 2 3 2 2 3" xfId="3363"/>
    <cellStyle name="Hyperlink 2 4 2 2 3 2 2 3 2" xfId="9993"/>
    <cellStyle name="Hyperlink 2 4 2 2 3 2 2 4" xfId="5573"/>
    <cellStyle name="Hyperlink 2 4 2 2 3 2 2 5" xfId="7783"/>
    <cellStyle name="Hyperlink 2 4 2 2 3 2 3" xfId="1705"/>
    <cellStyle name="Hyperlink 2 4 2 2 3 2 3 2" xfId="3916"/>
    <cellStyle name="Hyperlink 2 4 2 2 3 2 3 2 2" xfId="10546"/>
    <cellStyle name="Hyperlink 2 4 2 2 3 2 3 3" xfId="6126"/>
    <cellStyle name="Hyperlink 2 4 2 2 3 2 3 4" xfId="8336"/>
    <cellStyle name="Hyperlink 2 4 2 2 3 2 4" xfId="2811"/>
    <cellStyle name="Hyperlink 2 4 2 2 3 2 4 2" xfId="9441"/>
    <cellStyle name="Hyperlink 2 4 2 2 3 2 5" xfId="5021"/>
    <cellStyle name="Hyperlink 2 4 2 2 3 2 6" xfId="7231"/>
    <cellStyle name="Hyperlink 2 4 2 2 3 3" xfId="868"/>
    <cellStyle name="Hyperlink 2 4 2 2 3 3 2" xfId="1981"/>
    <cellStyle name="Hyperlink 2 4 2 2 3 3 2 2" xfId="4192"/>
    <cellStyle name="Hyperlink 2 4 2 2 3 3 2 2 2" xfId="10822"/>
    <cellStyle name="Hyperlink 2 4 2 2 3 3 2 3" xfId="6402"/>
    <cellStyle name="Hyperlink 2 4 2 2 3 3 2 4" xfId="8612"/>
    <cellStyle name="Hyperlink 2 4 2 2 3 3 3" xfId="3087"/>
    <cellStyle name="Hyperlink 2 4 2 2 3 3 3 2" xfId="9717"/>
    <cellStyle name="Hyperlink 2 4 2 2 3 3 4" xfId="5297"/>
    <cellStyle name="Hyperlink 2 4 2 2 3 3 5" xfId="7507"/>
    <cellStyle name="Hyperlink 2 4 2 2 3 4" xfId="1429"/>
    <cellStyle name="Hyperlink 2 4 2 2 3 4 2" xfId="3640"/>
    <cellStyle name="Hyperlink 2 4 2 2 3 4 2 2" xfId="10270"/>
    <cellStyle name="Hyperlink 2 4 2 2 3 4 3" xfId="5850"/>
    <cellStyle name="Hyperlink 2 4 2 2 3 4 4" xfId="8060"/>
    <cellStyle name="Hyperlink 2 4 2 2 3 5" xfId="2535"/>
    <cellStyle name="Hyperlink 2 4 2 2 3 5 2" xfId="9165"/>
    <cellStyle name="Hyperlink 2 4 2 2 3 6" xfId="4745"/>
    <cellStyle name="Hyperlink 2 4 2 2 3 7" xfId="695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2 2 2" xfId="10914"/>
    <cellStyle name="Hyperlink 2 4 2 2 4 2 2 3" xfId="6494"/>
    <cellStyle name="Hyperlink 2 4 2 2 4 2 2 4" xfId="8704"/>
    <cellStyle name="Hyperlink 2 4 2 2 4 2 3" xfId="3179"/>
    <cellStyle name="Hyperlink 2 4 2 2 4 2 3 2" xfId="9809"/>
    <cellStyle name="Hyperlink 2 4 2 2 4 2 4" xfId="5389"/>
    <cellStyle name="Hyperlink 2 4 2 2 4 2 5" xfId="7599"/>
    <cellStyle name="Hyperlink 2 4 2 2 4 3" xfId="1521"/>
    <cellStyle name="Hyperlink 2 4 2 2 4 3 2" xfId="3732"/>
    <cellStyle name="Hyperlink 2 4 2 2 4 3 2 2" xfId="10362"/>
    <cellStyle name="Hyperlink 2 4 2 2 4 3 3" xfId="5942"/>
    <cellStyle name="Hyperlink 2 4 2 2 4 3 4" xfId="8152"/>
    <cellStyle name="Hyperlink 2 4 2 2 4 4" xfId="2627"/>
    <cellStyle name="Hyperlink 2 4 2 2 4 4 2" xfId="9257"/>
    <cellStyle name="Hyperlink 2 4 2 2 4 5" xfId="4837"/>
    <cellStyle name="Hyperlink 2 4 2 2 4 6" xfId="7047"/>
    <cellStyle name="Hyperlink 2 4 2 2 5" xfId="684"/>
    <cellStyle name="Hyperlink 2 4 2 2 5 2" xfId="1797"/>
    <cellStyle name="Hyperlink 2 4 2 2 5 2 2" xfId="4008"/>
    <cellStyle name="Hyperlink 2 4 2 2 5 2 2 2" xfId="10638"/>
    <cellStyle name="Hyperlink 2 4 2 2 5 2 3" xfId="6218"/>
    <cellStyle name="Hyperlink 2 4 2 2 5 2 4" xfId="8428"/>
    <cellStyle name="Hyperlink 2 4 2 2 5 3" xfId="2903"/>
    <cellStyle name="Hyperlink 2 4 2 2 5 3 2" xfId="9533"/>
    <cellStyle name="Hyperlink 2 4 2 2 5 4" xfId="5113"/>
    <cellStyle name="Hyperlink 2 4 2 2 5 5" xfId="7323"/>
    <cellStyle name="Hyperlink 2 4 2 2 6" xfId="1245"/>
    <cellStyle name="Hyperlink 2 4 2 2 6 2" xfId="3456"/>
    <cellStyle name="Hyperlink 2 4 2 2 6 2 2" xfId="10086"/>
    <cellStyle name="Hyperlink 2 4 2 2 6 3" xfId="5666"/>
    <cellStyle name="Hyperlink 2 4 2 2 6 4" xfId="7876"/>
    <cellStyle name="Hyperlink 2 4 2 2 7" xfId="2351"/>
    <cellStyle name="Hyperlink 2 4 2 2 7 2" xfId="8981"/>
    <cellStyle name="Hyperlink 2 4 2 2 8" xfId="4561"/>
    <cellStyle name="Hyperlink 2 4 2 2 9" xfId="677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2 2 2" xfId="10960"/>
    <cellStyle name="Hyperlink 2 4 2 3 2 2 2 3" xfId="6540"/>
    <cellStyle name="Hyperlink 2 4 2 3 2 2 2 4" xfId="8750"/>
    <cellStyle name="Hyperlink 2 4 2 3 2 2 3" xfId="3225"/>
    <cellStyle name="Hyperlink 2 4 2 3 2 2 3 2" xfId="9855"/>
    <cellStyle name="Hyperlink 2 4 2 3 2 2 4" xfId="5435"/>
    <cellStyle name="Hyperlink 2 4 2 3 2 2 5" xfId="7645"/>
    <cellStyle name="Hyperlink 2 4 2 3 2 3" xfId="1567"/>
    <cellStyle name="Hyperlink 2 4 2 3 2 3 2" xfId="3778"/>
    <cellStyle name="Hyperlink 2 4 2 3 2 3 2 2" xfId="10408"/>
    <cellStyle name="Hyperlink 2 4 2 3 2 3 3" xfId="5988"/>
    <cellStyle name="Hyperlink 2 4 2 3 2 3 4" xfId="8198"/>
    <cellStyle name="Hyperlink 2 4 2 3 2 4" xfId="2673"/>
    <cellStyle name="Hyperlink 2 4 2 3 2 4 2" xfId="9303"/>
    <cellStyle name="Hyperlink 2 4 2 3 2 5" xfId="4883"/>
    <cellStyle name="Hyperlink 2 4 2 3 2 6" xfId="7093"/>
    <cellStyle name="Hyperlink 2 4 2 3 3" xfId="730"/>
    <cellStyle name="Hyperlink 2 4 2 3 3 2" xfId="1843"/>
    <cellStyle name="Hyperlink 2 4 2 3 3 2 2" xfId="4054"/>
    <cellStyle name="Hyperlink 2 4 2 3 3 2 2 2" xfId="10684"/>
    <cellStyle name="Hyperlink 2 4 2 3 3 2 3" xfId="6264"/>
    <cellStyle name="Hyperlink 2 4 2 3 3 2 4" xfId="8474"/>
    <cellStyle name="Hyperlink 2 4 2 3 3 3" xfId="2949"/>
    <cellStyle name="Hyperlink 2 4 2 3 3 3 2" xfId="9579"/>
    <cellStyle name="Hyperlink 2 4 2 3 3 4" xfId="5159"/>
    <cellStyle name="Hyperlink 2 4 2 3 3 5" xfId="7369"/>
    <cellStyle name="Hyperlink 2 4 2 3 4" xfId="1291"/>
    <cellStyle name="Hyperlink 2 4 2 3 4 2" xfId="3502"/>
    <cellStyle name="Hyperlink 2 4 2 3 4 2 2" xfId="10132"/>
    <cellStyle name="Hyperlink 2 4 2 3 4 3" xfId="5712"/>
    <cellStyle name="Hyperlink 2 4 2 3 4 4" xfId="7922"/>
    <cellStyle name="Hyperlink 2 4 2 3 5" xfId="2397"/>
    <cellStyle name="Hyperlink 2 4 2 3 5 2" xfId="9027"/>
    <cellStyle name="Hyperlink 2 4 2 3 6" xfId="4607"/>
    <cellStyle name="Hyperlink 2 4 2 3 7" xfId="681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2 2 2" xfId="11052"/>
    <cellStyle name="Hyperlink 2 4 2 4 2 2 2 3" xfId="6632"/>
    <cellStyle name="Hyperlink 2 4 2 4 2 2 2 4" xfId="8842"/>
    <cellStyle name="Hyperlink 2 4 2 4 2 2 3" xfId="3317"/>
    <cellStyle name="Hyperlink 2 4 2 4 2 2 3 2" xfId="9947"/>
    <cellStyle name="Hyperlink 2 4 2 4 2 2 4" xfId="5527"/>
    <cellStyle name="Hyperlink 2 4 2 4 2 2 5" xfId="7737"/>
    <cellStyle name="Hyperlink 2 4 2 4 2 3" xfId="1659"/>
    <cellStyle name="Hyperlink 2 4 2 4 2 3 2" xfId="3870"/>
    <cellStyle name="Hyperlink 2 4 2 4 2 3 2 2" xfId="10500"/>
    <cellStyle name="Hyperlink 2 4 2 4 2 3 3" xfId="6080"/>
    <cellStyle name="Hyperlink 2 4 2 4 2 3 4" xfId="8290"/>
    <cellStyle name="Hyperlink 2 4 2 4 2 4" xfId="2765"/>
    <cellStyle name="Hyperlink 2 4 2 4 2 4 2" xfId="9395"/>
    <cellStyle name="Hyperlink 2 4 2 4 2 5" xfId="4975"/>
    <cellStyle name="Hyperlink 2 4 2 4 2 6" xfId="7185"/>
    <cellStyle name="Hyperlink 2 4 2 4 3" xfId="822"/>
    <cellStyle name="Hyperlink 2 4 2 4 3 2" xfId="1935"/>
    <cellStyle name="Hyperlink 2 4 2 4 3 2 2" xfId="4146"/>
    <cellStyle name="Hyperlink 2 4 2 4 3 2 2 2" xfId="10776"/>
    <cellStyle name="Hyperlink 2 4 2 4 3 2 3" xfId="6356"/>
    <cellStyle name="Hyperlink 2 4 2 4 3 2 4" xfId="8566"/>
    <cellStyle name="Hyperlink 2 4 2 4 3 3" xfId="3041"/>
    <cellStyle name="Hyperlink 2 4 2 4 3 3 2" xfId="9671"/>
    <cellStyle name="Hyperlink 2 4 2 4 3 4" xfId="5251"/>
    <cellStyle name="Hyperlink 2 4 2 4 3 5" xfId="7461"/>
    <cellStyle name="Hyperlink 2 4 2 4 4" xfId="1383"/>
    <cellStyle name="Hyperlink 2 4 2 4 4 2" xfId="3594"/>
    <cellStyle name="Hyperlink 2 4 2 4 4 2 2" xfId="10224"/>
    <cellStyle name="Hyperlink 2 4 2 4 4 3" xfId="5804"/>
    <cellStyle name="Hyperlink 2 4 2 4 4 4" xfId="8014"/>
    <cellStyle name="Hyperlink 2 4 2 4 5" xfId="2489"/>
    <cellStyle name="Hyperlink 2 4 2 4 5 2" xfId="9119"/>
    <cellStyle name="Hyperlink 2 4 2 4 6" xfId="4699"/>
    <cellStyle name="Hyperlink 2 4 2 4 7" xfId="6909"/>
    <cellStyle name="Hyperlink 2 4 2 5" xfId="362"/>
    <cellStyle name="Hyperlink 2 4 2 5 2" xfId="914"/>
    <cellStyle name="Hyperlink 2 4 2 5 2 2" xfId="2027"/>
    <cellStyle name="Hyperlink 2 4 2 5 2 2 2" xfId="4238"/>
    <cellStyle name="Hyperlink 2 4 2 5 2 2 2 2" xfId="10868"/>
    <cellStyle name="Hyperlink 2 4 2 5 2 2 3" xfId="6448"/>
    <cellStyle name="Hyperlink 2 4 2 5 2 2 4" xfId="8658"/>
    <cellStyle name="Hyperlink 2 4 2 5 2 3" xfId="3133"/>
    <cellStyle name="Hyperlink 2 4 2 5 2 3 2" xfId="9763"/>
    <cellStyle name="Hyperlink 2 4 2 5 2 4" xfId="5343"/>
    <cellStyle name="Hyperlink 2 4 2 5 2 5" xfId="7553"/>
    <cellStyle name="Hyperlink 2 4 2 5 3" xfId="1475"/>
    <cellStyle name="Hyperlink 2 4 2 5 3 2" xfId="3686"/>
    <cellStyle name="Hyperlink 2 4 2 5 3 2 2" xfId="10316"/>
    <cellStyle name="Hyperlink 2 4 2 5 3 3" xfId="5896"/>
    <cellStyle name="Hyperlink 2 4 2 5 3 4" xfId="8106"/>
    <cellStyle name="Hyperlink 2 4 2 5 4" xfId="2581"/>
    <cellStyle name="Hyperlink 2 4 2 5 4 2" xfId="9211"/>
    <cellStyle name="Hyperlink 2 4 2 5 5" xfId="4791"/>
    <cellStyle name="Hyperlink 2 4 2 5 6" xfId="7001"/>
    <cellStyle name="Hyperlink 2 4 2 6" xfId="638"/>
    <cellStyle name="Hyperlink 2 4 2 6 2" xfId="1751"/>
    <cellStyle name="Hyperlink 2 4 2 6 2 2" xfId="3962"/>
    <cellStyle name="Hyperlink 2 4 2 6 2 2 2" xfId="10592"/>
    <cellStyle name="Hyperlink 2 4 2 6 2 3" xfId="6172"/>
    <cellStyle name="Hyperlink 2 4 2 6 2 4" xfId="8382"/>
    <cellStyle name="Hyperlink 2 4 2 6 3" xfId="2857"/>
    <cellStyle name="Hyperlink 2 4 2 6 3 2" xfId="9487"/>
    <cellStyle name="Hyperlink 2 4 2 6 4" xfId="5067"/>
    <cellStyle name="Hyperlink 2 4 2 6 5" xfId="7277"/>
    <cellStyle name="Hyperlink 2 4 2 7" xfId="1199"/>
    <cellStyle name="Hyperlink 2 4 2 7 2" xfId="3410"/>
    <cellStyle name="Hyperlink 2 4 2 7 2 2" xfId="10040"/>
    <cellStyle name="Hyperlink 2 4 2 7 3" xfId="5620"/>
    <cellStyle name="Hyperlink 2 4 2 7 4" xfId="7830"/>
    <cellStyle name="Hyperlink 2 4 2 8" xfId="2305"/>
    <cellStyle name="Hyperlink 2 4 2 8 2" xfId="893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2 2 2" xfId="10986"/>
    <cellStyle name="Hyperlink 2 4 3 2 2 2 2 3" xfId="6566"/>
    <cellStyle name="Hyperlink 2 4 3 2 2 2 2 4" xfId="8776"/>
    <cellStyle name="Hyperlink 2 4 3 2 2 2 3" xfId="3251"/>
    <cellStyle name="Hyperlink 2 4 3 2 2 2 3 2" xfId="9881"/>
    <cellStyle name="Hyperlink 2 4 3 2 2 2 4" xfId="5461"/>
    <cellStyle name="Hyperlink 2 4 3 2 2 2 5" xfId="7671"/>
    <cellStyle name="Hyperlink 2 4 3 2 2 3" xfId="1593"/>
    <cellStyle name="Hyperlink 2 4 3 2 2 3 2" xfId="3804"/>
    <cellStyle name="Hyperlink 2 4 3 2 2 3 2 2" xfId="10434"/>
    <cellStyle name="Hyperlink 2 4 3 2 2 3 3" xfId="6014"/>
    <cellStyle name="Hyperlink 2 4 3 2 2 3 4" xfId="8224"/>
    <cellStyle name="Hyperlink 2 4 3 2 2 4" xfId="2699"/>
    <cellStyle name="Hyperlink 2 4 3 2 2 4 2" xfId="9329"/>
    <cellStyle name="Hyperlink 2 4 3 2 2 5" xfId="4909"/>
    <cellStyle name="Hyperlink 2 4 3 2 2 6" xfId="7119"/>
    <cellStyle name="Hyperlink 2 4 3 2 3" xfId="756"/>
    <cellStyle name="Hyperlink 2 4 3 2 3 2" xfId="1869"/>
    <cellStyle name="Hyperlink 2 4 3 2 3 2 2" xfId="4080"/>
    <cellStyle name="Hyperlink 2 4 3 2 3 2 2 2" xfId="10710"/>
    <cellStyle name="Hyperlink 2 4 3 2 3 2 3" xfId="6290"/>
    <cellStyle name="Hyperlink 2 4 3 2 3 2 4" xfId="8500"/>
    <cellStyle name="Hyperlink 2 4 3 2 3 3" xfId="2975"/>
    <cellStyle name="Hyperlink 2 4 3 2 3 3 2" xfId="9605"/>
    <cellStyle name="Hyperlink 2 4 3 2 3 4" xfId="5185"/>
    <cellStyle name="Hyperlink 2 4 3 2 3 5" xfId="7395"/>
    <cellStyle name="Hyperlink 2 4 3 2 4" xfId="1317"/>
    <cellStyle name="Hyperlink 2 4 3 2 4 2" xfId="3528"/>
    <cellStyle name="Hyperlink 2 4 3 2 4 2 2" xfId="10158"/>
    <cellStyle name="Hyperlink 2 4 3 2 4 3" xfId="5738"/>
    <cellStyle name="Hyperlink 2 4 3 2 4 4" xfId="7948"/>
    <cellStyle name="Hyperlink 2 4 3 2 5" xfId="2423"/>
    <cellStyle name="Hyperlink 2 4 3 2 5 2" xfId="9053"/>
    <cellStyle name="Hyperlink 2 4 3 2 6" xfId="4633"/>
    <cellStyle name="Hyperlink 2 4 3 2 7" xfId="684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2 2 2" xfId="11078"/>
    <cellStyle name="Hyperlink 2 4 3 3 2 2 2 3" xfId="6658"/>
    <cellStyle name="Hyperlink 2 4 3 3 2 2 2 4" xfId="8868"/>
    <cellStyle name="Hyperlink 2 4 3 3 2 2 3" xfId="3343"/>
    <cellStyle name="Hyperlink 2 4 3 3 2 2 3 2" xfId="9973"/>
    <cellStyle name="Hyperlink 2 4 3 3 2 2 4" xfId="5553"/>
    <cellStyle name="Hyperlink 2 4 3 3 2 2 5" xfId="7763"/>
    <cellStyle name="Hyperlink 2 4 3 3 2 3" xfId="1685"/>
    <cellStyle name="Hyperlink 2 4 3 3 2 3 2" xfId="3896"/>
    <cellStyle name="Hyperlink 2 4 3 3 2 3 2 2" xfId="10526"/>
    <cellStyle name="Hyperlink 2 4 3 3 2 3 3" xfId="6106"/>
    <cellStyle name="Hyperlink 2 4 3 3 2 3 4" xfId="8316"/>
    <cellStyle name="Hyperlink 2 4 3 3 2 4" xfId="2791"/>
    <cellStyle name="Hyperlink 2 4 3 3 2 4 2" xfId="9421"/>
    <cellStyle name="Hyperlink 2 4 3 3 2 5" xfId="5001"/>
    <cellStyle name="Hyperlink 2 4 3 3 2 6" xfId="7211"/>
    <cellStyle name="Hyperlink 2 4 3 3 3" xfId="848"/>
    <cellStyle name="Hyperlink 2 4 3 3 3 2" xfId="1961"/>
    <cellStyle name="Hyperlink 2 4 3 3 3 2 2" xfId="4172"/>
    <cellStyle name="Hyperlink 2 4 3 3 3 2 2 2" xfId="10802"/>
    <cellStyle name="Hyperlink 2 4 3 3 3 2 3" xfId="6382"/>
    <cellStyle name="Hyperlink 2 4 3 3 3 2 4" xfId="8592"/>
    <cellStyle name="Hyperlink 2 4 3 3 3 3" xfId="3067"/>
    <cellStyle name="Hyperlink 2 4 3 3 3 3 2" xfId="9697"/>
    <cellStyle name="Hyperlink 2 4 3 3 3 4" xfId="5277"/>
    <cellStyle name="Hyperlink 2 4 3 3 3 5" xfId="7487"/>
    <cellStyle name="Hyperlink 2 4 3 3 4" xfId="1409"/>
    <cellStyle name="Hyperlink 2 4 3 3 4 2" xfId="3620"/>
    <cellStyle name="Hyperlink 2 4 3 3 4 2 2" xfId="10250"/>
    <cellStyle name="Hyperlink 2 4 3 3 4 3" xfId="5830"/>
    <cellStyle name="Hyperlink 2 4 3 3 4 4" xfId="8040"/>
    <cellStyle name="Hyperlink 2 4 3 3 5" xfId="2515"/>
    <cellStyle name="Hyperlink 2 4 3 3 5 2" xfId="9145"/>
    <cellStyle name="Hyperlink 2 4 3 3 6" xfId="4725"/>
    <cellStyle name="Hyperlink 2 4 3 3 7" xfId="6935"/>
    <cellStyle name="Hyperlink 2 4 3 4" xfId="388"/>
    <cellStyle name="Hyperlink 2 4 3 4 2" xfId="940"/>
    <cellStyle name="Hyperlink 2 4 3 4 2 2" xfId="2053"/>
    <cellStyle name="Hyperlink 2 4 3 4 2 2 2" xfId="4264"/>
    <cellStyle name="Hyperlink 2 4 3 4 2 2 2 2" xfId="10894"/>
    <cellStyle name="Hyperlink 2 4 3 4 2 2 3" xfId="6474"/>
    <cellStyle name="Hyperlink 2 4 3 4 2 2 4" xfId="8684"/>
    <cellStyle name="Hyperlink 2 4 3 4 2 3" xfId="3159"/>
    <cellStyle name="Hyperlink 2 4 3 4 2 3 2" xfId="9789"/>
    <cellStyle name="Hyperlink 2 4 3 4 2 4" xfId="5369"/>
    <cellStyle name="Hyperlink 2 4 3 4 2 5" xfId="7579"/>
    <cellStyle name="Hyperlink 2 4 3 4 3" xfId="1501"/>
    <cellStyle name="Hyperlink 2 4 3 4 3 2" xfId="3712"/>
    <cellStyle name="Hyperlink 2 4 3 4 3 2 2" xfId="10342"/>
    <cellStyle name="Hyperlink 2 4 3 4 3 3" xfId="5922"/>
    <cellStyle name="Hyperlink 2 4 3 4 3 4" xfId="8132"/>
    <cellStyle name="Hyperlink 2 4 3 4 4" xfId="2607"/>
    <cellStyle name="Hyperlink 2 4 3 4 4 2" xfId="9237"/>
    <cellStyle name="Hyperlink 2 4 3 4 5" xfId="4817"/>
    <cellStyle name="Hyperlink 2 4 3 4 6" xfId="7027"/>
    <cellStyle name="Hyperlink 2 4 3 5" xfId="664"/>
    <cellStyle name="Hyperlink 2 4 3 5 2" xfId="1777"/>
    <cellStyle name="Hyperlink 2 4 3 5 2 2" xfId="3988"/>
    <cellStyle name="Hyperlink 2 4 3 5 2 2 2" xfId="10618"/>
    <cellStyle name="Hyperlink 2 4 3 5 2 3" xfId="6198"/>
    <cellStyle name="Hyperlink 2 4 3 5 2 4" xfId="8408"/>
    <cellStyle name="Hyperlink 2 4 3 5 3" xfId="2883"/>
    <cellStyle name="Hyperlink 2 4 3 5 3 2" xfId="9513"/>
    <cellStyle name="Hyperlink 2 4 3 5 4" xfId="5093"/>
    <cellStyle name="Hyperlink 2 4 3 5 5" xfId="7303"/>
    <cellStyle name="Hyperlink 2 4 3 6" xfId="1225"/>
    <cellStyle name="Hyperlink 2 4 3 6 2" xfId="3436"/>
    <cellStyle name="Hyperlink 2 4 3 6 2 2" xfId="10066"/>
    <cellStyle name="Hyperlink 2 4 3 6 3" xfId="5646"/>
    <cellStyle name="Hyperlink 2 4 3 6 4" xfId="7856"/>
    <cellStyle name="Hyperlink 2 4 3 7" xfId="2331"/>
    <cellStyle name="Hyperlink 2 4 3 7 2" xfId="8961"/>
    <cellStyle name="Hyperlink 2 4 3 8" xfId="4541"/>
    <cellStyle name="Hyperlink 2 4 3 9" xfId="675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2 2 2" xfId="10940"/>
    <cellStyle name="Hyperlink 2 4 4 2 2 2 3" xfId="6520"/>
    <cellStyle name="Hyperlink 2 4 4 2 2 2 4" xfId="8730"/>
    <cellStyle name="Hyperlink 2 4 4 2 2 3" xfId="3205"/>
    <cellStyle name="Hyperlink 2 4 4 2 2 3 2" xfId="9835"/>
    <cellStyle name="Hyperlink 2 4 4 2 2 4" xfId="5415"/>
    <cellStyle name="Hyperlink 2 4 4 2 2 5" xfId="7625"/>
    <cellStyle name="Hyperlink 2 4 4 2 3" xfId="1547"/>
    <cellStyle name="Hyperlink 2 4 4 2 3 2" xfId="3758"/>
    <cellStyle name="Hyperlink 2 4 4 2 3 2 2" xfId="10388"/>
    <cellStyle name="Hyperlink 2 4 4 2 3 3" xfId="5968"/>
    <cellStyle name="Hyperlink 2 4 4 2 3 4" xfId="8178"/>
    <cellStyle name="Hyperlink 2 4 4 2 4" xfId="2653"/>
    <cellStyle name="Hyperlink 2 4 4 2 4 2" xfId="9283"/>
    <cellStyle name="Hyperlink 2 4 4 2 5" xfId="4863"/>
    <cellStyle name="Hyperlink 2 4 4 2 6" xfId="7073"/>
    <cellStyle name="Hyperlink 2 4 4 3" xfId="710"/>
    <cellStyle name="Hyperlink 2 4 4 3 2" xfId="1823"/>
    <cellStyle name="Hyperlink 2 4 4 3 2 2" xfId="4034"/>
    <cellStyle name="Hyperlink 2 4 4 3 2 2 2" xfId="10664"/>
    <cellStyle name="Hyperlink 2 4 4 3 2 3" xfId="6244"/>
    <cellStyle name="Hyperlink 2 4 4 3 2 4" xfId="8454"/>
    <cellStyle name="Hyperlink 2 4 4 3 3" xfId="2929"/>
    <cellStyle name="Hyperlink 2 4 4 3 3 2" xfId="9559"/>
    <cellStyle name="Hyperlink 2 4 4 3 4" xfId="5139"/>
    <cellStyle name="Hyperlink 2 4 4 3 5" xfId="7349"/>
    <cellStyle name="Hyperlink 2 4 4 4" xfId="1271"/>
    <cellStyle name="Hyperlink 2 4 4 4 2" xfId="3482"/>
    <cellStyle name="Hyperlink 2 4 4 4 2 2" xfId="10112"/>
    <cellStyle name="Hyperlink 2 4 4 4 3" xfId="5692"/>
    <cellStyle name="Hyperlink 2 4 4 4 4" xfId="7902"/>
    <cellStyle name="Hyperlink 2 4 4 5" xfId="2377"/>
    <cellStyle name="Hyperlink 2 4 4 5 2" xfId="9007"/>
    <cellStyle name="Hyperlink 2 4 4 6" xfId="4587"/>
    <cellStyle name="Hyperlink 2 4 4 7" xfId="679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2 2 2" xfId="11032"/>
    <cellStyle name="Hyperlink 2 4 5 2 2 2 3" xfId="6612"/>
    <cellStyle name="Hyperlink 2 4 5 2 2 2 4" xfId="8822"/>
    <cellStyle name="Hyperlink 2 4 5 2 2 3" xfId="3297"/>
    <cellStyle name="Hyperlink 2 4 5 2 2 3 2" xfId="9927"/>
    <cellStyle name="Hyperlink 2 4 5 2 2 4" xfId="5507"/>
    <cellStyle name="Hyperlink 2 4 5 2 2 5" xfId="7717"/>
    <cellStyle name="Hyperlink 2 4 5 2 3" xfId="1639"/>
    <cellStyle name="Hyperlink 2 4 5 2 3 2" xfId="3850"/>
    <cellStyle name="Hyperlink 2 4 5 2 3 2 2" xfId="10480"/>
    <cellStyle name="Hyperlink 2 4 5 2 3 3" xfId="6060"/>
    <cellStyle name="Hyperlink 2 4 5 2 3 4" xfId="8270"/>
    <cellStyle name="Hyperlink 2 4 5 2 4" xfId="2745"/>
    <cellStyle name="Hyperlink 2 4 5 2 4 2" xfId="9375"/>
    <cellStyle name="Hyperlink 2 4 5 2 5" xfId="4955"/>
    <cellStyle name="Hyperlink 2 4 5 2 6" xfId="7165"/>
    <cellStyle name="Hyperlink 2 4 5 3" xfId="802"/>
    <cellStyle name="Hyperlink 2 4 5 3 2" xfId="1915"/>
    <cellStyle name="Hyperlink 2 4 5 3 2 2" xfId="4126"/>
    <cellStyle name="Hyperlink 2 4 5 3 2 2 2" xfId="10756"/>
    <cellStyle name="Hyperlink 2 4 5 3 2 3" xfId="6336"/>
    <cellStyle name="Hyperlink 2 4 5 3 2 4" xfId="8546"/>
    <cellStyle name="Hyperlink 2 4 5 3 3" xfId="3021"/>
    <cellStyle name="Hyperlink 2 4 5 3 3 2" xfId="9651"/>
    <cellStyle name="Hyperlink 2 4 5 3 4" xfId="5231"/>
    <cellStyle name="Hyperlink 2 4 5 3 5" xfId="7441"/>
    <cellStyle name="Hyperlink 2 4 5 4" xfId="1363"/>
    <cellStyle name="Hyperlink 2 4 5 4 2" xfId="3574"/>
    <cellStyle name="Hyperlink 2 4 5 4 2 2" xfId="10204"/>
    <cellStyle name="Hyperlink 2 4 5 4 3" xfId="5784"/>
    <cellStyle name="Hyperlink 2 4 5 4 4" xfId="7994"/>
    <cellStyle name="Hyperlink 2 4 5 5" xfId="2469"/>
    <cellStyle name="Hyperlink 2 4 5 5 2" xfId="9099"/>
    <cellStyle name="Hyperlink 2 4 5 6" xfId="4679"/>
    <cellStyle name="Hyperlink 2 4 5 7" xfId="6889"/>
    <cellStyle name="Hyperlink 2 4 6" xfId="342"/>
    <cellStyle name="Hyperlink 2 4 6 2" xfId="894"/>
    <cellStyle name="Hyperlink 2 4 6 2 2" xfId="2007"/>
    <cellStyle name="Hyperlink 2 4 6 2 2 2" xfId="4218"/>
    <cellStyle name="Hyperlink 2 4 6 2 2 2 2" xfId="10848"/>
    <cellStyle name="Hyperlink 2 4 6 2 2 3" xfId="6428"/>
    <cellStyle name="Hyperlink 2 4 6 2 2 4" xfId="8638"/>
    <cellStyle name="Hyperlink 2 4 6 2 3" xfId="3113"/>
    <cellStyle name="Hyperlink 2 4 6 2 3 2" xfId="9743"/>
    <cellStyle name="Hyperlink 2 4 6 2 4" xfId="5323"/>
    <cellStyle name="Hyperlink 2 4 6 2 5" xfId="7533"/>
    <cellStyle name="Hyperlink 2 4 6 3" xfId="1455"/>
    <cellStyle name="Hyperlink 2 4 6 3 2" xfId="3666"/>
    <cellStyle name="Hyperlink 2 4 6 3 2 2" xfId="10296"/>
    <cellStyle name="Hyperlink 2 4 6 3 3" xfId="5876"/>
    <cellStyle name="Hyperlink 2 4 6 3 4" xfId="8086"/>
    <cellStyle name="Hyperlink 2 4 6 4" xfId="2561"/>
    <cellStyle name="Hyperlink 2 4 6 4 2" xfId="9191"/>
    <cellStyle name="Hyperlink 2 4 6 5" xfId="4771"/>
    <cellStyle name="Hyperlink 2 4 6 6" xfId="6981"/>
    <cellStyle name="Hyperlink 2 4 7" xfId="618"/>
    <cellStyle name="Hyperlink 2 4 7 2" xfId="1731"/>
    <cellStyle name="Hyperlink 2 4 7 2 2" xfId="3942"/>
    <cellStyle name="Hyperlink 2 4 7 2 2 2" xfId="10572"/>
    <cellStyle name="Hyperlink 2 4 7 2 3" xfId="6152"/>
    <cellStyle name="Hyperlink 2 4 7 2 4" xfId="8362"/>
    <cellStyle name="Hyperlink 2 4 7 3" xfId="2837"/>
    <cellStyle name="Hyperlink 2 4 7 3 2" xfId="9467"/>
    <cellStyle name="Hyperlink 2 4 7 4" xfId="5047"/>
    <cellStyle name="Hyperlink 2 4 7 5" xfId="7257"/>
    <cellStyle name="Hyperlink 2 4 8" xfId="1179"/>
    <cellStyle name="Hyperlink 2 4 8 2" xfId="3390"/>
    <cellStyle name="Hyperlink 2 4 8 2 2" xfId="10020"/>
    <cellStyle name="Hyperlink 2 4 8 3" xfId="5600"/>
    <cellStyle name="Hyperlink 2 4 8 4" xfId="7810"/>
    <cellStyle name="Hyperlink 2 4 9" xfId="2285"/>
    <cellStyle name="Hyperlink 2 4 9 2" xfId="8915"/>
    <cellStyle name="Hyperlink 2 5" xfId="76"/>
    <cellStyle name="Hyperlink 2 5 10" xfId="6715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2 2 2" xfId="10996"/>
    <cellStyle name="Hyperlink 2 5 2 2 2 2 2 3" xfId="6576"/>
    <cellStyle name="Hyperlink 2 5 2 2 2 2 2 4" xfId="8786"/>
    <cellStyle name="Hyperlink 2 5 2 2 2 2 3" xfId="3261"/>
    <cellStyle name="Hyperlink 2 5 2 2 2 2 3 2" xfId="9891"/>
    <cellStyle name="Hyperlink 2 5 2 2 2 2 4" xfId="5471"/>
    <cellStyle name="Hyperlink 2 5 2 2 2 2 5" xfId="7681"/>
    <cellStyle name="Hyperlink 2 5 2 2 2 3" xfId="1603"/>
    <cellStyle name="Hyperlink 2 5 2 2 2 3 2" xfId="3814"/>
    <cellStyle name="Hyperlink 2 5 2 2 2 3 2 2" xfId="10444"/>
    <cellStyle name="Hyperlink 2 5 2 2 2 3 3" xfId="6024"/>
    <cellStyle name="Hyperlink 2 5 2 2 2 3 4" xfId="8234"/>
    <cellStyle name="Hyperlink 2 5 2 2 2 4" xfId="2709"/>
    <cellStyle name="Hyperlink 2 5 2 2 2 4 2" xfId="9339"/>
    <cellStyle name="Hyperlink 2 5 2 2 2 5" xfId="4919"/>
    <cellStyle name="Hyperlink 2 5 2 2 2 6" xfId="7129"/>
    <cellStyle name="Hyperlink 2 5 2 2 3" xfId="766"/>
    <cellStyle name="Hyperlink 2 5 2 2 3 2" xfId="1879"/>
    <cellStyle name="Hyperlink 2 5 2 2 3 2 2" xfId="4090"/>
    <cellStyle name="Hyperlink 2 5 2 2 3 2 2 2" xfId="10720"/>
    <cellStyle name="Hyperlink 2 5 2 2 3 2 3" xfId="6300"/>
    <cellStyle name="Hyperlink 2 5 2 2 3 2 4" xfId="8510"/>
    <cellStyle name="Hyperlink 2 5 2 2 3 3" xfId="2985"/>
    <cellStyle name="Hyperlink 2 5 2 2 3 3 2" xfId="9615"/>
    <cellStyle name="Hyperlink 2 5 2 2 3 4" xfId="5195"/>
    <cellStyle name="Hyperlink 2 5 2 2 3 5" xfId="7405"/>
    <cellStyle name="Hyperlink 2 5 2 2 4" xfId="1327"/>
    <cellStyle name="Hyperlink 2 5 2 2 4 2" xfId="3538"/>
    <cellStyle name="Hyperlink 2 5 2 2 4 2 2" xfId="10168"/>
    <cellStyle name="Hyperlink 2 5 2 2 4 3" xfId="5748"/>
    <cellStyle name="Hyperlink 2 5 2 2 4 4" xfId="7958"/>
    <cellStyle name="Hyperlink 2 5 2 2 5" xfId="2433"/>
    <cellStyle name="Hyperlink 2 5 2 2 5 2" xfId="9063"/>
    <cellStyle name="Hyperlink 2 5 2 2 6" xfId="4643"/>
    <cellStyle name="Hyperlink 2 5 2 2 7" xfId="685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2 2 2" xfId="11088"/>
    <cellStyle name="Hyperlink 2 5 2 3 2 2 2 3" xfId="6668"/>
    <cellStyle name="Hyperlink 2 5 2 3 2 2 2 4" xfId="8878"/>
    <cellStyle name="Hyperlink 2 5 2 3 2 2 3" xfId="3353"/>
    <cellStyle name="Hyperlink 2 5 2 3 2 2 3 2" xfId="9983"/>
    <cellStyle name="Hyperlink 2 5 2 3 2 2 4" xfId="5563"/>
    <cellStyle name="Hyperlink 2 5 2 3 2 2 5" xfId="7773"/>
    <cellStyle name="Hyperlink 2 5 2 3 2 3" xfId="1695"/>
    <cellStyle name="Hyperlink 2 5 2 3 2 3 2" xfId="3906"/>
    <cellStyle name="Hyperlink 2 5 2 3 2 3 2 2" xfId="10536"/>
    <cellStyle name="Hyperlink 2 5 2 3 2 3 3" xfId="6116"/>
    <cellStyle name="Hyperlink 2 5 2 3 2 3 4" xfId="8326"/>
    <cellStyle name="Hyperlink 2 5 2 3 2 4" xfId="2801"/>
    <cellStyle name="Hyperlink 2 5 2 3 2 4 2" xfId="9431"/>
    <cellStyle name="Hyperlink 2 5 2 3 2 5" xfId="5011"/>
    <cellStyle name="Hyperlink 2 5 2 3 2 6" xfId="7221"/>
    <cellStyle name="Hyperlink 2 5 2 3 3" xfId="858"/>
    <cellStyle name="Hyperlink 2 5 2 3 3 2" xfId="1971"/>
    <cellStyle name="Hyperlink 2 5 2 3 3 2 2" xfId="4182"/>
    <cellStyle name="Hyperlink 2 5 2 3 3 2 2 2" xfId="10812"/>
    <cellStyle name="Hyperlink 2 5 2 3 3 2 3" xfId="6392"/>
    <cellStyle name="Hyperlink 2 5 2 3 3 2 4" xfId="8602"/>
    <cellStyle name="Hyperlink 2 5 2 3 3 3" xfId="3077"/>
    <cellStyle name="Hyperlink 2 5 2 3 3 3 2" xfId="9707"/>
    <cellStyle name="Hyperlink 2 5 2 3 3 4" xfId="5287"/>
    <cellStyle name="Hyperlink 2 5 2 3 3 5" xfId="7497"/>
    <cellStyle name="Hyperlink 2 5 2 3 4" xfId="1419"/>
    <cellStyle name="Hyperlink 2 5 2 3 4 2" xfId="3630"/>
    <cellStyle name="Hyperlink 2 5 2 3 4 2 2" xfId="10260"/>
    <cellStyle name="Hyperlink 2 5 2 3 4 3" xfId="5840"/>
    <cellStyle name="Hyperlink 2 5 2 3 4 4" xfId="8050"/>
    <cellStyle name="Hyperlink 2 5 2 3 5" xfId="2525"/>
    <cellStyle name="Hyperlink 2 5 2 3 5 2" xfId="9155"/>
    <cellStyle name="Hyperlink 2 5 2 3 6" xfId="4735"/>
    <cellStyle name="Hyperlink 2 5 2 3 7" xfId="6945"/>
    <cellStyle name="Hyperlink 2 5 2 4" xfId="398"/>
    <cellStyle name="Hyperlink 2 5 2 4 2" xfId="950"/>
    <cellStyle name="Hyperlink 2 5 2 4 2 2" xfId="2063"/>
    <cellStyle name="Hyperlink 2 5 2 4 2 2 2" xfId="4274"/>
    <cellStyle name="Hyperlink 2 5 2 4 2 2 2 2" xfId="10904"/>
    <cellStyle name="Hyperlink 2 5 2 4 2 2 3" xfId="6484"/>
    <cellStyle name="Hyperlink 2 5 2 4 2 2 4" xfId="8694"/>
    <cellStyle name="Hyperlink 2 5 2 4 2 3" xfId="3169"/>
    <cellStyle name="Hyperlink 2 5 2 4 2 3 2" xfId="9799"/>
    <cellStyle name="Hyperlink 2 5 2 4 2 4" xfId="5379"/>
    <cellStyle name="Hyperlink 2 5 2 4 2 5" xfId="7589"/>
    <cellStyle name="Hyperlink 2 5 2 4 3" xfId="1511"/>
    <cellStyle name="Hyperlink 2 5 2 4 3 2" xfId="3722"/>
    <cellStyle name="Hyperlink 2 5 2 4 3 2 2" xfId="10352"/>
    <cellStyle name="Hyperlink 2 5 2 4 3 3" xfId="5932"/>
    <cellStyle name="Hyperlink 2 5 2 4 3 4" xfId="8142"/>
    <cellStyle name="Hyperlink 2 5 2 4 4" xfId="2617"/>
    <cellStyle name="Hyperlink 2 5 2 4 4 2" xfId="9247"/>
    <cellStyle name="Hyperlink 2 5 2 4 5" xfId="4827"/>
    <cellStyle name="Hyperlink 2 5 2 4 6" xfId="7037"/>
    <cellStyle name="Hyperlink 2 5 2 5" xfId="674"/>
    <cellStyle name="Hyperlink 2 5 2 5 2" xfId="1787"/>
    <cellStyle name="Hyperlink 2 5 2 5 2 2" xfId="3998"/>
    <cellStyle name="Hyperlink 2 5 2 5 2 2 2" xfId="10628"/>
    <cellStyle name="Hyperlink 2 5 2 5 2 3" xfId="6208"/>
    <cellStyle name="Hyperlink 2 5 2 5 2 4" xfId="8418"/>
    <cellStyle name="Hyperlink 2 5 2 5 3" xfId="2893"/>
    <cellStyle name="Hyperlink 2 5 2 5 3 2" xfId="9523"/>
    <cellStyle name="Hyperlink 2 5 2 5 4" xfId="5103"/>
    <cellStyle name="Hyperlink 2 5 2 5 5" xfId="7313"/>
    <cellStyle name="Hyperlink 2 5 2 6" xfId="1235"/>
    <cellStyle name="Hyperlink 2 5 2 6 2" xfId="3446"/>
    <cellStyle name="Hyperlink 2 5 2 6 2 2" xfId="10076"/>
    <cellStyle name="Hyperlink 2 5 2 6 3" xfId="5656"/>
    <cellStyle name="Hyperlink 2 5 2 6 4" xfId="7866"/>
    <cellStyle name="Hyperlink 2 5 2 7" xfId="2341"/>
    <cellStyle name="Hyperlink 2 5 2 7 2" xfId="8971"/>
    <cellStyle name="Hyperlink 2 5 2 8" xfId="4551"/>
    <cellStyle name="Hyperlink 2 5 2 9" xfId="676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2 2 2" xfId="10950"/>
    <cellStyle name="Hyperlink 2 5 3 2 2 2 3" xfId="6530"/>
    <cellStyle name="Hyperlink 2 5 3 2 2 2 4" xfId="8740"/>
    <cellStyle name="Hyperlink 2 5 3 2 2 3" xfId="3215"/>
    <cellStyle name="Hyperlink 2 5 3 2 2 3 2" xfId="9845"/>
    <cellStyle name="Hyperlink 2 5 3 2 2 4" xfId="5425"/>
    <cellStyle name="Hyperlink 2 5 3 2 2 5" xfId="7635"/>
    <cellStyle name="Hyperlink 2 5 3 2 3" xfId="1557"/>
    <cellStyle name="Hyperlink 2 5 3 2 3 2" xfId="3768"/>
    <cellStyle name="Hyperlink 2 5 3 2 3 2 2" xfId="10398"/>
    <cellStyle name="Hyperlink 2 5 3 2 3 3" xfId="5978"/>
    <cellStyle name="Hyperlink 2 5 3 2 3 4" xfId="8188"/>
    <cellStyle name="Hyperlink 2 5 3 2 4" xfId="2663"/>
    <cellStyle name="Hyperlink 2 5 3 2 4 2" xfId="9293"/>
    <cellStyle name="Hyperlink 2 5 3 2 5" xfId="4873"/>
    <cellStyle name="Hyperlink 2 5 3 2 6" xfId="7083"/>
    <cellStyle name="Hyperlink 2 5 3 3" xfId="720"/>
    <cellStyle name="Hyperlink 2 5 3 3 2" xfId="1833"/>
    <cellStyle name="Hyperlink 2 5 3 3 2 2" xfId="4044"/>
    <cellStyle name="Hyperlink 2 5 3 3 2 2 2" xfId="10674"/>
    <cellStyle name="Hyperlink 2 5 3 3 2 3" xfId="6254"/>
    <cellStyle name="Hyperlink 2 5 3 3 2 4" xfId="8464"/>
    <cellStyle name="Hyperlink 2 5 3 3 3" xfId="2939"/>
    <cellStyle name="Hyperlink 2 5 3 3 3 2" xfId="9569"/>
    <cellStyle name="Hyperlink 2 5 3 3 4" xfId="5149"/>
    <cellStyle name="Hyperlink 2 5 3 3 5" xfId="7359"/>
    <cellStyle name="Hyperlink 2 5 3 4" xfId="1281"/>
    <cellStyle name="Hyperlink 2 5 3 4 2" xfId="3492"/>
    <cellStyle name="Hyperlink 2 5 3 4 2 2" xfId="10122"/>
    <cellStyle name="Hyperlink 2 5 3 4 3" xfId="5702"/>
    <cellStyle name="Hyperlink 2 5 3 4 4" xfId="7912"/>
    <cellStyle name="Hyperlink 2 5 3 5" xfId="2387"/>
    <cellStyle name="Hyperlink 2 5 3 5 2" xfId="9017"/>
    <cellStyle name="Hyperlink 2 5 3 6" xfId="4597"/>
    <cellStyle name="Hyperlink 2 5 3 7" xfId="680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2 2 2" xfId="11042"/>
    <cellStyle name="Hyperlink 2 5 4 2 2 2 3" xfId="6622"/>
    <cellStyle name="Hyperlink 2 5 4 2 2 2 4" xfId="8832"/>
    <cellStyle name="Hyperlink 2 5 4 2 2 3" xfId="3307"/>
    <cellStyle name="Hyperlink 2 5 4 2 2 3 2" xfId="9937"/>
    <cellStyle name="Hyperlink 2 5 4 2 2 4" xfId="5517"/>
    <cellStyle name="Hyperlink 2 5 4 2 2 5" xfId="7727"/>
    <cellStyle name="Hyperlink 2 5 4 2 3" xfId="1649"/>
    <cellStyle name="Hyperlink 2 5 4 2 3 2" xfId="3860"/>
    <cellStyle name="Hyperlink 2 5 4 2 3 2 2" xfId="10490"/>
    <cellStyle name="Hyperlink 2 5 4 2 3 3" xfId="6070"/>
    <cellStyle name="Hyperlink 2 5 4 2 3 4" xfId="8280"/>
    <cellStyle name="Hyperlink 2 5 4 2 4" xfId="2755"/>
    <cellStyle name="Hyperlink 2 5 4 2 4 2" xfId="9385"/>
    <cellStyle name="Hyperlink 2 5 4 2 5" xfId="4965"/>
    <cellStyle name="Hyperlink 2 5 4 2 6" xfId="7175"/>
    <cellStyle name="Hyperlink 2 5 4 3" xfId="812"/>
    <cellStyle name="Hyperlink 2 5 4 3 2" xfId="1925"/>
    <cellStyle name="Hyperlink 2 5 4 3 2 2" xfId="4136"/>
    <cellStyle name="Hyperlink 2 5 4 3 2 2 2" xfId="10766"/>
    <cellStyle name="Hyperlink 2 5 4 3 2 3" xfId="6346"/>
    <cellStyle name="Hyperlink 2 5 4 3 2 4" xfId="8556"/>
    <cellStyle name="Hyperlink 2 5 4 3 3" xfId="3031"/>
    <cellStyle name="Hyperlink 2 5 4 3 3 2" xfId="9661"/>
    <cellStyle name="Hyperlink 2 5 4 3 4" xfId="5241"/>
    <cellStyle name="Hyperlink 2 5 4 3 5" xfId="7451"/>
    <cellStyle name="Hyperlink 2 5 4 4" xfId="1373"/>
    <cellStyle name="Hyperlink 2 5 4 4 2" xfId="3584"/>
    <cellStyle name="Hyperlink 2 5 4 4 2 2" xfId="10214"/>
    <cellStyle name="Hyperlink 2 5 4 4 3" xfId="5794"/>
    <cellStyle name="Hyperlink 2 5 4 4 4" xfId="8004"/>
    <cellStyle name="Hyperlink 2 5 4 5" xfId="2479"/>
    <cellStyle name="Hyperlink 2 5 4 5 2" xfId="9109"/>
    <cellStyle name="Hyperlink 2 5 4 6" xfId="4689"/>
    <cellStyle name="Hyperlink 2 5 4 7" xfId="6899"/>
    <cellStyle name="Hyperlink 2 5 5" xfId="352"/>
    <cellStyle name="Hyperlink 2 5 5 2" xfId="904"/>
    <cellStyle name="Hyperlink 2 5 5 2 2" xfId="2017"/>
    <cellStyle name="Hyperlink 2 5 5 2 2 2" xfId="4228"/>
    <cellStyle name="Hyperlink 2 5 5 2 2 2 2" xfId="10858"/>
    <cellStyle name="Hyperlink 2 5 5 2 2 3" xfId="6438"/>
    <cellStyle name="Hyperlink 2 5 5 2 2 4" xfId="8648"/>
    <cellStyle name="Hyperlink 2 5 5 2 3" xfId="3123"/>
    <cellStyle name="Hyperlink 2 5 5 2 3 2" xfId="9753"/>
    <cellStyle name="Hyperlink 2 5 5 2 4" xfId="5333"/>
    <cellStyle name="Hyperlink 2 5 5 2 5" xfId="7543"/>
    <cellStyle name="Hyperlink 2 5 5 3" xfId="1465"/>
    <cellStyle name="Hyperlink 2 5 5 3 2" xfId="3676"/>
    <cellStyle name="Hyperlink 2 5 5 3 2 2" xfId="10306"/>
    <cellStyle name="Hyperlink 2 5 5 3 3" xfId="5886"/>
    <cellStyle name="Hyperlink 2 5 5 3 4" xfId="8096"/>
    <cellStyle name="Hyperlink 2 5 5 4" xfId="2571"/>
    <cellStyle name="Hyperlink 2 5 5 4 2" xfId="9201"/>
    <cellStyle name="Hyperlink 2 5 5 5" xfId="4781"/>
    <cellStyle name="Hyperlink 2 5 5 6" xfId="6991"/>
    <cellStyle name="Hyperlink 2 5 6" xfId="628"/>
    <cellStyle name="Hyperlink 2 5 6 2" xfId="1741"/>
    <cellStyle name="Hyperlink 2 5 6 2 2" xfId="3952"/>
    <cellStyle name="Hyperlink 2 5 6 2 2 2" xfId="10582"/>
    <cellStyle name="Hyperlink 2 5 6 2 3" xfId="6162"/>
    <cellStyle name="Hyperlink 2 5 6 2 4" xfId="8372"/>
    <cellStyle name="Hyperlink 2 5 6 3" xfId="2847"/>
    <cellStyle name="Hyperlink 2 5 6 3 2" xfId="9477"/>
    <cellStyle name="Hyperlink 2 5 6 4" xfId="5057"/>
    <cellStyle name="Hyperlink 2 5 6 5" xfId="7267"/>
    <cellStyle name="Hyperlink 2 5 7" xfId="1189"/>
    <cellStyle name="Hyperlink 2 5 7 2" xfId="3400"/>
    <cellStyle name="Hyperlink 2 5 7 2 2" xfId="10030"/>
    <cellStyle name="Hyperlink 2 5 7 3" xfId="5610"/>
    <cellStyle name="Hyperlink 2 5 7 4" xfId="7820"/>
    <cellStyle name="Hyperlink 2 5 8" xfId="2295"/>
    <cellStyle name="Hyperlink 2 5 8 2" xfId="8925"/>
    <cellStyle name="Hyperlink 2 5 9" xfId="4505"/>
    <cellStyle name="Hyperlink 2 6" xfId="97"/>
    <cellStyle name="Hyperlink 2 6 10" xfId="6736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2 2 2" xfId="11017"/>
    <cellStyle name="Hyperlink 2 6 2 2 2 2 2 3" xfId="6597"/>
    <cellStyle name="Hyperlink 2 6 2 2 2 2 2 4" xfId="8807"/>
    <cellStyle name="Hyperlink 2 6 2 2 2 2 3" xfId="3282"/>
    <cellStyle name="Hyperlink 2 6 2 2 2 2 3 2" xfId="9912"/>
    <cellStyle name="Hyperlink 2 6 2 2 2 2 4" xfId="5492"/>
    <cellStyle name="Hyperlink 2 6 2 2 2 2 5" xfId="7702"/>
    <cellStyle name="Hyperlink 2 6 2 2 2 3" xfId="1624"/>
    <cellStyle name="Hyperlink 2 6 2 2 2 3 2" xfId="3835"/>
    <cellStyle name="Hyperlink 2 6 2 2 2 3 2 2" xfId="10465"/>
    <cellStyle name="Hyperlink 2 6 2 2 2 3 3" xfId="6045"/>
    <cellStyle name="Hyperlink 2 6 2 2 2 3 4" xfId="8255"/>
    <cellStyle name="Hyperlink 2 6 2 2 2 4" xfId="2730"/>
    <cellStyle name="Hyperlink 2 6 2 2 2 4 2" xfId="9360"/>
    <cellStyle name="Hyperlink 2 6 2 2 2 5" xfId="4940"/>
    <cellStyle name="Hyperlink 2 6 2 2 2 6" xfId="7150"/>
    <cellStyle name="Hyperlink 2 6 2 2 3" xfId="787"/>
    <cellStyle name="Hyperlink 2 6 2 2 3 2" xfId="1900"/>
    <cellStyle name="Hyperlink 2 6 2 2 3 2 2" xfId="4111"/>
    <cellStyle name="Hyperlink 2 6 2 2 3 2 2 2" xfId="10741"/>
    <cellStyle name="Hyperlink 2 6 2 2 3 2 3" xfId="6321"/>
    <cellStyle name="Hyperlink 2 6 2 2 3 2 4" xfId="8531"/>
    <cellStyle name="Hyperlink 2 6 2 2 3 3" xfId="3006"/>
    <cellStyle name="Hyperlink 2 6 2 2 3 3 2" xfId="9636"/>
    <cellStyle name="Hyperlink 2 6 2 2 3 4" xfId="5216"/>
    <cellStyle name="Hyperlink 2 6 2 2 3 5" xfId="7426"/>
    <cellStyle name="Hyperlink 2 6 2 2 4" xfId="1348"/>
    <cellStyle name="Hyperlink 2 6 2 2 4 2" xfId="3559"/>
    <cellStyle name="Hyperlink 2 6 2 2 4 2 2" xfId="10189"/>
    <cellStyle name="Hyperlink 2 6 2 2 4 3" xfId="5769"/>
    <cellStyle name="Hyperlink 2 6 2 2 4 4" xfId="7979"/>
    <cellStyle name="Hyperlink 2 6 2 2 5" xfId="2454"/>
    <cellStyle name="Hyperlink 2 6 2 2 5 2" xfId="9084"/>
    <cellStyle name="Hyperlink 2 6 2 2 6" xfId="4664"/>
    <cellStyle name="Hyperlink 2 6 2 2 7" xfId="687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2 2 2" xfId="11109"/>
    <cellStyle name="Hyperlink 2 6 2 3 2 2 2 3" xfId="6689"/>
    <cellStyle name="Hyperlink 2 6 2 3 2 2 2 4" xfId="8899"/>
    <cellStyle name="Hyperlink 2 6 2 3 2 2 3" xfId="3374"/>
    <cellStyle name="Hyperlink 2 6 2 3 2 2 3 2" xfId="10004"/>
    <cellStyle name="Hyperlink 2 6 2 3 2 2 4" xfId="5584"/>
    <cellStyle name="Hyperlink 2 6 2 3 2 2 5" xfId="7794"/>
    <cellStyle name="Hyperlink 2 6 2 3 2 3" xfId="1716"/>
    <cellStyle name="Hyperlink 2 6 2 3 2 3 2" xfId="3927"/>
    <cellStyle name="Hyperlink 2 6 2 3 2 3 2 2" xfId="10557"/>
    <cellStyle name="Hyperlink 2 6 2 3 2 3 3" xfId="6137"/>
    <cellStyle name="Hyperlink 2 6 2 3 2 3 4" xfId="8347"/>
    <cellStyle name="Hyperlink 2 6 2 3 2 4" xfId="2822"/>
    <cellStyle name="Hyperlink 2 6 2 3 2 4 2" xfId="9452"/>
    <cellStyle name="Hyperlink 2 6 2 3 2 5" xfId="5032"/>
    <cellStyle name="Hyperlink 2 6 2 3 2 6" xfId="7242"/>
    <cellStyle name="Hyperlink 2 6 2 3 3" xfId="879"/>
    <cellStyle name="Hyperlink 2 6 2 3 3 2" xfId="1992"/>
    <cellStyle name="Hyperlink 2 6 2 3 3 2 2" xfId="4203"/>
    <cellStyle name="Hyperlink 2 6 2 3 3 2 2 2" xfId="10833"/>
    <cellStyle name="Hyperlink 2 6 2 3 3 2 3" xfId="6413"/>
    <cellStyle name="Hyperlink 2 6 2 3 3 2 4" xfId="8623"/>
    <cellStyle name="Hyperlink 2 6 2 3 3 3" xfId="3098"/>
    <cellStyle name="Hyperlink 2 6 2 3 3 3 2" xfId="9728"/>
    <cellStyle name="Hyperlink 2 6 2 3 3 4" xfId="5308"/>
    <cellStyle name="Hyperlink 2 6 2 3 3 5" xfId="7518"/>
    <cellStyle name="Hyperlink 2 6 2 3 4" xfId="1440"/>
    <cellStyle name="Hyperlink 2 6 2 3 4 2" xfId="3651"/>
    <cellStyle name="Hyperlink 2 6 2 3 4 2 2" xfId="10281"/>
    <cellStyle name="Hyperlink 2 6 2 3 4 3" xfId="5861"/>
    <cellStyle name="Hyperlink 2 6 2 3 4 4" xfId="8071"/>
    <cellStyle name="Hyperlink 2 6 2 3 5" xfId="2546"/>
    <cellStyle name="Hyperlink 2 6 2 3 5 2" xfId="9176"/>
    <cellStyle name="Hyperlink 2 6 2 3 6" xfId="4756"/>
    <cellStyle name="Hyperlink 2 6 2 3 7" xfId="6966"/>
    <cellStyle name="Hyperlink 2 6 2 4" xfId="419"/>
    <cellStyle name="Hyperlink 2 6 2 4 2" xfId="971"/>
    <cellStyle name="Hyperlink 2 6 2 4 2 2" xfId="2084"/>
    <cellStyle name="Hyperlink 2 6 2 4 2 2 2" xfId="4295"/>
    <cellStyle name="Hyperlink 2 6 2 4 2 2 2 2" xfId="10925"/>
    <cellStyle name="Hyperlink 2 6 2 4 2 2 3" xfId="6505"/>
    <cellStyle name="Hyperlink 2 6 2 4 2 2 4" xfId="8715"/>
    <cellStyle name="Hyperlink 2 6 2 4 2 3" xfId="3190"/>
    <cellStyle name="Hyperlink 2 6 2 4 2 3 2" xfId="9820"/>
    <cellStyle name="Hyperlink 2 6 2 4 2 4" xfId="5400"/>
    <cellStyle name="Hyperlink 2 6 2 4 2 5" xfId="7610"/>
    <cellStyle name="Hyperlink 2 6 2 4 3" xfId="1532"/>
    <cellStyle name="Hyperlink 2 6 2 4 3 2" xfId="3743"/>
    <cellStyle name="Hyperlink 2 6 2 4 3 2 2" xfId="10373"/>
    <cellStyle name="Hyperlink 2 6 2 4 3 3" xfId="5953"/>
    <cellStyle name="Hyperlink 2 6 2 4 3 4" xfId="8163"/>
    <cellStyle name="Hyperlink 2 6 2 4 4" xfId="2638"/>
    <cellStyle name="Hyperlink 2 6 2 4 4 2" xfId="9268"/>
    <cellStyle name="Hyperlink 2 6 2 4 5" xfId="4848"/>
    <cellStyle name="Hyperlink 2 6 2 4 6" xfId="7058"/>
    <cellStyle name="Hyperlink 2 6 2 5" xfId="695"/>
    <cellStyle name="Hyperlink 2 6 2 5 2" xfId="1808"/>
    <cellStyle name="Hyperlink 2 6 2 5 2 2" xfId="4019"/>
    <cellStyle name="Hyperlink 2 6 2 5 2 2 2" xfId="10649"/>
    <cellStyle name="Hyperlink 2 6 2 5 2 3" xfId="6229"/>
    <cellStyle name="Hyperlink 2 6 2 5 2 4" xfId="8439"/>
    <cellStyle name="Hyperlink 2 6 2 5 3" xfId="2914"/>
    <cellStyle name="Hyperlink 2 6 2 5 3 2" xfId="9544"/>
    <cellStyle name="Hyperlink 2 6 2 5 4" xfId="5124"/>
    <cellStyle name="Hyperlink 2 6 2 5 5" xfId="7334"/>
    <cellStyle name="Hyperlink 2 6 2 6" xfId="1256"/>
    <cellStyle name="Hyperlink 2 6 2 6 2" xfId="3467"/>
    <cellStyle name="Hyperlink 2 6 2 6 2 2" xfId="10097"/>
    <cellStyle name="Hyperlink 2 6 2 6 3" xfId="5677"/>
    <cellStyle name="Hyperlink 2 6 2 6 4" xfId="7887"/>
    <cellStyle name="Hyperlink 2 6 2 7" xfId="2362"/>
    <cellStyle name="Hyperlink 2 6 2 7 2" xfId="8992"/>
    <cellStyle name="Hyperlink 2 6 2 8" xfId="4572"/>
    <cellStyle name="Hyperlink 2 6 2 9" xfId="678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2 2 2" xfId="10971"/>
    <cellStyle name="Hyperlink 2 6 3 2 2 2 3" xfId="6551"/>
    <cellStyle name="Hyperlink 2 6 3 2 2 2 4" xfId="8761"/>
    <cellStyle name="Hyperlink 2 6 3 2 2 3" xfId="3236"/>
    <cellStyle name="Hyperlink 2 6 3 2 2 3 2" xfId="9866"/>
    <cellStyle name="Hyperlink 2 6 3 2 2 4" xfId="5446"/>
    <cellStyle name="Hyperlink 2 6 3 2 2 5" xfId="7656"/>
    <cellStyle name="Hyperlink 2 6 3 2 3" xfId="1578"/>
    <cellStyle name="Hyperlink 2 6 3 2 3 2" xfId="3789"/>
    <cellStyle name="Hyperlink 2 6 3 2 3 2 2" xfId="10419"/>
    <cellStyle name="Hyperlink 2 6 3 2 3 3" xfId="5999"/>
    <cellStyle name="Hyperlink 2 6 3 2 3 4" xfId="8209"/>
    <cellStyle name="Hyperlink 2 6 3 2 4" xfId="2684"/>
    <cellStyle name="Hyperlink 2 6 3 2 4 2" xfId="9314"/>
    <cellStyle name="Hyperlink 2 6 3 2 5" xfId="4894"/>
    <cellStyle name="Hyperlink 2 6 3 2 6" xfId="7104"/>
    <cellStyle name="Hyperlink 2 6 3 3" xfId="741"/>
    <cellStyle name="Hyperlink 2 6 3 3 2" xfId="1854"/>
    <cellStyle name="Hyperlink 2 6 3 3 2 2" xfId="4065"/>
    <cellStyle name="Hyperlink 2 6 3 3 2 2 2" xfId="10695"/>
    <cellStyle name="Hyperlink 2 6 3 3 2 3" xfId="6275"/>
    <cellStyle name="Hyperlink 2 6 3 3 2 4" xfId="8485"/>
    <cellStyle name="Hyperlink 2 6 3 3 3" xfId="2960"/>
    <cellStyle name="Hyperlink 2 6 3 3 3 2" xfId="9590"/>
    <cellStyle name="Hyperlink 2 6 3 3 4" xfId="5170"/>
    <cellStyle name="Hyperlink 2 6 3 3 5" xfId="7380"/>
    <cellStyle name="Hyperlink 2 6 3 4" xfId="1302"/>
    <cellStyle name="Hyperlink 2 6 3 4 2" xfId="3513"/>
    <cellStyle name="Hyperlink 2 6 3 4 2 2" xfId="10143"/>
    <cellStyle name="Hyperlink 2 6 3 4 3" xfId="5723"/>
    <cellStyle name="Hyperlink 2 6 3 4 4" xfId="7933"/>
    <cellStyle name="Hyperlink 2 6 3 5" xfId="2408"/>
    <cellStyle name="Hyperlink 2 6 3 5 2" xfId="9038"/>
    <cellStyle name="Hyperlink 2 6 3 6" xfId="4618"/>
    <cellStyle name="Hyperlink 2 6 3 7" xfId="682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2 2 2" xfId="11063"/>
    <cellStyle name="Hyperlink 2 6 4 2 2 2 3" xfId="6643"/>
    <cellStyle name="Hyperlink 2 6 4 2 2 2 4" xfId="8853"/>
    <cellStyle name="Hyperlink 2 6 4 2 2 3" xfId="3328"/>
    <cellStyle name="Hyperlink 2 6 4 2 2 3 2" xfId="9958"/>
    <cellStyle name="Hyperlink 2 6 4 2 2 4" xfId="5538"/>
    <cellStyle name="Hyperlink 2 6 4 2 2 5" xfId="7748"/>
    <cellStyle name="Hyperlink 2 6 4 2 3" xfId="1670"/>
    <cellStyle name="Hyperlink 2 6 4 2 3 2" xfId="3881"/>
    <cellStyle name="Hyperlink 2 6 4 2 3 2 2" xfId="10511"/>
    <cellStyle name="Hyperlink 2 6 4 2 3 3" xfId="6091"/>
    <cellStyle name="Hyperlink 2 6 4 2 3 4" xfId="8301"/>
    <cellStyle name="Hyperlink 2 6 4 2 4" xfId="2776"/>
    <cellStyle name="Hyperlink 2 6 4 2 4 2" xfId="9406"/>
    <cellStyle name="Hyperlink 2 6 4 2 5" xfId="4986"/>
    <cellStyle name="Hyperlink 2 6 4 2 6" xfId="7196"/>
    <cellStyle name="Hyperlink 2 6 4 3" xfId="833"/>
    <cellStyle name="Hyperlink 2 6 4 3 2" xfId="1946"/>
    <cellStyle name="Hyperlink 2 6 4 3 2 2" xfId="4157"/>
    <cellStyle name="Hyperlink 2 6 4 3 2 2 2" xfId="10787"/>
    <cellStyle name="Hyperlink 2 6 4 3 2 3" xfId="6367"/>
    <cellStyle name="Hyperlink 2 6 4 3 2 4" xfId="8577"/>
    <cellStyle name="Hyperlink 2 6 4 3 3" xfId="3052"/>
    <cellStyle name="Hyperlink 2 6 4 3 3 2" xfId="9682"/>
    <cellStyle name="Hyperlink 2 6 4 3 4" xfId="5262"/>
    <cellStyle name="Hyperlink 2 6 4 3 5" xfId="7472"/>
    <cellStyle name="Hyperlink 2 6 4 4" xfId="1394"/>
    <cellStyle name="Hyperlink 2 6 4 4 2" xfId="3605"/>
    <cellStyle name="Hyperlink 2 6 4 4 2 2" xfId="10235"/>
    <cellStyle name="Hyperlink 2 6 4 4 3" xfId="5815"/>
    <cellStyle name="Hyperlink 2 6 4 4 4" xfId="8025"/>
    <cellStyle name="Hyperlink 2 6 4 5" xfId="2500"/>
    <cellStyle name="Hyperlink 2 6 4 5 2" xfId="9130"/>
    <cellStyle name="Hyperlink 2 6 4 6" xfId="4710"/>
    <cellStyle name="Hyperlink 2 6 4 7" xfId="6920"/>
    <cellStyle name="Hyperlink 2 6 5" xfId="373"/>
    <cellStyle name="Hyperlink 2 6 5 2" xfId="925"/>
    <cellStyle name="Hyperlink 2 6 5 2 2" xfId="2038"/>
    <cellStyle name="Hyperlink 2 6 5 2 2 2" xfId="4249"/>
    <cellStyle name="Hyperlink 2 6 5 2 2 2 2" xfId="10879"/>
    <cellStyle name="Hyperlink 2 6 5 2 2 3" xfId="6459"/>
    <cellStyle name="Hyperlink 2 6 5 2 2 4" xfId="8669"/>
    <cellStyle name="Hyperlink 2 6 5 2 3" xfId="3144"/>
    <cellStyle name="Hyperlink 2 6 5 2 3 2" xfId="9774"/>
    <cellStyle name="Hyperlink 2 6 5 2 4" xfId="5354"/>
    <cellStyle name="Hyperlink 2 6 5 2 5" xfId="7564"/>
    <cellStyle name="Hyperlink 2 6 5 3" xfId="1486"/>
    <cellStyle name="Hyperlink 2 6 5 3 2" xfId="3697"/>
    <cellStyle name="Hyperlink 2 6 5 3 2 2" xfId="10327"/>
    <cellStyle name="Hyperlink 2 6 5 3 3" xfId="5907"/>
    <cellStyle name="Hyperlink 2 6 5 3 4" xfId="8117"/>
    <cellStyle name="Hyperlink 2 6 5 4" xfId="2592"/>
    <cellStyle name="Hyperlink 2 6 5 4 2" xfId="9222"/>
    <cellStyle name="Hyperlink 2 6 5 5" xfId="4802"/>
    <cellStyle name="Hyperlink 2 6 5 6" xfId="7012"/>
    <cellStyle name="Hyperlink 2 6 6" xfId="649"/>
    <cellStyle name="Hyperlink 2 6 6 2" xfId="1762"/>
    <cellStyle name="Hyperlink 2 6 6 2 2" xfId="3973"/>
    <cellStyle name="Hyperlink 2 6 6 2 2 2" xfId="10603"/>
    <cellStyle name="Hyperlink 2 6 6 2 3" xfId="6183"/>
    <cellStyle name="Hyperlink 2 6 6 2 4" xfId="8393"/>
    <cellStyle name="Hyperlink 2 6 6 3" xfId="2868"/>
    <cellStyle name="Hyperlink 2 6 6 3 2" xfId="9498"/>
    <cellStyle name="Hyperlink 2 6 6 4" xfId="5078"/>
    <cellStyle name="Hyperlink 2 6 6 5" xfId="7288"/>
    <cellStyle name="Hyperlink 2 6 7" xfId="1210"/>
    <cellStyle name="Hyperlink 2 6 7 2" xfId="3421"/>
    <cellStyle name="Hyperlink 2 6 7 2 2" xfId="10051"/>
    <cellStyle name="Hyperlink 2 6 7 3" xfId="5631"/>
    <cellStyle name="Hyperlink 2 6 7 4" xfId="7841"/>
    <cellStyle name="Hyperlink 2 6 8" xfId="2316"/>
    <cellStyle name="Hyperlink 2 6 8 2" xfId="894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2 2 2" xfId="10976"/>
    <cellStyle name="Hyperlink 2 7 2 2 2 2 3" xfId="6556"/>
    <cellStyle name="Hyperlink 2 7 2 2 2 2 4" xfId="8766"/>
    <cellStyle name="Hyperlink 2 7 2 2 2 3" xfId="3241"/>
    <cellStyle name="Hyperlink 2 7 2 2 2 3 2" xfId="9871"/>
    <cellStyle name="Hyperlink 2 7 2 2 2 4" xfId="5451"/>
    <cellStyle name="Hyperlink 2 7 2 2 2 5" xfId="7661"/>
    <cellStyle name="Hyperlink 2 7 2 2 3" xfId="1583"/>
    <cellStyle name="Hyperlink 2 7 2 2 3 2" xfId="3794"/>
    <cellStyle name="Hyperlink 2 7 2 2 3 2 2" xfId="10424"/>
    <cellStyle name="Hyperlink 2 7 2 2 3 3" xfId="6004"/>
    <cellStyle name="Hyperlink 2 7 2 2 3 4" xfId="8214"/>
    <cellStyle name="Hyperlink 2 7 2 2 4" xfId="2689"/>
    <cellStyle name="Hyperlink 2 7 2 2 4 2" xfId="9319"/>
    <cellStyle name="Hyperlink 2 7 2 2 5" xfId="4899"/>
    <cellStyle name="Hyperlink 2 7 2 2 6" xfId="7109"/>
    <cellStyle name="Hyperlink 2 7 2 3" xfId="746"/>
    <cellStyle name="Hyperlink 2 7 2 3 2" xfId="1859"/>
    <cellStyle name="Hyperlink 2 7 2 3 2 2" xfId="4070"/>
    <cellStyle name="Hyperlink 2 7 2 3 2 2 2" xfId="10700"/>
    <cellStyle name="Hyperlink 2 7 2 3 2 3" xfId="6280"/>
    <cellStyle name="Hyperlink 2 7 2 3 2 4" xfId="8490"/>
    <cellStyle name="Hyperlink 2 7 2 3 3" xfId="2965"/>
    <cellStyle name="Hyperlink 2 7 2 3 3 2" xfId="9595"/>
    <cellStyle name="Hyperlink 2 7 2 3 4" xfId="5175"/>
    <cellStyle name="Hyperlink 2 7 2 3 5" xfId="7385"/>
    <cellStyle name="Hyperlink 2 7 2 4" xfId="1307"/>
    <cellStyle name="Hyperlink 2 7 2 4 2" xfId="3518"/>
    <cellStyle name="Hyperlink 2 7 2 4 2 2" xfId="10148"/>
    <cellStyle name="Hyperlink 2 7 2 4 3" xfId="5728"/>
    <cellStyle name="Hyperlink 2 7 2 4 4" xfId="7938"/>
    <cellStyle name="Hyperlink 2 7 2 5" xfId="2413"/>
    <cellStyle name="Hyperlink 2 7 2 5 2" xfId="9043"/>
    <cellStyle name="Hyperlink 2 7 2 6" xfId="4623"/>
    <cellStyle name="Hyperlink 2 7 2 7" xfId="683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2 2 2" xfId="11068"/>
    <cellStyle name="Hyperlink 2 7 3 2 2 2 3" xfId="6648"/>
    <cellStyle name="Hyperlink 2 7 3 2 2 2 4" xfId="8858"/>
    <cellStyle name="Hyperlink 2 7 3 2 2 3" xfId="3333"/>
    <cellStyle name="Hyperlink 2 7 3 2 2 3 2" xfId="9963"/>
    <cellStyle name="Hyperlink 2 7 3 2 2 4" xfId="5543"/>
    <cellStyle name="Hyperlink 2 7 3 2 2 5" xfId="7753"/>
    <cellStyle name="Hyperlink 2 7 3 2 3" xfId="1675"/>
    <cellStyle name="Hyperlink 2 7 3 2 3 2" xfId="3886"/>
    <cellStyle name="Hyperlink 2 7 3 2 3 2 2" xfId="10516"/>
    <cellStyle name="Hyperlink 2 7 3 2 3 3" xfId="6096"/>
    <cellStyle name="Hyperlink 2 7 3 2 3 4" xfId="8306"/>
    <cellStyle name="Hyperlink 2 7 3 2 4" xfId="2781"/>
    <cellStyle name="Hyperlink 2 7 3 2 4 2" xfId="9411"/>
    <cellStyle name="Hyperlink 2 7 3 2 5" xfId="4991"/>
    <cellStyle name="Hyperlink 2 7 3 2 6" xfId="7201"/>
    <cellStyle name="Hyperlink 2 7 3 3" xfId="838"/>
    <cellStyle name="Hyperlink 2 7 3 3 2" xfId="1951"/>
    <cellStyle name="Hyperlink 2 7 3 3 2 2" xfId="4162"/>
    <cellStyle name="Hyperlink 2 7 3 3 2 2 2" xfId="10792"/>
    <cellStyle name="Hyperlink 2 7 3 3 2 3" xfId="6372"/>
    <cellStyle name="Hyperlink 2 7 3 3 2 4" xfId="8582"/>
    <cellStyle name="Hyperlink 2 7 3 3 3" xfId="3057"/>
    <cellStyle name="Hyperlink 2 7 3 3 3 2" xfId="9687"/>
    <cellStyle name="Hyperlink 2 7 3 3 4" xfId="5267"/>
    <cellStyle name="Hyperlink 2 7 3 3 5" xfId="7477"/>
    <cellStyle name="Hyperlink 2 7 3 4" xfId="1399"/>
    <cellStyle name="Hyperlink 2 7 3 4 2" xfId="3610"/>
    <cellStyle name="Hyperlink 2 7 3 4 2 2" xfId="10240"/>
    <cellStyle name="Hyperlink 2 7 3 4 3" xfId="5820"/>
    <cellStyle name="Hyperlink 2 7 3 4 4" xfId="8030"/>
    <cellStyle name="Hyperlink 2 7 3 5" xfId="2505"/>
    <cellStyle name="Hyperlink 2 7 3 5 2" xfId="9135"/>
    <cellStyle name="Hyperlink 2 7 3 6" xfId="4715"/>
    <cellStyle name="Hyperlink 2 7 3 7" xfId="6925"/>
    <cellStyle name="Hyperlink 2 7 4" xfId="378"/>
    <cellStyle name="Hyperlink 2 7 4 2" xfId="930"/>
    <cellStyle name="Hyperlink 2 7 4 2 2" xfId="2043"/>
    <cellStyle name="Hyperlink 2 7 4 2 2 2" xfId="4254"/>
    <cellStyle name="Hyperlink 2 7 4 2 2 2 2" xfId="10884"/>
    <cellStyle name="Hyperlink 2 7 4 2 2 3" xfId="6464"/>
    <cellStyle name="Hyperlink 2 7 4 2 2 4" xfId="8674"/>
    <cellStyle name="Hyperlink 2 7 4 2 3" xfId="3149"/>
    <cellStyle name="Hyperlink 2 7 4 2 3 2" xfId="9779"/>
    <cellStyle name="Hyperlink 2 7 4 2 4" xfId="5359"/>
    <cellStyle name="Hyperlink 2 7 4 2 5" xfId="7569"/>
    <cellStyle name="Hyperlink 2 7 4 3" xfId="1491"/>
    <cellStyle name="Hyperlink 2 7 4 3 2" xfId="3702"/>
    <cellStyle name="Hyperlink 2 7 4 3 2 2" xfId="10332"/>
    <cellStyle name="Hyperlink 2 7 4 3 3" xfId="5912"/>
    <cellStyle name="Hyperlink 2 7 4 3 4" xfId="8122"/>
    <cellStyle name="Hyperlink 2 7 4 4" xfId="2597"/>
    <cellStyle name="Hyperlink 2 7 4 4 2" xfId="9227"/>
    <cellStyle name="Hyperlink 2 7 4 5" xfId="4807"/>
    <cellStyle name="Hyperlink 2 7 4 6" xfId="7017"/>
    <cellStyle name="Hyperlink 2 7 5" xfId="654"/>
    <cellStyle name="Hyperlink 2 7 5 2" xfId="1767"/>
    <cellStyle name="Hyperlink 2 7 5 2 2" xfId="3978"/>
    <cellStyle name="Hyperlink 2 7 5 2 2 2" xfId="10608"/>
    <cellStyle name="Hyperlink 2 7 5 2 3" xfId="6188"/>
    <cellStyle name="Hyperlink 2 7 5 2 4" xfId="8398"/>
    <cellStyle name="Hyperlink 2 7 5 3" xfId="2873"/>
    <cellStyle name="Hyperlink 2 7 5 3 2" xfId="9503"/>
    <cellStyle name="Hyperlink 2 7 5 4" xfId="5083"/>
    <cellStyle name="Hyperlink 2 7 5 5" xfId="7293"/>
    <cellStyle name="Hyperlink 2 7 6" xfId="1215"/>
    <cellStyle name="Hyperlink 2 7 6 2" xfId="3426"/>
    <cellStyle name="Hyperlink 2 7 6 2 2" xfId="10056"/>
    <cellStyle name="Hyperlink 2 7 6 3" xfId="5636"/>
    <cellStyle name="Hyperlink 2 7 6 4" xfId="7846"/>
    <cellStyle name="Hyperlink 2 7 7" xfId="2321"/>
    <cellStyle name="Hyperlink 2 7 7 2" xfId="8951"/>
    <cellStyle name="Hyperlink 2 7 8" xfId="4531"/>
    <cellStyle name="Hyperlink 2 7 9" xfId="674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2 2 2" xfId="10930"/>
    <cellStyle name="Hyperlink 2 8 2 2 2 3" xfId="6510"/>
    <cellStyle name="Hyperlink 2 8 2 2 2 4" xfId="8720"/>
    <cellStyle name="Hyperlink 2 8 2 2 3" xfId="3195"/>
    <cellStyle name="Hyperlink 2 8 2 2 3 2" xfId="9825"/>
    <cellStyle name="Hyperlink 2 8 2 2 4" xfId="5405"/>
    <cellStyle name="Hyperlink 2 8 2 2 5" xfId="7615"/>
    <cellStyle name="Hyperlink 2 8 2 3" xfId="1537"/>
    <cellStyle name="Hyperlink 2 8 2 3 2" xfId="3748"/>
    <cellStyle name="Hyperlink 2 8 2 3 2 2" xfId="10378"/>
    <cellStyle name="Hyperlink 2 8 2 3 3" xfId="5958"/>
    <cellStyle name="Hyperlink 2 8 2 3 4" xfId="8168"/>
    <cellStyle name="Hyperlink 2 8 2 4" xfId="2643"/>
    <cellStyle name="Hyperlink 2 8 2 4 2" xfId="9273"/>
    <cellStyle name="Hyperlink 2 8 2 5" xfId="4853"/>
    <cellStyle name="Hyperlink 2 8 2 6" xfId="7063"/>
    <cellStyle name="Hyperlink 2 8 3" xfId="700"/>
    <cellStyle name="Hyperlink 2 8 3 2" xfId="1813"/>
    <cellStyle name="Hyperlink 2 8 3 2 2" xfId="4024"/>
    <cellStyle name="Hyperlink 2 8 3 2 2 2" xfId="10654"/>
    <cellStyle name="Hyperlink 2 8 3 2 3" xfId="6234"/>
    <cellStyle name="Hyperlink 2 8 3 2 4" xfId="8444"/>
    <cellStyle name="Hyperlink 2 8 3 3" xfId="2919"/>
    <cellStyle name="Hyperlink 2 8 3 3 2" xfId="9549"/>
    <cellStyle name="Hyperlink 2 8 3 4" xfId="5129"/>
    <cellStyle name="Hyperlink 2 8 3 5" xfId="7339"/>
    <cellStyle name="Hyperlink 2 8 4" xfId="1261"/>
    <cellStyle name="Hyperlink 2 8 4 2" xfId="3472"/>
    <cellStyle name="Hyperlink 2 8 4 2 2" xfId="10102"/>
    <cellStyle name="Hyperlink 2 8 4 3" xfId="5682"/>
    <cellStyle name="Hyperlink 2 8 4 4" xfId="7892"/>
    <cellStyle name="Hyperlink 2 8 5" xfId="2367"/>
    <cellStyle name="Hyperlink 2 8 5 2" xfId="8997"/>
    <cellStyle name="Hyperlink 2 8 6" xfId="4577"/>
    <cellStyle name="Hyperlink 2 8 7" xfId="678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2 2 2" xfId="11022"/>
    <cellStyle name="Hyperlink 2 9 2 2 2 3" xfId="6602"/>
    <cellStyle name="Hyperlink 2 9 2 2 2 4" xfId="8812"/>
    <cellStyle name="Hyperlink 2 9 2 2 3" xfId="3287"/>
    <cellStyle name="Hyperlink 2 9 2 2 3 2" xfId="9917"/>
    <cellStyle name="Hyperlink 2 9 2 2 4" xfId="5497"/>
    <cellStyle name="Hyperlink 2 9 2 2 5" xfId="7707"/>
    <cellStyle name="Hyperlink 2 9 2 3" xfId="1629"/>
    <cellStyle name="Hyperlink 2 9 2 3 2" xfId="3840"/>
    <cellStyle name="Hyperlink 2 9 2 3 2 2" xfId="10470"/>
    <cellStyle name="Hyperlink 2 9 2 3 3" xfId="6050"/>
    <cellStyle name="Hyperlink 2 9 2 3 4" xfId="8260"/>
    <cellStyle name="Hyperlink 2 9 2 4" xfId="2735"/>
    <cellStyle name="Hyperlink 2 9 2 4 2" xfId="9365"/>
    <cellStyle name="Hyperlink 2 9 2 5" xfId="4945"/>
    <cellStyle name="Hyperlink 2 9 2 6" xfId="7155"/>
    <cellStyle name="Hyperlink 2 9 3" xfId="792"/>
    <cellStyle name="Hyperlink 2 9 3 2" xfId="1905"/>
    <cellStyle name="Hyperlink 2 9 3 2 2" xfId="4116"/>
    <cellStyle name="Hyperlink 2 9 3 2 2 2" xfId="10746"/>
    <cellStyle name="Hyperlink 2 9 3 2 3" xfId="6326"/>
    <cellStyle name="Hyperlink 2 9 3 2 4" xfId="8536"/>
    <cellStyle name="Hyperlink 2 9 3 3" xfId="3011"/>
    <cellStyle name="Hyperlink 2 9 3 3 2" xfId="9641"/>
    <cellStyle name="Hyperlink 2 9 3 4" xfId="5221"/>
    <cellStyle name="Hyperlink 2 9 3 5" xfId="7431"/>
    <cellStyle name="Hyperlink 2 9 4" xfId="1353"/>
    <cellStyle name="Hyperlink 2 9 4 2" xfId="3564"/>
    <cellStyle name="Hyperlink 2 9 4 2 2" xfId="10194"/>
    <cellStyle name="Hyperlink 2 9 4 3" xfId="5774"/>
    <cellStyle name="Hyperlink 2 9 4 4" xfId="7984"/>
    <cellStyle name="Hyperlink 2 9 5" xfId="2459"/>
    <cellStyle name="Hyperlink 2 9 5 2" xfId="9089"/>
    <cellStyle name="Hyperlink 2 9 6" xfId="4669"/>
    <cellStyle name="Hyperlink 2 9 7" xfId="6879"/>
    <cellStyle name="Hyperlink 3" xfId="50"/>
    <cellStyle name="Hyperlink 3 10" xfId="609"/>
    <cellStyle name="Hyperlink 3 10 2" xfId="1722"/>
    <cellStyle name="Hyperlink 3 10 2 2" xfId="3933"/>
    <cellStyle name="Hyperlink 3 10 2 2 2" xfId="10563"/>
    <cellStyle name="Hyperlink 3 10 2 3" xfId="6143"/>
    <cellStyle name="Hyperlink 3 10 2 4" xfId="8353"/>
    <cellStyle name="Hyperlink 3 10 3" xfId="2828"/>
    <cellStyle name="Hyperlink 3 10 3 2" xfId="9458"/>
    <cellStyle name="Hyperlink 3 10 4" xfId="5038"/>
    <cellStyle name="Hyperlink 3 10 5" xfId="7248"/>
    <cellStyle name="Hyperlink 3 11" xfId="1170"/>
    <cellStyle name="Hyperlink 3 11 2" xfId="3381"/>
    <cellStyle name="Hyperlink 3 11 2 2" xfId="10011"/>
    <cellStyle name="Hyperlink 3 11 3" xfId="5591"/>
    <cellStyle name="Hyperlink 3 11 4" xfId="7801"/>
    <cellStyle name="Hyperlink 3 12" xfId="2276"/>
    <cellStyle name="Hyperlink 3 12 2" xfId="8906"/>
    <cellStyle name="Hyperlink 3 13" xfId="4486"/>
    <cellStyle name="Hyperlink 3 14" xfId="6696"/>
    <cellStyle name="Hyperlink 3 2" xfId="61"/>
    <cellStyle name="Hyperlink 3 2 10" xfId="2281"/>
    <cellStyle name="Hyperlink 3 2 10 2" xfId="8911"/>
    <cellStyle name="Hyperlink 3 2 11" xfId="4491"/>
    <cellStyle name="Hyperlink 3 2 12" xfId="6701"/>
    <cellStyle name="Hyperlink 3 2 2" xfId="72"/>
    <cellStyle name="Hyperlink 3 2 2 10" xfId="4501"/>
    <cellStyle name="Hyperlink 3 2 2 11" xfId="6711"/>
    <cellStyle name="Hyperlink 3 2 2 2" xfId="92"/>
    <cellStyle name="Hyperlink 3 2 2 2 10" xfId="6731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2 2 2" xfId="11012"/>
    <cellStyle name="Hyperlink 3 2 2 2 2 2 2 2 2 3" xfId="6592"/>
    <cellStyle name="Hyperlink 3 2 2 2 2 2 2 2 2 4" xfId="8802"/>
    <cellStyle name="Hyperlink 3 2 2 2 2 2 2 2 3" xfId="3277"/>
    <cellStyle name="Hyperlink 3 2 2 2 2 2 2 2 3 2" xfId="9907"/>
    <cellStyle name="Hyperlink 3 2 2 2 2 2 2 2 4" xfId="5487"/>
    <cellStyle name="Hyperlink 3 2 2 2 2 2 2 2 5" xfId="7697"/>
    <cellStyle name="Hyperlink 3 2 2 2 2 2 2 3" xfId="1619"/>
    <cellStyle name="Hyperlink 3 2 2 2 2 2 2 3 2" xfId="3830"/>
    <cellStyle name="Hyperlink 3 2 2 2 2 2 2 3 2 2" xfId="10460"/>
    <cellStyle name="Hyperlink 3 2 2 2 2 2 2 3 3" xfId="6040"/>
    <cellStyle name="Hyperlink 3 2 2 2 2 2 2 3 4" xfId="8250"/>
    <cellStyle name="Hyperlink 3 2 2 2 2 2 2 4" xfId="2725"/>
    <cellStyle name="Hyperlink 3 2 2 2 2 2 2 4 2" xfId="9355"/>
    <cellStyle name="Hyperlink 3 2 2 2 2 2 2 5" xfId="4935"/>
    <cellStyle name="Hyperlink 3 2 2 2 2 2 2 6" xfId="7145"/>
    <cellStyle name="Hyperlink 3 2 2 2 2 2 3" xfId="782"/>
    <cellStyle name="Hyperlink 3 2 2 2 2 2 3 2" xfId="1895"/>
    <cellStyle name="Hyperlink 3 2 2 2 2 2 3 2 2" xfId="4106"/>
    <cellStyle name="Hyperlink 3 2 2 2 2 2 3 2 2 2" xfId="10736"/>
    <cellStyle name="Hyperlink 3 2 2 2 2 2 3 2 3" xfId="6316"/>
    <cellStyle name="Hyperlink 3 2 2 2 2 2 3 2 4" xfId="8526"/>
    <cellStyle name="Hyperlink 3 2 2 2 2 2 3 3" xfId="3001"/>
    <cellStyle name="Hyperlink 3 2 2 2 2 2 3 3 2" xfId="9631"/>
    <cellStyle name="Hyperlink 3 2 2 2 2 2 3 4" xfId="5211"/>
    <cellStyle name="Hyperlink 3 2 2 2 2 2 3 5" xfId="7421"/>
    <cellStyle name="Hyperlink 3 2 2 2 2 2 4" xfId="1343"/>
    <cellStyle name="Hyperlink 3 2 2 2 2 2 4 2" xfId="3554"/>
    <cellStyle name="Hyperlink 3 2 2 2 2 2 4 2 2" xfId="10184"/>
    <cellStyle name="Hyperlink 3 2 2 2 2 2 4 3" xfId="5764"/>
    <cellStyle name="Hyperlink 3 2 2 2 2 2 4 4" xfId="7974"/>
    <cellStyle name="Hyperlink 3 2 2 2 2 2 5" xfId="2449"/>
    <cellStyle name="Hyperlink 3 2 2 2 2 2 5 2" xfId="9079"/>
    <cellStyle name="Hyperlink 3 2 2 2 2 2 6" xfId="4659"/>
    <cellStyle name="Hyperlink 3 2 2 2 2 2 7" xfId="686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2 2 2" xfId="11104"/>
    <cellStyle name="Hyperlink 3 2 2 2 2 3 2 2 2 3" xfId="6684"/>
    <cellStyle name="Hyperlink 3 2 2 2 2 3 2 2 2 4" xfId="8894"/>
    <cellStyle name="Hyperlink 3 2 2 2 2 3 2 2 3" xfId="3369"/>
    <cellStyle name="Hyperlink 3 2 2 2 2 3 2 2 3 2" xfId="9999"/>
    <cellStyle name="Hyperlink 3 2 2 2 2 3 2 2 4" xfId="5579"/>
    <cellStyle name="Hyperlink 3 2 2 2 2 3 2 2 5" xfId="7789"/>
    <cellStyle name="Hyperlink 3 2 2 2 2 3 2 3" xfId="1711"/>
    <cellStyle name="Hyperlink 3 2 2 2 2 3 2 3 2" xfId="3922"/>
    <cellStyle name="Hyperlink 3 2 2 2 2 3 2 3 2 2" xfId="10552"/>
    <cellStyle name="Hyperlink 3 2 2 2 2 3 2 3 3" xfId="6132"/>
    <cellStyle name="Hyperlink 3 2 2 2 2 3 2 3 4" xfId="8342"/>
    <cellStyle name="Hyperlink 3 2 2 2 2 3 2 4" xfId="2817"/>
    <cellStyle name="Hyperlink 3 2 2 2 2 3 2 4 2" xfId="9447"/>
    <cellStyle name="Hyperlink 3 2 2 2 2 3 2 5" xfId="5027"/>
    <cellStyle name="Hyperlink 3 2 2 2 2 3 2 6" xfId="7237"/>
    <cellStyle name="Hyperlink 3 2 2 2 2 3 3" xfId="874"/>
    <cellStyle name="Hyperlink 3 2 2 2 2 3 3 2" xfId="1987"/>
    <cellStyle name="Hyperlink 3 2 2 2 2 3 3 2 2" xfId="4198"/>
    <cellStyle name="Hyperlink 3 2 2 2 2 3 3 2 2 2" xfId="10828"/>
    <cellStyle name="Hyperlink 3 2 2 2 2 3 3 2 3" xfId="6408"/>
    <cellStyle name="Hyperlink 3 2 2 2 2 3 3 2 4" xfId="8618"/>
    <cellStyle name="Hyperlink 3 2 2 2 2 3 3 3" xfId="3093"/>
    <cellStyle name="Hyperlink 3 2 2 2 2 3 3 3 2" xfId="9723"/>
    <cellStyle name="Hyperlink 3 2 2 2 2 3 3 4" xfId="5303"/>
    <cellStyle name="Hyperlink 3 2 2 2 2 3 3 5" xfId="7513"/>
    <cellStyle name="Hyperlink 3 2 2 2 2 3 4" xfId="1435"/>
    <cellStyle name="Hyperlink 3 2 2 2 2 3 4 2" xfId="3646"/>
    <cellStyle name="Hyperlink 3 2 2 2 2 3 4 2 2" xfId="10276"/>
    <cellStyle name="Hyperlink 3 2 2 2 2 3 4 3" xfId="5856"/>
    <cellStyle name="Hyperlink 3 2 2 2 2 3 4 4" xfId="8066"/>
    <cellStyle name="Hyperlink 3 2 2 2 2 3 5" xfId="2541"/>
    <cellStyle name="Hyperlink 3 2 2 2 2 3 5 2" xfId="9171"/>
    <cellStyle name="Hyperlink 3 2 2 2 2 3 6" xfId="4751"/>
    <cellStyle name="Hyperlink 3 2 2 2 2 3 7" xfId="696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2 2 2" xfId="10920"/>
    <cellStyle name="Hyperlink 3 2 2 2 2 4 2 2 3" xfId="6500"/>
    <cellStyle name="Hyperlink 3 2 2 2 2 4 2 2 4" xfId="8710"/>
    <cellStyle name="Hyperlink 3 2 2 2 2 4 2 3" xfId="3185"/>
    <cellStyle name="Hyperlink 3 2 2 2 2 4 2 3 2" xfId="9815"/>
    <cellStyle name="Hyperlink 3 2 2 2 2 4 2 4" xfId="5395"/>
    <cellStyle name="Hyperlink 3 2 2 2 2 4 2 5" xfId="7605"/>
    <cellStyle name="Hyperlink 3 2 2 2 2 4 3" xfId="1527"/>
    <cellStyle name="Hyperlink 3 2 2 2 2 4 3 2" xfId="3738"/>
    <cellStyle name="Hyperlink 3 2 2 2 2 4 3 2 2" xfId="10368"/>
    <cellStyle name="Hyperlink 3 2 2 2 2 4 3 3" xfId="5948"/>
    <cellStyle name="Hyperlink 3 2 2 2 2 4 3 4" xfId="8158"/>
    <cellStyle name="Hyperlink 3 2 2 2 2 4 4" xfId="2633"/>
    <cellStyle name="Hyperlink 3 2 2 2 2 4 4 2" xfId="9263"/>
    <cellStyle name="Hyperlink 3 2 2 2 2 4 5" xfId="4843"/>
    <cellStyle name="Hyperlink 3 2 2 2 2 4 6" xfId="7053"/>
    <cellStyle name="Hyperlink 3 2 2 2 2 5" xfId="690"/>
    <cellStyle name="Hyperlink 3 2 2 2 2 5 2" xfId="1803"/>
    <cellStyle name="Hyperlink 3 2 2 2 2 5 2 2" xfId="4014"/>
    <cellStyle name="Hyperlink 3 2 2 2 2 5 2 2 2" xfId="10644"/>
    <cellStyle name="Hyperlink 3 2 2 2 2 5 2 3" xfId="6224"/>
    <cellStyle name="Hyperlink 3 2 2 2 2 5 2 4" xfId="8434"/>
    <cellStyle name="Hyperlink 3 2 2 2 2 5 3" xfId="2909"/>
    <cellStyle name="Hyperlink 3 2 2 2 2 5 3 2" xfId="9539"/>
    <cellStyle name="Hyperlink 3 2 2 2 2 5 4" xfId="5119"/>
    <cellStyle name="Hyperlink 3 2 2 2 2 5 5" xfId="7329"/>
    <cellStyle name="Hyperlink 3 2 2 2 2 6" xfId="1251"/>
    <cellStyle name="Hyperlink 3 2 2 2 2 6 2" xfId="3462"/>
    <cellStyle name="Hyperlink 3 2 2 2 2 6 2 2" xfId="10092"/>
    <cellStyle name="Hyperlink 3 2 2 2 2 6 3" xfId="5672"/>
    <cellStyle name="Hyperlink 3 2 2 2 2 6 4" xfId="7882"/>
    <cellStyle name="Hyperlink 3 2 2 2 2 7" xfId="2357"/>
    <cellStyle name="Hyperlink 3 2 2 2 2 7 2" xfId="8987"/>
    <cellStyle name="Hyperlink 3 2 2 2 2 8" xfId="4567"/>
    <cellStyle name="Hyperlink 3 2 2 2 2 9" xfId="677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2 2 2" xfId="10966"/>
    <cellStyle name="Hyperlink 3 2 2 2 3 2 2 2 3" xfId="6546"/>
    <cellStyle name="Hyperlink 3 2 2 2 3 2 2 2 4" xfId="8756"/>
    <cellStyle name="Hyperlink 3 2 2 2 3 2 2 3" xfId="3231"/>
    <cellStyle name="Hyperlink 3 2 2 2 3 2 2 3 2" xfId="9861"/>
    <cellStyle name="Hyperlink 3 2 2 2 3 2 2 4" xfId="5441"/>
    <cellStyle name="Hyperlink 3 2 2 2 3 2 2 5" xfId="7651"/>
    <cellStyle name="Hyperlink 3 2 2 2 3 2 3" xfId="1573"/>
    <cellStyle name="Hyperlink 3 2 2 2 3 2 3 2" xfId="3784"/>
    <cellStyle name="Hyperlink 3 2 2 2 3 2 3 2 2" xfId="10414"/>
    <cellStyle name="Hyperlink 3 2 2 2 3 2 3 3" xfId="5994"/>
    <cellStyle name="Hyperlink 3 2 2 2 3 2 3 4" xfId="8204"/>
    <cellStyle name="Hyperlink 3 2 2 2 3 2 4" xfId="2679"/>
    <cellStyle name="Hyperlink 3 2 2 2 3 2 4 2" xfId="9309"/>
    <cellStyle name="Hyperlink 3 2 2 2 3 2 5" xfId="4889"/>
    <cellStyle name="Hyperlink 3 2 2 2 3 2 6" xfId="7099"/>
    <cellStyle name="Hyperlink 3 2 2 2 3 3" xfId="736"/>
    <cellStyle name="Hyperlink 3 2 2 2 3 3 2" xfId="1849"/>
    <cellStyle name="Hyperlink 3 2 2 2 3 3 2 2" xfId="4060"/>
    <cellStyle name="Hyperlink 3 2 2 2 3 3 2 2 2" xfId="10690"/>
    <cellStyle name="Hyperlink 3 2 2 2 3 3 2 3" xfId="6270"/>
    <cellStyle name="Hyperlink 3 2 2 2 3 3 2 4" xfId="8480"/>
    <cellStyle name="Hyperlink 3 2 2 2 3 3 3" xfId="2955"/>
    <cellStyle name="Hyperlink 3 2 2 2 3 3 3 2" xfId="9585"/>
    <cellStyle name="Hyperlink 3 2 2 2 3 3 4" xfId="5165"/>
    <cellStyle name="Hyperlink 3 2 2 2 3 3 5" xfId="7375"/>
    <cellStyle name="Hyperlink 3 2 2 2 3 4" xfId="1297"/>
    <cellStyle name="Hyperlink 3 2 2 2 3 4 2" xfId="3508"/>
    <cellStyle name="Hyperlink 3 2 2 2 3 4 2 2" xfId="10138"/>
    <cellStyle name="Hyperlink 3 2 2 2 3 4 3" xfId="5718"/>
    <cellStyle name="Hyperlink 3 2 2 2 3 4 4" xfId="7928"/>
    <cellStyle name="Hyperlink 3 2 2 2 3 5" xfId="2403"/>
    <cellStyle name="Hyperlink 3 2 2 2 3 5 2" xfId="9033"/>
    <cellStyle name="Hyperlink 3 2 2 2 3 6" xfId="4613"/>
    <cellStyle name="Hyperlink 3 2 2 2 3 7" xfId="682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2 2 2" xfId="11058"/>
    <cellStyle name="Hyperlink 3 2 2 2 4 2 2 2 3" xfId="6638"/>
    <cellStyle name="Hyperlink 3 2 2 2 4 2 2 2 4" xfId="8848"/>
    <cellStyle name="Hyperlink 3 2 2 2 4 2 2 3" xfId="3323"/>
    <cellStyle name="Hyperlink 3 2 2 2 4 2 2 3 2" xfId="9953"/>
    <cellStyle name="Hyperlink 3 2 2 2 4 2 2 4" xfId="5533"/>
    <cellStyle name="Hyperlink 3 2 2 2 4 2 2 5" xfId="7743"/>
    <cellStyle name="Hyperlink 3 2 2 2 4 2 3" xfId="1665"/>
    <cellStyle name="Hyperlink 3 2 2 2 4 2 3 2" xfId="3876"/>
    <cellStyle name="Hyperlink 3 2 2 2 4 2 3 2 2" xfId="10506"/>
    <cellStyle name="Hyperlink 3 2 2 2 4 2 3 3" xfId="6086"/>
    <cellStyle name="Hyperlink 3 2 2 2 4 2 3 4" xfId="8296"/>
    <cellStyle name="Hyperlink 3 2 2 2 4 2 4" xfId="2771"/>
    <cellStyle name="Hyperlink 3 2 2 2 4 2 4 2" xfId="9401"/>
    <cellStyle name="Hyperlink 3 2 2 2 4 2 5" xfId="4981"/>
    <cellStyle name="Hyperlink 3 2 2 2 4 2 6" xfId="7191"/>
    <cellStyle name="Hyperlink 3 2 2 2 4 3" xfId="828"/>
    <cellStyle name="Hyperlink 3 2 2 2 4 3 2" xfId="1941"/>
    <cellStyle name="Hyperlink 3 2 2 2 4 3 2 2" xfId="4152"/>
    <cellStyle name="Hyperlink 3 2 2 2 4 3 2 2 2" xfId="10782"/>
    <cellStyle name="Hyperlink 3 2 2 2 4 3 2 3" xfId="6362"/>
    <cellStyle name="Hyperlink 3 2 2 2 4 3 2 4" xfId="8572"/>
    <cellStyle name="Hyperlink 3 2 2 2 4 3 3" xfId="3047"/>
    <cellStyle name="Hyperlink 3 2 2 2 4 3 3 2" xfId="9677"/>
    <cellStyle name="Hyperlink 3 2 2 2 4 3 4" xfId="5257"/>
    <cellStyle name="Hyperlink 3 2 2 2 4 3 5" xfId="7467"/>
    <cellStyle name="Hyperlink 3 2 2 2 4 4" xfId="1389"/>
    <cellStyle name="Hyperlink 3 2 2 2 4 4 2" xfId="3600"/>
    <cellStyle name="Hyperlink 3 2 2 2 4 4 2 2" xfId="10230"/>
    <cellStyle name="Hyperlink 3 2 2 2 4 4 3" xfId="5810"/>
    <cellStyle name="Hyperlink 3 2 2 2 4 4 4" xfId="8020"/>
    <cellStyle name="Hyperlink 3 2 2 2 4 5" xfId="2495"/>
    <cellStyle name="Hyperlink 3 2 2 2 4 5 2" xfId="9125"/>
    <cellStyle name="Hyperlink 3 2 2 2 4 6" xfId="4705"/>
    <cellStyle name="Hyperlink 3 2 2 2 4 7" xfId="691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2 2 2" xfId="10874"/>
    <cellStyle name="Hyperlink 3 2 2 2 5 2 2 3" xfId="6454"/>
    <cellStyle name="Hyperlink 3 2 2 2 5 2 2 4" xfId="8664"/>
    <cellStyle name="Hyperlink 3 2 2 2 5 2 3" xfId="3139"/>
    <cellStyle name="Hyperlink 3 2 2 2 5 2 3 2" xfId="9769"/>
    <cellStyle name="Hyperlink 3 2 2 2 5 2 4" xfId="5349"/>
    <cellStyle name="Hyperlink 3 2 2 2 5 2 5" xfId="7559"/>
    <cellStyle name="Hyperlink 3 2 2 2 5 3" xfId="1481"/>
    <cellStyle name="Hyperlink 3 2 2 2 5 3 2" xfId="3692"/>
    <cellStyle name="Hyperlink 3 2 2 2 5 3 2 2" xfId="10322"/>
    <cellStyle name="Hyperlink 3 2 2 2 5 3 3" xfId="5902"/>
    <cellStyle name="Hyperlink 3 2 2 2 5 3 4" xfId="8112"/>
    <cellStyle name="Hyperlink 3 2 2 2 5 4" xfId="2587"/>
    <cellStyle name="Hyperlink 3 2 2 2 5 4 2" xfId="9217"/>
    <cellStyle name="Hyperlink 3 2 2 2 5 5" xfId="4797"/>
    <cellStyle name="Hyperlink 3 2 2 2 5 6" xfId="7007"/>
    <cellStyle name="Hyperlink 3 2 2 2 6" xfId="644"/>
    <cellStyle name="Hyperlink 3 2 2 2 6 2" xfId="1757"/>
    <cellStyle name="Hyperlink 3 2 2 2 6 2 2" xfId="3968"/>
    <cellStyle name="Hyperlink 3 2 2 2 6 2 2 2" xfId="10598"/>
    <cellStyle name="Hyperlink 3 2 2 2 6 2 3" xfId="6178"/>
    <cellStyle name="Hyperlink 3 2 2 2 6 2 4" xfId="8388"/>
    <cellStyle name="Hyperlink 3 2 2 2 6 3" xfId="2863"/>
    <cellStyle name="Hyperlink 3 2 2 2 6 3 2" xfId="9493"/>
    <cellStyle name="Hyperlink 3 2 2 2 6 4" xfId="5073"/>
    <cellStyle name="Hyperlink 3 2 2 2 6 5" xfId="7283"/>
    <cellStyle name="Hyperlink 3 2 2 2 7" xfId="1205"/>
    <cellStyle name="Hyperlink 3 2 2 2 7 2" xfId="3416"/>
    <cellStyle name="Hyperlink 3 2 2 2 7 2 2" xfId="10046"/>
    <cellStyle name="Hyperlink 3 2 2 2 7 3" xfId="5626"/>
    <cellStyle name="Hyperlink 3 2 2 2 7 4" xfId="7836"/>
    <cellStyle name="Hyperlink 3 2 2 2 8" xfId="2311"/>
    <cellStyle name="Hyperlink 3 2 2 2 8 2" xfId="894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2 2 2" xfId="10992"/>
    <cellStyle name="Hyperlink 3 2 2 3 2 2 2 2 3" xfId="6572"/>
    <cellStyle name="Hyperlink 3 2 2 3 2 2 2 2 4" xfId="8782"/>
    <cellStyle name="Hyperlink 3 2 2 3 2 2 2 3" xfId="3257"/>
    <cellStyle name="Hyperlink 3 2 2 3 2 2 2 3 2" xfId="9887"/>
    <cellStyle name="Hyperlink 3 2 2 3 2 2 2 4" xfId="5467"/>
    <cellStyle name="Hyperlink 3 2 2 3 2 2 2 5" xfId="7677"/>
    <cellStyle name="Hyperlink 3 2 2 3 2 2 3" xfId="1599"/>
    <cellStyle name="Hyperlink 3 2 2 3 2 2 3 2" xfId="3810"/>
    <cellStyle name="Hyperlink 3 2 2 3 2 2 3 2 2" xfId="10440"/>
    <cellStyle name="Hyperlink 3 2 2 3 2 2 3 3" xfId="6020"/>
    <cellStyle name="Hyperlink 3 2 2 3 2 2 3 4" xfId="8230"/>
    <cellStyle name="Hyperlink 3 2 2 3 2 2 4" xfId="2705"/>
    <cellStyle name="Hyperlink 3 2 2 3 2 2 4 2" xfId="9335"/>
    <cellStyle name="Hyperlink 3 2 2 3 2 2 5" xfId="4915"/>
    <cellStyle name="Hyperlink 3 2 2 3 2 2 6" xfId="7125"/>
    <cellStyle name="Hyperlink 3 2 2 3 2 3" xfId="762"/>
    <cellStyle name="Hyperlink 3 2 2 3 2 3 2" xfId="1875"/>
    <cellStyle name="Hyperlink 3 2 2 3 2 3 2 2" xfId="4086"/>
    <cellStyle name="Hyperlink 3 2 2 3 2 3 2 2 2" xfId="10716"/>
    <cellStyle name="Hyperlink 3 2 2 3 2 3 2 3" xfId="6296"/>
    <cellStyle name="Hyperlink 3 2 2 3 2 3 2 4" xfId="8506"/>
    <cellStyle name="Hyperlink 3 2 2 3 2 3 3" xfId="2981"/>
    <cellStyle name="Hyperlink 3 2 2 3 2 3 3 2" xfId="9611"/>
    <cellStyle name="Hyperlink 3 2 2 3 2 3 4" xfId="5191"/>
    <cellStyle name="Hyperlink 3 2 2 3 2 3 5" xfId="7401"/>
    <cellStyle name="Hyperlink 3 2 2 3 2 4" xfId="1323"/>
    <cellStyle name="Hyperlink 3 2 2 3 2 4 2" xfId="3534"/>
    <cellStyle name="Hyperlink 3 2 2 3 2 4 2 2" xfId="10164"/>
    <cellStyle name="Hyperlink 3 2 2 3 2 4 3" xfId="5744"/>
    <cellStyle name="Hyperlink 3 2 2 3 2 4 4" xfId="7954"/>
    <cellStyle name="Hyperlink 3 2 2 3 2 5" xfId="2429"/>
    <cellStyle name="Hyperlink 3 2 2 3 2 5 2" xfId="9059"/>
    <cellStyle name="Hyperlink 3 2 2 3 2 6" xfId="4639"/>
    <cellStyle name="Hyperlink 3 2 2 3 2 7" xfId="684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2 2 2" xfId="11084"/>
    <cellStyle name="Hyperlink 3 2 2 3 3 2 2 2 3" xfId="6664"/>
    <cellStyle name="Hyperlink 3 2 2 3 3 2 2 2 4" xfId="8874"/>
    <cellStyle name="Hyperlink 3 2 2 3 3 2 2 3" xfId="3349"/>
    <cellStyle name="Hyperlink 3 2 2 3 3 2 2 3 2" xfId="9979"/>
    <cellStyle name="Hyperlink 3 2 2 3 3 2 2 4" xfId="5559"/>
    <cellStyle name="Hyperlink 3 2 2 3 3 2 2 5" xfId="7769"/>
    <cellStyle name="Hyperlink 3 2 2 3 3 2 3" xfId="1691"/>
    <cellStyle name="Hyperlink 3 2 2 3 3 2 3 2" xfId="3902"/>
    <cellStyle name="Hyperlink 3 2 2 3 3 2 3 2 2" xfId="10532"/>
    <cellStyle name="Hyperlink 3 2 2 3 3 2 3 3" xfId="6112"/>
    <cellStyle name="Hyperlink 3 2 2 3 3 2 3 4" xfId="8322"/>
    <cellStyle name="Hyperlink 3 2 2 3 3 2 4" xfId="2797"/>
    <cellStyle name="Hyperlink 3 2 2 3 3 2 4 2" xfId="9427"/>
    <cellStyle name="Hyperlink 3 2 2 3 3 2 5" xfId="5007"/>
    <cellStyle name="Hyperlink 3 2 2 3 3 2 6" xfId="7217"/>
    <cellStyle name="Hyperlink 3 2 2 3 3 3" xfId="854"/>
    <cellStyle name="Hyperlink 3 2 2 3 3 3 2" xfId="1967"/>
    <cellStyle name="Hyperlink 3 2 2 3 3 3 2 2" xfId="4178"/>
    <cellStyle name="Hyperlink 3 2 2 3 3 3 2 2 2" xfId="10808"/>
    <cellStyle name="Hyperlink 3 2 2 3 3 3 2 3" xfId="6388"/>
    <cellStyle name="Hyperlink 3 2 2 3 3 3 2 4" xfId="8598"/>
    <cellStyle name="Hyperlink 3 2 2 3 3 3 3" xfId="3073"/>
    <cellStyle name="Hyperlink 3 2 2 3 3 3 3 2" xfId="9703"/>
    <cellStyle name="Hyperlink 3 2 2 3 3 3 4" xfId="5283"/>
    <cellStyle name="Hyperlink 3 2 2 3 3 3 5" xfId="7493"/>
    <cellStyle name="Hyperlink 3 2 2 3 3 4" xfId="1415"/>
    <cellStyle name="Hyperlink 3 2 2 3 3 4 2" xfId="3626"/>
    <cellStyle name="Hyperlink 3 2 2 3 3 4 2 2" xfId="10256"/>
    <cellStyle name="Hyperlink 3 2 2 3 3 4 3" xfId="5836"/>
    <cellStyle name="Hyperlink 3 2 2 3 3 4 4" xfId="8046"/>
    <cellStyle name="Hyperlink 3 2 2 3 3 5" xfId="2521"/>
    <cellStyle name="Hyperlink 3 2 2 3 3 5 2" xfId="9151"/>
    <cellStyle name="Hyperlink 3 2 2 3 3 6" xfId="4731"/>
    <cellStyle name="Hyperlink 3 2 2 3 3 7" xfId="694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2 2 2" xfId="10900"/>
    <cellStyle name="Hyperlink 3 2 2 3 4 2 2 3" xfId="6480"/>
    <cellStyle name="Hyperlink 3 2 2 3 4 2 2 4" xfId="8690"/>
    <cellStyle name="Hyperlink 3 2 2 3 4 2 3" xfId="3165"/>
    <cellStyle name="Hyperlink 3 2 2 3 4 2 3 2" xfId="9795"/>
    <cellStyle name="Hyperlink 3 2 2 3 4 2 4" xfId="5375"/>
    <cellStyle name="Hyperlink 3 2 2 3 4 2 5" xfId="7585"/>
    <cellStyle name="Hyperlink 3 2 2 3 4 3" xfId="1507"/>
    <cellStyle name="Hyperlink 3 2 2 3 4 3 2" xfId="3718"/>
    <cellStyle name="Hyperlink 3 2 2 3 4 3 2 2" xfId="10348"/>
    <cellStyle name="Hyperlink 3 2 2 3 4 3 3" xfId="5928"/>
    <cellStyle name="Hyperlink 3 2 2 3 4 3 4" xfId="8138"/>
    <cellStyle name="Hyperlink 3 2 2 3 4 4" xfId="2613"/>
    <cellStyle name="Hyperlink 3 2 2 3 4 4 2" xfId="9243"/>
    <cellStyle name="Hyperlink 3 2 2 3 4 5" xfId="4823"/>
    <cellStyle name="Hyperlink 3 2 2 3 4 6" xfId="7033"/>
    <cellStyle name="Hyperlink 3 2 2 3 5" xfId="670"/>
    <cellStyle name="Hyperlink 3 2 2 3 5 2" xfId="1783"/>
    <cellStyle name="Hyperlink 3 2 2 3 5 2 2" xfId="3994"/>
    <cellStyle name="Hyperlink 3 2 2 3 5 2 2 2" xfId="10624"/>
    <cellStyle name="Hyperlink 3 2 2 3 5 2 3" xfId="6204"/>
    <cellStyle name="Hyperlink 3 2 2 3 5 2 4" xfId="8414"/>
    <cellStyle name="Hyperlink 3 2 2 3 5 3" xfId="2889"/>
    <cellStyle name="Hyperlink 3 2 2 3 5 3 2" xfId="9519"/>
    <cellStyle name="Hyperlink 3 2 2 3 5 4" xfId="5099"/>
    <cellStyle name="Hyperlink 3 2 2 3 5 5" xfId="7309"/>
    <cellStyle name="Hyperlink 3 2 2 3 6" xfId="1231"/>
    <cellStyle name="Hyperlink 3 2 2 3 6 2" xfId="3442"/>
    <cellStyle name="Hyperlink 3 2 2 3 6 2 2" xfId="10072"/>
    <cellStyle name="Hyperlink 3 2 2 3 6 3" xfId="5652"/>
    <cellStyle name="Hyperlink 3 2 2 3 6 4" xfId="7862"/>
    <cellStyle name="Hyperlink 3 2 2 3 7" xfId="2337"/>
    <cellStyle name="Hyperlink 3 2 2 3 7 2" xfId="8967"/>
    <cellStyle name="Hyperlink 3 2 2 3 8" xfId="4547"/>
    <cellStyle name="Hyperlink 3 2 2 3 9" xfId="675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2 2 2" xfId="10946"/>
    <cellStyle name="Hyperlink 3 2 2 4 2 2 2 3" xfId="6526"/>
    <cellStyle name="Hyperlink 3 2 2 4 2 2 2 4" xfId="8736"/>
    <cellStyle name="Hyperlink 3 2 2 4 2 2 3" xfId="3211"/>
    <cellStyle name="Hyperlink 3 2 2 4 2 2 3 2" xfId="9841"/>
    <cellStyle name="Hyperlink 3 2 2 4 2 2 4" xfId="5421"/>
    <cellStyle name="Hyperlink 3 2 2 4 2 2 5" xfId="7631"/>
    <cellStyle name="Hyperlink 3 2 2 4 2 3" xfId="1553"/>
    <cellStyle name="Hyperlink 3 2 2 4 2 3 2" xfId="3764"/>
    <cellStyle name="Hyperlink 3 2 2 4 2 3 2 2" xfId="10394"/>
    <cellStyle name="Hyperlink 3 2 2 4 2 3 3" xfId="5974"/>
    <cellStyle name="Hyperlink 3 2 2 4 2 3 4" xfId="8184"/>
    <cellStyle name="Hyperlink 3 2 2 4 2 4" xfId="2659"/>
    <cellStyle name="Hyperlink 3 2 2 4 2 4 2" xfId="9289"/>
    <cellStyle name="Hyperlink 3 2 2 4 2 5" xfId="4869"/>
    <cellStyle name="Hyperlink 3 2 2 4 2 6" xfId="7079"/>
    <cellStyle name="Hyperlink 3 2 2 4 3" xfId="716"/>
    <cellStyle name="Hyperlink 3 2 2 4 3 2" xfId="1829"/>
    <cellStyle name="Hyperlink 3 2 2 4 3 2 2" xfId="4040"/>
    <cellStyle name="Hyperlink 3 2 2 4 3 2 2 2" xfId="10670"/>
    <cellStyle name="Hyperlink 3 2 2 4 3 2 3" xfId="6250"/>
    <cellStyle name="Hyperlink 3 2 2 4 3 2 4" xfId="8460"/>
    <cellStyle name="Hyperlink 3 2 2 4 3 3" xfId="2935"/>
    <cellStyle name="Hyperlink 3 2 2 4 3 3 2" xfId="9565"/>
    <cellStyle name="Hyperlink 3 2 2 4 3 4" xfId="5145"/>
    <cellStyle name="Hyperlink 3 2 2 4 3 5" xfId="7355"/>
    <cellStyle name="Hyperlink 3 2 2 4 4" xfId="1277"/>
    <cellStyle name="Hyperlink 3 2 2 4 4 2" xfId="3488"/>
    <cellStyle name="Hyperlink 3 2 2 4 4 2 2" xfId="10118"/>
    <cellStyle name="Hyperlink 3 2 2 4 4 3" xfId="5698"/>
    <cellStyle name="Hyperlink 3 2 2 4 4 4" xfId="7908"/>
    <cellStyle name="Hyperlink 3 2 2 4 5" xfId="2383"/>
    <cellStyle name="Hyperlink 3 2 2 4 5 2" xfId="9013"/>
    <cellStyle name="Hyperlink 3 2 2 4 6" xfId="4593"/>
    <cellStyle name="Hyperlink 3 2 2 4 7" xfId="680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2 2 2" xfId="11038"/>
    <cellStyle name="Hyperlink 3 2 2 5 2 2 2 3" xfId="6618"/>
    <cellStyle name="Hyperlink 3 2 2 5 2 2 2 4" xfId="8828"/>
    <cellStyle name="Hyperlink 3 2 2 5 2 2 3" xfId="3303"/>
    <cellStyle name="Hyperlink 3 2 2 5 2 2 3 2" xfId="9933"/>
    <cellStyle name="Hyperlink 3 2 2 5 2 2 4" xfId="5513"/>
    <cellStyle name="Hyperlink 3 2 2 5 2 2 5" xfId="7723"/>
    <cellStyle name="Hyperlink 3 2 2 5 2 3" xfId="1645"/>
    <cellStyle name="Hyperlink 3 2 2 5 2 3 2" xfId="3856"/>
    <cellStyle name="Hyperlink 3 2 2 5 2 3 2 2" xfId="10486"/>
    <cellStyle name="Hyperlink 3 2 2 5 2 3 3" xfId="6066"/>
    <cellStyle name="Hyperlink 3 2 2 5 2 3 4" xfId="8276"/>
    <cellStyle name="Hyperlink 3 2 2 5 2 4" xfId="2751"/>
    <cellStyle name="Hyperlink 3 2 2 5 2 4 2" xfId="9381"/>
    <cellStyle name="Hyperlink 3 2 2 5 2 5" xfId="4961"/>
    <cellStyle name="Hyperlink 3 2 2 5 2 6" xfId="7171"/>
    <cellStyle name="Hyperlink 3 2 2 5 3" xfId="808"/>
    <cellStyle name="Hyperlink 3 2 2 5 3 2" xfId="1921"/>
    <cellStyle name="Hyperlink 3 2 2 5 3 2 2" xfId="4132"/>
    <cellStyle name="Hyperlink 3 2 2 5 3 2 2 2" xfId="10762"/>
    <cellStyle name="Hyperlink 3 2 2 5 3 2 3" xfId="6342"/>
    <cellStyle name="Hyperlink 3 2 2 5 3 2 4" xfId="8552"/>
    <cellStyle name="Hyperlink 3 2 2 5 3 3" xfId="3027"/>
    <cellStyle name="Hyperlink 3 2 2 5 3 3 2" xfId="9657"/>
    <cellStyle name="Hyperlink 3 2 2 5 3 4" xfId="5237"/>
    <cellStyle name="Hyperlink 3 2 2 5 3 5" xfId="7447"/>
    <cellStyle name="Hyperlink 3 2 2 5 4" xfId="1369"/>
    <cellStyle name="Hyperlink 3 2 2 5 4 2" xfId="3580"/>
    <cellStyle name="Hyperlink 3 2 2 5 4 2 2" xfId="10210"/>
    <cellStyle name="Hyperlink 3 2 2 5 4 3" xfId="5790"/>
    <cellStyle name="Hyperlink 3 2 2 5 4 4" xfId="8000"/>
    <cellStyle name="Hyperlink 3 2 2 5 5" xfId="2475"/>
    <cellStyle name="Hyperlink 3 2 2 5 5 2" xfId="9105"/>
    <cellStyle name="Hyperlink 3 2 2 5 6" xfId="4685"/>
    <cellStyle name="Hyperlink 3 2 2 5 7" xfId="6895"/>
    <cellStyle name="Hyperlink 3 2 2 6" xfId="348"/>
    <cellStyle name="Hyperlink 3 2 2 6 2" xfId="900"/>
    <cellStyle name="Hyperlink 3 2 2 6 2 2" xfId="2013"/>
    <cellStyle name="Hyperlink 3 2 2 6 2 2 2" xfId="4224"/>
    <cellStyle name="Hyperlink 3 2 2 6 2 2 2 2" xfId="10854"/>
    <cellStyle name="Hyperlink 3 2 2 6 2 2 3" xfId="6434"/>
    <cellStyle name="Hyperlink 3 2 2 6 2 2 4" xfId="8644"/>
    <cellStyle name="Hyperlink 3 2 2 6 2 3" xfId="3119"/>
    <cellStyle name="Hyperlink 3 2 2 6 2 3 2" xfId="9749"/>
    <cellStyle name="Hyperlink 3 2 2 6 2 4" xfId="5329"/>
    <cellStyle name="Hyperlink 3 2 2 6 2 5" xfId="7539"/>
    <cellStyle name="Hyperlink 3 2 2 6 3" xfId="1461"/>
    <cellStyle name="Hyperlink 3 2 2 6 3 2" xfId="3672"/>
    <cellStyle name="Hyperlink 3 2 2 6 3 2 2" xfId="10302"/>
    <cellStyle name="Hyperlink 3 2 2 6 3 3" xfId="5882"/>
    <cellStyle name="Hyperlink 3 2 2 6 3 4" xfId="8092"/>
    <cellStyle name="Hyperlink 3 2 2 6 4" xfId="2567"/>
    <cellStyle name="Hyperlink 3 2 2 6 4 2" xfId="9197"/>
    <cellStyle name="Hyperlink 3 2 2 6 5" xfId="4777"/>
    <cellStyle name="Hyperlink 3 2 2 6 6" xfId="6987"/>
    <cellStyle name="Hyperlink 3 2 2 7" xfId="624"/>
    <cellStyle name="Hyperlink 3 2 2 7 2" xfId="1737"/>
    <cellStyle name="Hyperlink 3 2 2 7 2 2" xfId="3948"/>
    <cellStyle name="Hyperlink 3 2 2 7 2 2 2" xfId="10578"/>
    <cellStyle name="Hyperlink 3 2 2 7 2 3" xfId="6158"/>
    <cellStyle name="Hyperlink 3 2 2 7 2 4" xfId="8368"/>
    <cellStyle name="Hyperlink 3 2 2 7 3" xfId="2843"/>
    <cellStyle name="Hyperlink 3 2 2 7 3 2" xfId="9473"/>
    <cellStyle name="Hyperlink 3 2 2 7 4" xfId="5053"/>
    <cellStyle name="Hyperlink 3 2 2 7 5" xfId="7263"/>
    <cellStyle name="Hyperlink 3 2 2 8" xfId="1185"/>
    <cellStyle name="Hyperlink 3 2 2 8 2" xfId="3396"/>
    <cellStyle name="Hyperlink 3 2 2 8 2 2" xfId="10026"/>
    <cellStyle name="Hyperlink 3 2 2 8 3" xfId="5606"/>
    <cellStyle name="Hyperlink 3 2 2 8 4" xfId="7816"/>
    <cellStyle name="Hyperlink 3 2 2 9" xfId="2291"/>
    <cellStyle name="Hyperlink 3 2 2 9 2" xfId="8921"/>
    <cellStyle name="Hyperlink 3 2 3" xfId="82"/>
    <cellStyle name="Hyperlink 3 2 3 10" xfId="6721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2 2 2" xfId="11002"/>
    <cellStyle name="Hyperlink 3 2 3 2 2 2 2 2 3" xfId="6582"/>
    <cellStyle name="Hyperlink 3 2 3 2 2 2 2 2 4" xfId="8792"/>
    <cellStyle name="Hyperlink 3 2 3 2 2 2 2 3" xfId="3267"/>
    <cellStyle name="Hyperlink 3 2 3 2 2 2 2 3 2" xfId="9897"/>
    <cellStyle name="Hyperlink 3 2 3 2 2 2 2 4" xfId="5477"/>
    <cellStyle name="Hyperlink 3 2 3 2 2 2 2 5" xfId="7687"/>
    <cellStyle name="Hyperlink 3 2 3 2 2 2 3" xfId="1609"/>
    <cellStyle name="Hyperlink 3 2 3 2 2 2 3 2" xfId="3820"/>
    <cellStyle name="Hyperlink 3 2 3 2 2 2 3 2 2" xfId="10450"/>
    <cellStyle name="Hyperlink 3 2 3 2 2 2 3 3" xfId="6030"/>
    <cellStyle name="Hyperlink 3 2 3 2 2 2 3 4" xfId="8240"/>
    <cellStyle name="Hyperlink 3 2 3 2 2 2 4" xfId="2715"/>
    <cellStyle name="Hyperlink 3 2 3 2 2 2 4 2" xfId="9345"/>
    <cellStyle name="Hyperlink 3 2 3 2 2 2 5" xfId="4925"/>
    <cellStyle name="Hyperlink 3 2 3 2 2 2 6" xfId="7135"/>
    <cellStyle name="Hyperlink 3 2 3 2 2 3" xfId="772"/>
    <cellStyle name="Hyperlink 3 2 3 2 2 3 2" xfId="1885"/>
    <cellStyle name="Hyperlink 3 2 3 2 2 3 2 2" xfId="4096"/>
    <cellStyle name="Hyperlink 3 2 3 2 2 3 2 2 2" xfId="10726"/>
    <cellStyle name="Hyperlink 3 2 3 2 2 3 2 3" xfId="6306"/>
    <cellStyle name="Hyperlink 3 2 3 2 2 3 2 4" xfId="8516"/>
    <cellStyle name="Hyperlink 3 2 3 2 2 3 3" xfId="2991"/>
    <cellStyle name="Hyperlink 3 2 3 2 2 3 3 2" xfId="9621"/>
    <cellStyle name="Hyperlink 3 2 3 2 2 3 4" xfId="5201"/>
    <cellStyle name="Hyperlink 3 2 3 2 2 3 5" xfId="7411"/>
    <cellStyle name="Hyperlink 3 2 3 2 2 4" xfId="1333"/>
    <cellStyle name="Hyperlink 3 2 3 2 2 4 2" xfId="3544"/>
    <cellStyle name="Hyperlink 3 2 3 2 2 4 2 2" xfId="10174"/>
    <cellStyle name="Hyperlink 3 2 3 2 2 4 3" xfId="5754"/>
    <cellStyle name="Hyperlink 3 2 3 2 2 4 4" xfId="7964"/>
    <cellStyle name="Hyperlink 3 2 3 2 2 5" xfId="2439"/>
    <cellStyle name="Hyperlink 3 2 3 2 2 5 2" xfId="9069"/>
    <cellStyle name="Hyperlink 3 2 3 2 2 6" xfId="4649"/>
    <cellStyle name="Hyperlink 3 2 3 2 2 7" xfId="685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2 2 2" xfId="11094"/>
    <cellStyle name="Hyperlink 3 2 3 2 3 2 2 2 3" xfId="6674"/>
    <cellStyle name="Hyperlink 3 2 3 2 3 2 2 2 4" xfId="8884"/>
    <cellStyle name="Hyperlink 3 2 3 2 3 2 2 3" xfId="3359"/>
    <cellStyle name="Hyperlink 3 2 3 2 3 2 2 3 2" xfId="9989"/>
    <cellStyle name="Hyperlink 3 2 3 2 3 2 2 4" xfId="5569"/>
    <cellStyle name="Hyperlink 3 2 3 2 3 2 2 5" xfId="7779"/>
    <cellStyle name="Hyperlink 3 2 3 2 3 2 3" xfId="1701"/>
    <cellStyle name="Hyperlink 3 2 3 2 3 2 3 2" xfId="3912"/>
    <cellStyle name="Hyperlink 3 2 3 2 3 2 3 2 2" xfId="10542"/>
    <cellStyle name="Hyperlink 3 2 3 2 3 2 3 3" xfId="6122"/>
    <cellStyle name="Hyperlink 3 2 3 2 3 2 3 4" xfId="8332"/>
    <cellStyle name="Hyperlink 3 2 3 2 3 2 4" xfId="2807"/>
    <cellStyle name="Hyperlink 3 2 3 2 3 2 4 2" xfId="9437"/>
    <cellStyle name="Hyperlink 3 2 3 2 3 2 5" xfId="5017"/>
    <cellStyle name="Hyperlink 3 2 3 2 3 2 6" xfId="7227"/>
    <cellStyle name="Hyperlink 3 2 3 2 3 3" xfId="864"/>
    <cellStyle name="Hyperlink 3 2 3 2 3 3 2" xfId="1977"/>
    <cellStyle name="Hyperlink 3 2 3 2 3 3 2 2" xfId="4188"/>
    <cellStyle name="Hyperlink 3 2 3 2 3 3 2 2 2" xfId="10818"/>
    <cellStyle name="Hyperlink 3 2 3 2 3 3 2 3" xfId="6398"/>
    <cellStyle name="Hyperlink 3 2 3 2 3 3 2 4" xfId="8608"/>
    <cellStyle name="Hyperlink 3 2 3 2 3 3 3" xfId="3083"/>
    <cellStyle name="Hyperlink 3 2 3 2 3 3 3 2" xfId="9713"/>
    <cellStyle name="Hyperlink 3 2 3 2 3 3 4" xfId="5293"/>
    <cellStyle name="Hyperlink 3 2 3 2 3 3 5" xfId="7503"/>
    <cellStyle name="Hyperlink 3 2 3 2 3 4" xfId="1425"/>
    <cellStyle name="Hyperlink 3 2 3 2 3 4 2" xfId="3636"/>
    <cellStyle name="Hyperlink 3 2 3 2 3 4 2 2" xfId="10266"/>
    <cellStyle name="Hyperlink 3 2 3 2 3 4 3" xfId="5846"/>
    <cellStyle name="Hyperlink 3 2 3 2 3 4 4" xfId="8056"/>
    <cellStyle name="Hyperlink 3 2 3 2 3 5" xfId="2531"/>
    <cellStyle name="Hyperlink 3 2 3 2 3 5 2" xfId="9161"/>
    <cellStyle name="Hyperlink 3 2 3 2 3 6" xfId="4741"/>
    <cellStyle name="Hyperlink 3 2 3 2 3 7" xfId="695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2 2 2" xfId="10910"/>
    <cellStyle name="Hyperlink 3 2 3 2 4 2 2 3" xfId="6490"/>
    <cellStyle name="Hyperlink 3 2 3 2 4 2 2 4" xfId="8700"/>
    <cellStyle name="Hyperlink 3 2 3 2 4 2 3" xfId="3175"/>
    <cellStyle name="Hyperlink 3 2 3 2 4 2 3 2" xfId="9805"/>
    <cellStyle name="Hyperlink 3 2 3 2 4 2 4" xfId="5385"/>
    <cellStyle name="Hyperlink 3 2 3 2 4 2 5" xfId="7595"/>
    <cellStyle name="Hyperlink 3 2 3 2 4 3" xfId="1517"/>
    <cellStyle name="Hyperlink 3 2 3 2 4 3 2" xfId="3728"/>
    <cellStyle name="Hyperlink 3 2 3 2 4 3 2 2" xfId="10358"/>
    <cellStyle name="Hyperlink 3 2 3 2 4 3 3" xfId="5938"/>
    <cellStyle name="Hyperlink 3 2 3 2 4 3 4" xfId="8148"/>
    <cellStyle name="Hyperlink 3 2 3 2 4 4" xfId="2623"/>
    <cellStyle name="Hyperlink 3 2 3 2 4 4 2" xfId="9253"/>
    <cellStyle name="Hyperlink 3 2 3 2 4 5" xfId="4833"/>
    <cellStyle name="Hyperlink 3 2 3 2 4 6" xfId="7043"/>
    <cellStyle name="Hyperlink 3 2 3 2 5" xfId="680"/>
    <cellStyle name="Hyperlink 3 2 3 2 5 2" xfId="1793"/>
    <cellStyle name="Hyperlink 3 2 3 2 5 2 2" xfId="4004"/>
    <cellStyle name="Hyperlink 3 2 3 2 5 2 2 2" xfId="10634"/>
    <cellStyle name="Hyperlink 3 2 3 2 5 2 3" xfId="6214"/>
    <cellStyle name="Hyperlink 3 2 3 2 5 2 4" xfId="8424"/>
    <cellStyle name="Hyperlink 3 2 3 2 5 3" xfId="2899"/>
    <cellStyle name="Hyperlink 3 2 3 2 5 3 2" xfId="9529"/>
    <cellStyle name="Hyperlink 3 2 3 2 5 4" xfId="5109"/>
    <cellStyle name="Hyperlink 3 2 3 2 5 5" xfId="7319"/>
    <cellStyle name="Hyperlink 3 2 3 2 6" xfId="1241"/>
    <cellStyle name="Hyperlink 3 2 3 2 6 2" xfId="3452"/>
    <cellStyle name="Hyperlink 3 2 3 2 6 2 2" xfId="10082"/>
    <cellStyle name="Hyperlink 3 2 3 2 6 3" xfId="5662"/>
    <cellStyle name="Hyperlink 3 2 3 2 6 4" xfId="7872"/>
    <cellStyle name="Hyperlink 3 2 3 2 7" xfId="2347"/>
    <cellStyle name="Hyperlink 3 2 3 2 7 2" xfId="8977"/>
    <cellStyle name="Hyperlink 3 2 3 2 8" xfId="4557"/>
    <cellStyle name="Hyperlink 3 2 3 2 9" xfId="676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2 2 2" xfId="10956"/>
    <cellStyle name="Hyperlink 3 2 3 3 2 2 2 3" xfId="6536"/>
    <cellStyle name="Hyperlink 3 2 3 3 2 2 2 4" xfId="8746"/>
    <cellStyle name="Hyperlink 3 2 3 3 2 2 3" xfId="3221"/>
    <cellStyle name="Hyperlink 3 2 3 3 2 2 3 2" xfId="9851"/>
    <cellStyle name="Hyperlink 3 2 3 3 2 2 4" xfId="5431"/>
    <cellStyle name="Hyperlink 3 2 3 3 2 2 5" xfId="7641"/>
    <cellStyle name="Hyperlink 3 2 3 3 2 3" xfId="1563"/>
    <cellStyle name="Hyperlink 3 2 3 3 2 3 2" xfId="3774"/>
    <cellStyle name="Hyperlink 3 2 3 3 2 3 2 2" xfId="10404"/>
    <cellStyle name="Hyperlink 3 2 3 3 2 3 3" xfId="5984"/>
    <cellStyle name="Hyperlink 3 2 3 3 2 3 4" xfId="8194"/>
    <cellStyle name="Hyperlink 3 2 3 3 2 4" xfId="2669"/>
    <cellStyle name="Hyperlink 3 2 3 3 2 4 2" xfId="9299"/>
    <cellStyle name="Hyperlink 3 2 3 3 2 5" xfId="4879"/>
    <cellStyle name="Hyperlink 3 2 3 3 2 6" xfId="7089"/>
    <cellStyle name="Hyperlink 3 2 3 3 3" xfId="726"/>
    <cellStyle name="Hyperlink 3 2 3 3 3 2" xfId="1839"/>
    <cellStyle name="Hyperlink 3 2 3 3 3 2 2" xfId="4050"/>
    <cellStyle name="Hyperlink 3 2 3 3 3 2 2 2" xfId="10680"/>
    <cellStyle name="Hyperlink 3 2 3 3 3 2 3" xfId="6260"/>
    <cellStyle name="Hyperlink 3 2 3 3 3 2 4" xfId="8470"/>
    <cellStyle name="Hyperlink 3 2 3 3 3 3" xfId="2945"/>
    <cellStyle name="Hyperlink 3 2 3 3 3 3 2" xfId="9575"/>
    <cellStyle name="Hyperlink 3 2 3 3 3 4" xfId="5155"/>
    <cellStyle name="Hyperlink 3 2 3 3 3 5" xfId="7365"/>
    <cellStyle name="Hyperlink 3 2 3 3 4" xfId="1287"/>
    <cellStyle name="Hyperlink 3 2 3 3 4 2" xfId="3498"/>
    <cellStyle name="Hyperlink 3 2 3 3 4 2 2" xfId="10128"/>
    <cellStyle name="Hyperlink 3 2 3 3 4 3" xfId="5708"/>
    <cellStyle name="Hyperlink 3 2 3 3 4 4" xfId="7918"/>
    <cellStyle name="Hyperlink 3 2 3 3 5" xfId="2393"/>
    <cellStyle name="Hyperlink 3 2 3 3 5 2" xfId="9023"/>
    <cellStyle name="Hyperlink 3 2 3 3 6" xfId="4603"/>
    <cellStyle name="Hyperlink 3 2 3 3 7" xfId="681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2 2 2" xfId="11048"/>
    <cellStyle name="Hyperlink 3 2 3 4 2 2 2 3" xfId="6628"/>
    <cellStyle name="Hyperlink 3 2 3 4 2 2 2 4" xfId="8838"/>
    <cellStyle name="Hyperlink 3 2 3 4 2 2 3" xfId="3313"/>
    <cellStyle name="Hyperlink 3 2 3 4 2 2 3 2" xfId="9943"/>
    <cellStyle name="Hyperlink 3 2 3 4 2 2 4" xfId="5523"/>
    <cellStyle name="Hyperlink 3 2 3 4 2 2 5" xfId="7733"/>
    <cellStyle name="Hyperlink 3 2 3 4 2 3" xfId="1655"/>
    <cellStyle name="Hyperlink 3 2 3 4 2 3 2" xfId="3866"/>
    <cellStyle name="Hyperlink 3 2 3 4 2 3 2 2" xfId="10496"/>
    <cellStyle name="Hyperlink 3 2 3 4 2 3 3" xfId="6076"/>
    <cellStyle name="Hyperlink 3 2 3 4 2 3 4" xfId="8286"/>
    <cellStyle name="Hyperlink 3 2 3 4 2 4" xfId="2761"/>
    <cellStyle name="Hyperlink 3 2 3 4 2 4 2" xfId="9391"/>
    <cellStyle name="Hyperlink 3 2 3 4 2 5" xfId="4971"/>
    <cellStyle name="Hyperlink 3 2 3 4 2 6" xfId="7181"/>
    <cellStyle name="Hyperlink 3 2 3 4 3" xfId="818"/>
    <cellStyle name="Hyperlink 3 2 3 4 3 2" xfId="1931"/>
    <cellStyle name="Hyperlink 3 2 3 4 3 2 2" xfId="4142"/>
    <cellStyle name="Hyperlink 3 2 3 4 3 2 2 2" xfId="10772"/>
    <cellStyle name="Hyperlink 3 2 3 4 3 2 3" xfId="6352"/>
    <cellStyle name="Hyperlink 3 2 3 4 3 2 4" xfId="8562"/>
    <cellStyle name="Hyperlink 3 2 3 4 3 3" xfId="3037"/>
    <cellStyle name="Hyperlink 3 2 3 4 3 3 2" xfId="9667"/>
    <cellStyle name="Hyperlink 3 2 3 4 3 4" xfId="5247"/>
    <cellStyle name="Hyperlink 3 2 3 4 3 5" xfId="7457"/>
    <cellStyle name="Hyperlink 3 2 3 4 4" xfId="1379"/>
    <cellStyle name="Hyperlink 3 2 3 4 4 2" xfId="3590"/>
    <cellStyle name="Hyperlink 3 2 3 4 4 2 2" xfId="10220"/>
    <cellStyle name="Hyperlink 3 2 3 4 4 3" xfId="5800"/>
    <cellStyle name="Hyperlink 3 2 3 4 4 4" xfId="8010"/>
    <cellStyle name="Hyperlink 3 2 3 4 5" xfId="2485"/>
    <cellStyle name="Hyperlink 3 2 3 4 5 2" xfId="9115"/>
    <cellStyle name="Hyperlink 3 2 3 4 6" xfId="4695"/>
    <cellStyle name="Hyperlink 3 2 3 4 7" xfId="6905"/>
    <cellStyle name="Hyperlink 3 2 3 5" xfId="358"/>
    <cellStyle name="Hyperlink 3 2 3 5 2" xfId="910"/>
    <cellStyle name="Hyperlink 3 2 3 5 2 2" xfId="2023"/>
    <cellStyle name="Hyperlink 3 2 3 5 2 2 2" xfId="4234"/>
    <cellStyle name="Hyperlink 3 2 3 5 2 2 2 2" xfId="10864"/>
    <cellStyle name="Hyperlink 3 2 3 5 2 2 3" xfId="6444"/>
    <cellStyle name="Hyperlink 3 2 3 5 2 2 4" xfId="8654"/>
    <cellStyle name="Hyperlink 3 2 3 5 2 3" xfId="3129"/>
    <cellStyle name="Hyperlink 3 2 3 5 2 3 2" xfId="9759"/>
    <cellStyle name="Hyperlink 3 2 3 5 2 4" xfId="5339"/>
    <cellStyle name="Hyperlink 3 2 3 5 2 5" xfId="7549"/>
    <cellStyle name="Hyperlink 3 2 3 5 3" xfId="1471"/>
    <cellStyle name="Hyperlink 3 2 3 5 3 2" xfId="3682"/>
    <cellStyle name="Hyperlink 3 2 3 5 3 2 2" xfId="10312"/>
    <cellStyle name="Hyperlink 3 2 3 5 3 3" xfId="5892"/>
    <cellStyle name="Hyperlink 3 2 3 5 3 4" xfId="8102"/>
    <cellStyle name="Hyperlink 3 2 3 5 4" xfId="2577"/>
    <cellStyle name="Hyperlink 3 2 3 5 4 2" xfId="9207"/>
    <cellStyle name="Hyperlink 3 2 3 5 5" xfId="4787"/>
    <cellStyle name="Hyperlink 3 2 3 5 6" xfId="6997"/>
    <cellStyle name="Hyperlink 3 2 3 6" xfId="634"/>
    <cellStyle name="Hyperlink 3 2 3 6 2" xfId="1747"/>
    <cellStyle name="Hyperlink 3 2 3 6 2 2" xfId="3958"/>
    <cellStyle name="Hyperlink 3 2 3 6 2 2 2" xfId="10588"/>
    <cellStyle name="Hyperlink 3 2 3 6 2 3" xfId="6168"/>
    <cellStyle name="Hyperlink 3 2 3 6 2 4" xfId="8378"/>
    <cellStyle name="Hyperlink 3 2 3 6 3" xfId="2853"/>
    <cellStyle name="Hyperlink 3 2 3 6 3 2" xfId="9483"/>
    <cellStyle name="Hyperlink 3 2 3 6 4" xfId="5063"/>
    <cellStyle name="Hyperlink 3 2 3 6 5" xfId="7273"/>
    <cellStyle name="Hyperlink 3 2 3 7" xfId="1195"/>
    <cellStyle name="Hyperlink 3 2 3 7 2" xfId="3406"/>
    <cellStyle name="Hyperlink 3 2 3 7 2 2" xfId="10036"/>
    <cellStyle name="Hyperlink 3 2 3 7 3" xfId="5616"/>
    <cellStyle name="Hyperlink 3 2 3 7 4" xfId="7826"/>
    <cellStyle name="Hyperlink 3 2 3 8" xfId="2301"/>
    <cellStyle name="Hyperlink 3 2 3 8 2" xfId="893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2 2 2" xfId="10982"/>
    <cellStyle name="Hyperlink 3 2 4 2 2 2 2 3" xfId="6562"/>
    <cellStyle name="Hyperlink 3 2 4 2 2 2 2 4" xfId="8772"/>
    <cellStyle name="Hyperlink 3 2 4 2 2 2 3" xfId="3247"/>
    <cellStyle name="Hyperlink 3 2 4 2 2 2 3 2" xfId="9877"/>
    <cellStyle name="Hyperlink 3 2 4 2 2 2 4" xfId="5457"/>
    <cellStyle name="Hyperlink 3 2 4 2 2 2 5" xfId="7667"/>
    <cellStyle name="Hyperlink 3 2 4 2 2 3" xfId="1589"/>
    <cellStyle name="Hyperlink 3 2 4 2 2 3 2" xfId="3800"/>
    <cellStyle name="Hyperlink 3 2 4 2 2 3 2 2" xfId="10430"/>
    <cellStyle name="Hyperlink 3 2 4 2 2 3 3" xfId="6010"/>
    <cellStyle name="Hyperlink 3 2 4 2 2 3 4" xfId="8220"/>
    <cellStyle name="Hyperlink 3 2 4 2 2 4" xfId="2695"/>
    <cellStyle name="Hyperlink 3 2 4 2 2 4 2" xfId="9325"/>
    <cellStyle name="Hyperlink 3 2 4 2 2 5" xfId="4905"/>
    <cellStyle name="Hyperlink 3 2 4 2 2 6" xfId="7115"/>
    <cellStyle name="Hyperlink 3 2 4 2 3" xfId="752"/>
    <cellStyle name="Hyperlink 3 2 4 2 3 2" xfId="1865"/>
    <cellStyle name="Hyperlink 3 2 4 2 3 2 2" xfId="4076"/>
    <cellStyle name="Hyperlink 3 2 4 2 3 2 2 2" xfId="10706"/>
    <cellStyle name="Hyperlink 3 2 4 2 3 2 3" xfId="6286"/>
    <cellStyle name="Hyperlink 3 2 4 2 3 2 4" xfId="8496"/>
    <cellStyle name="Hyperlink 3 2 4 2 3 3" xfId="2971"/>
    <cellStyle name="Hyperlink 3 2 4 2 3 3 2" xfId="9601"/>
    <cellStyle name="Hyperlink 3 2 4 2 3 4" xfId="5181"/>
    <cellStyle name="Hyperlink 3 2 4 2 3 5" xfId="7391"/>
    <cellStyle name="Hyperlink 3 2 4 2 4" xfId="1313"/>
    <cellStyle name="Hyperlink 3 2 4 2 4 2" xfId="3524"/>
    <cellStyle name="Hyperlink 3 2 4 2 4 2 2" xfId="10154"/>
    <cellStyle name="Hyperlink 3 2 4 2 4 3" xfId="5734"/>
    <cellStyle name="Hyperlink 3 2 4 2 4 4" xfId="7944"/>
    <cellStyle name="Hyperlink 3 2 4 2 5" xfId="2419"/>
    <cellStyle name="Hyperlink 3 2 4 2 5 2" xfId="9049"/>
    <cellStyle name="Hyperlink 3 2 4 2 6" xfId="4629"/>
    <cellStyle name="Hyperlink 3 2 4 2 7" xfId="683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2 2 2" xfId="11074"/>
    <cellStyle name="Hyperlink 3 2 4 3 2 2 2 3" xfId="6654"/>
    <cellStyle name="Hyperlink 3 2 4 3 2 2 2 4" xfId="8864"/>
    <cellStyle name="Hyperlink 3 2 4 3 2 2 3" xfId="3339"/>
    <cellStyle name="Hyperlink 3 2 4 3 2 2 3 2" xfId="9969"/>
    <cellStyle name="Hyperlink 3 2 4 3 2 2 4" xfId="5549"/>
    <cellStyle name="Hyperlink 3 2 4 3 2 2 5" xfId="7759"/>
    <cellStyle name="Hyperlink 3 2 4 3 2 3" xfId="1681"/>
    <cellStyle name="Hyperlink 3 2 4 3 2 3 2" xfId="3892"/>
    <cellStyle name="Hyperlink 3 2 4 3 2 3 2 2" xfId="10522"/>
    <cellStyle name="Hyperlink 3 2 4 3 2 3 3" xfId="6102"/>
    <cellStyle name="Hyperlink 3 2 4 3 2 3 4" xfId="8312"/>
    <cellStyle name="Hyperlink 3 2 4 3 2 4" xfId="2787"/>
    <cellStyle name="Hyperlink 3 2 4 3 2 4 2" xfId="9417"/>
    <cellStyle name="Hyperlink 3 2 4 3 2 5" xfId="4997"/>
    <cellStyle name="Hyperlink 3 2 4 3 2 6" xfId="7207"/>
    <cellStyle name="Hyperlink 3 2 4 3 3" xfId="844"/>
    <cellStyle name="Hyperlink 3 2 4 3 3 2" xfId="1957"/>
    <cellStyle name="Hyperlink 3 2 4 3 3 2 2" xfId="4168"/>
    <cellStyle name="Hyperlink 3 2 4 3 3 2 2 2" xfId="10798"/>
    <cellStyle name="Hyperlink 3 2 4 3 3 2 3" xfId="6378"/>
    <cellStyle name="Hyperlink 3 2 4 3 3 2 4" xfId="8588"/>
    <cellStyle name="Hyperlink 3 2 4 3 3 3" xfId="3063"/>
    <cellStyle name="Hyperlink 3 2 4 3 3 3 2" xfId="9693"/>
    <cellStyle name="Hyperlink 3 2 4 3 3 4" xfId="5273"/>
    <cellStyle name="Hyperlink 3 2 4 3 3 5" xfId="7483"/>
    <cellStyle name="Hyperlink 3 2 4 3 4" xfId="1405"/>
    <cellStyle name="Hyperlink 3 2 4 3 4 2" xfId="3616"/>
    <cellStyle name="Hyperlink 3 2 4 3 4 2 2" xfId="10246"/>
    <cellStyle name="Hyperlink 3 2 4 3 4 3" xfId="5826"/>
    <cellStyle name="Hyperlink 3 2 4 3 4 4" xfId="8036"/>
    <cellStyle name="Hyperlink 3 2 4 3 5" xfId="2511"/>
    <cellStyle name="Hyperlink 3 2 4 3 5 2" xfId="9141"/>
    <cellStyle name="Hyperlink 3 2 4 3 6" xfId="4721"/>
    <cellStyle name="Hyperlink 3 2 4 3 7" xfId="6931"/>
    <cellStyle name="Hyperlink 3 2 4 4" xfId="384"/>
    <cellStyle name="Hyperlink 3 2 4 4 2" xfId="936"/>
    <cellStyle name="Hyperlink 3 2 4 4 2 2" xfId="2049"/>
    <cellStyle name="Hyperlink 3 2 4 4 2 2 2" xfId="4260"/>
    <cellStyle name="Hyperlink 3 2 4 4 2 2 2 2" xfId="10890"/>
    <cellStyle name="Hyperlink 3 2 4 4 2 2 3" xfId="6470"/>
    <cellStyle name="Hyperlink 3 2 4 4 2 2 4" xfId="8680"/>
    <cellStyle name="Hyperlink 3 2 4 4 2 3" xfId="3155"/>
    <cellStyle name="Hyperlink 3 2 4 4 2 3 2" xfId="9785"/>
    <cellStyle name="Hyperlink 3 2 4 4 2 4" xfId="5365"/>
    <cellStyle name="Hyperlink 3 2 4 4 2 5" xfId="7575"/>
    <cellStyle name="Hyperlink 3 2 4 4 3" xfId="1497"/>
    <cellStyle name="Hyperlink 3 2 4 4 3 2" xfId="3708"/>
    <cellStyle name="Hyperlink 3 2 4 4 3 2 2" xfId="10338"/>
    <cellStyle name="Hyperlink 3 2 4 4 3 3" xfId="5918"/>
    <cellStyle name="Hyperlink 3 2 4 4 3 4" xfId="8128"/>
    <cellStyle name="Hyperlink 3 2 4 4 4" xfId="2603"/>
    <cellStyle name="Hyperlink 3 2 4 4 4 2" xfId="9233"/>
    <cellStyle name="Hyperlink 3 2 4 4 5" xfId="4813"/>
    <cellStyle name="Hyperlink 3 2 4 4 6" xfId="7023"/>
    <cellStyle name="Hyperlink 3 2 4 5" xfId="660"/>
    <cellStyle name="Hyperlink 3 2 4 5 2" xfId="1773"/>
    <cellStyle name="Hyperlink 3 2 4 5 2 2" xfId="3984"/>
    <cellStyle name="Hyperlink 3 2 4 5 2 2 2" xfId="10614"/>
    <cellStyle name="Hyperlink 3 2 4 5 2 3" xfId="6194"/>
    <cellStyle name="Hyperlink 3 2 4 5 2 4" xfId="8404"/>
    <cellStyle name="Hyperlink 3 2 4 5 3" xfId="2879"/>
    <cellStyle name="Hyperlink 3 2 4 5 3 2" xfId="9509"/>
    <cellStyle name="Hyperlink 3 2 4 5 4" xfId="5089"/>
    <cellStyle name="Hyperlink 3 2 4 5 5" xfId="7299"/>
    <cellStyle name="Hyperlink 3 2 4 6" xfId="1221"/>
    <cellStyle name="Hyperlink 3 2 4 6 2" xfId="3432"/>
    <cellStyle name="Hyperlink 3 2 4 6 2 2" xfId="10062"/>
    <cellStyle name="Hyperlink 3 2 4 6 3" xfId="5642"/>
    <cellStyle name="Hyperlink 3 2 4 6 4" xfId="7852"/>
    <cellStyle name="Hyperlink 3 2 4 7" xfId="2327"/>
    <cellStyle name="Hyperlink 3 2 4 7 2" xfId="8957"/>
    <cellStyle name="Hyperlink 3 2 4 8" xfId="4537"/>
    <cellStyle name="Hyperlink 3 2 4 9" xfId="674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2 2 2" xfId="10936"/>
    <cellStyle name="Hyperlink 3 2 5 2 2 2 3" xfId="6516"/>
    <cellStyle name="Hyperlink 3 2 5 2 2 2 4" xfId="8726"/>
    <cellStyle name="Hyperlink 3 2 5 2 2 3" xfId="3201"/>
    <cellStyle name="Hyperlink 3 2 5 2 2 3 2" xfId="9831"/>
    <cellStyle name="Hyperlink 3 2 5 2 2 4" xfId="5411"/>
    <cellStyle name="Hyperlink 3 2 5 2 2 5" xfId="7621"/>
    <cellStyle name="Hyperlink 3 2 5 2 3" xfId="1543"/>
    <cellStyle name="Hyperlink 3 2 5 2 3 2" xfId="3754"/>
    <cellStyle name="Hyperlink 3 2 5 2 3 2 2" xfId="10384"/>
    <cellStyle name="Hyperlink 3 2 5 2 3 3" xfId="5964"/>
    <cellStyle name="Hyperlink 3 2 5 2 3 4" xfId="8174"/>
    <cellStyle name="Hyperlink 3 2 5 2 4" xfId="2649"/>
    <cellStyle name="Hyperlink 3 2 5 2 4 2" xfId="9279"/>
    <cellStyle name="Hyperlink 3 2 5 2 5" xfId="4859"/>
    <cellStyle name="Hyperlink 3 2 5 2 6" xfId="7069"/>
    <cellStyle name="Hyperlink 3 2 5 3" xfId="706"/>
    <cellStyle name="Hyperlink 3 2 5 3 2" xfId="1819"/>
    <cellStyle name="Hyperlink 3 2 5 3 2 2" xfId="4030"/>
    <cellStyle name="Hyperlink 3 2 5 3 2 2 2" xfId="10660"/>
    <cellStyle name="Hyperlink 3 2 5 3 2 3" xfId="6240"/>
    <cellStyle name="Hyperlink 3 2 5 3 2 4" xfId="8450"/>
    <cellStyle name="Hyperlink 3 2 5 3 3" xfId="2925"/>
    <cellStyle name="Hyperlink 3 2 5 3 3 2" xfId="9555"/>
    <cellStyle name="Hyperlink 3 2 5 3 4" xfId="5135"/>
    <cellStyle name="Hyperlink 3 2 5 3 5" xfId="7345"/>
    <cellStyle name="Hyperlink 3 2 5 4" xfId="1267"/>
    <cellStyle name="Hyperlink 3 2 5 4 2" xfId="3478"/>
    <cellStyle name="Hyperlink 3 2 5 4 2 2" xfId="10108"/>
    <cellStyle name="Hyperlink 3 2 5 4 3" xfId="5688"/>
    <cellStyle name="Hyperlink 3 2 5 4 4" xfId="7898"/>
    <cellStyle name="Hyperlink 3 2 5 5" xfId="2373"/>
    <cellStyle name="Hyperlink 3 2 5 5 2" xfId="9003"/>
    <cellStyle name="Hyperlink 3 2 5 6" xfId="4583"/>
    <cellStyle name="Hyperlink 3 2 5 7" xfId="679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2 2 2" xfId="11028"/>
    <cellStyle name="Hyperlink 3 2 6 2 2 2 3" xfId="6608"/>
    <cellStyle name="Hyperlink 3 2 6 2 2 2 4" xfId="8818"/>
    <cellStyle name="Hyperlink 3 2 6 2 2 3" xfId="3293"/>
    <cellStyle name="Hyperlink 3 2 6 2 2 3 2" xfId="9923"/>
    <cellStyle name="Hyperlink 3 2 6 2 2 4" xfId="5503"/>
    <cellStyle name="Hyperlink 3 2 6 2 2 5" xfId="7713"/>
    <cellStyle name="Hyperlink 3 2 6 2 3" xfId="1635"/>
    <cellStyle name="Hyperlink 3 2 6 2 3 2" xfId="3846"/>
    <cellStyle name="Hyperlink 3 2 6 2 3 2 2" xfId="10476"/>
    <cellStyle name="Hyperlink 3 2 6 2 3 3" xfId="6056"/>
    <cellStyle name="Hyperlink 3 2 6 2 3 4" xfId="8266"/>
    <cellStyle name="Hyperlink 3 2 6 2 4" xfId="2741"/>
    <cellStyle name="Hyperlink 3 2 6 2 4 2" xfId="9371"/>
    <cellStyle name="Hyperlink 3 2 6 2 5" xfId="4951"/>
    <cellStyle name="Hyperlink 3 2 6 2 6" xfId="7161"/>
    <cellStyle name="Hyperlink 3 2 6 3" xfId="798"/>
    <cellStyle name="Hyperlink 3 2 6 3 2" xfId="1911"/>
    <cellStyle name="Hyperlink 3 2 6 3 2 2" xfId="4122"/>
    <cellStyle name="Hyperlink 3 2 6 3 2 2 2" xfId="10752"/>
    <cellStyle name="Hyperlink 3 2 6 3 2 3" xfId="6332"/>
    <cellStyle name="Hyperlink 3 2 6 3 2 4" xfId="8542"/>
    <cellStyle name="Hyperlink 3 2 6 3 3" xfId="3017"/>
    <cellStyle name="Hyperlink 3 2 6 3 3 2" xfId="9647"/>
    <cellStyle name="Hyperlink 3 2 6 3 4" xfId="5227"/>
    <cellStyle name="Hyperlink 3 2 6 3 5" xfId="7437"/>
    <cellStyle name="Hyperlink 3 2 6 4" xfId="1359"/>
    <cellStyle name="Hyperlink 3 2 6 4 2" xfId="3570"/>
    <cellStyle name="Hyperlink 3 2 6 4 2 2" xfId="10200"/>
    <cellStyle name="Hyperlink 3 2 6 4 3" xfId="5780"/>
    <cellStyle name="Hyperlink 3 2 6 4 4" xfId="7990"/>
    <cellStyle name="Hyperlink 3 2 6 5" xfId="2465"/>
    <cellStyle name="Hyperlink 3 2 6 5 2" xfId="9095"/>
    <cellStyle name="Hyperlink 3 2 6 6" xfId="4675"/>
    <cellStyle name="Hyperlink 3 2 6 7" xfId="6885"/>
    <cellStyle name="Hyperlink 3 2 7" xfId="338"/>
    <cellStyle name="Hyperlink 3 2 7 2" xfId="890"/>
    <cellStyle name="Hyperlink 3 2 7 2 2" xfId="2003"/>
    <cellStyle name="Hyperlink 3 2 7 2 2 2" xfId="4214"/>
    <cellStyle name="Hyperlink 3 2 7 2 2 2 2" xfId="10844"/>
    <cellStyle name="Hyperlink 3 2 7 2 2 3" xfId="6424"/>
    <cellStyle name="Hyperlink 3 2 7 2 2 4" xfId="8634"/>
    <cellStyle name="Hyperlink 3 2 7 2 3" xfId="3109"/>
    <cellStyle name="Hyperlink 3 2 7 2 3 2" xfId="9739"/>
    <cellStyle name="Hyperlink 3 2 7 2 4" xfId="5319"/>
    <cellStyle name="Hyperlink 3 2 7 2 5" xfId="7529"/>
    <cellStyle name="Hyperlink 3 2 7 3" xfId="1451"/>
    <cellStyle name="Hyperlink 3 2 7 3 2" xfId="3662"/>
    <cellStyle name="Hyperlink 3 2 7 3 2 2" xfId="10292"/>
    <cellStyle name="Hyperlink 3 2 7 3 3" xfId="5872"/>
    <cellStyle name="Hyperlink 3 2 7 3 4" xfId="8082"/>
    <cellStyle name="Hyperlink 3 2 7 4" xfId="2557"/>
    <cellStyle name="Hyperlink 3 2 7 4 2" xfId="9187"/>
    <cellStyle name="Hyperlink 3 2 7 5" xfId="4767"/>
    <cellStyle name="Hyperlink 3 2 7 6" xfId="6977"/>
    <cellStyle name="Hyperlink 3 2 8" xfId="614"/>
    <cellStyle name="Hyperlink 3 2 8 2" xfId="1727"/>
    <cellStyle name="Hyperlink 3 2 8 2 2" xfId="3938"/>
    <cellStyle name="Hyperlink 3 2 8 2 2 2" xfId="10568"/>
    <cellStyle name="Hyperlink 3 2 8 2 3" xfId="6148"/>
    <cellStyle name="Hyperlink 3 2 8 2 4" xfId="8358"/>
    <cellStyle name="Hyperlink 3 2 8 3" xfId="2833"/>
    <cellStyle name="Hyperlink 3 2 8 3 2" xfId="9463"/>
    <cellStyle name="Hyperlink 3 2 8 4" xfId="5043"/>
    <cellStyle name="Hyperlink 3 2 8 5" xfId="7253"/>
    <cellStyle name="Hyperlink 3 2 9" xfId="1175"/>
    <cellStyle name="Hyperlink 3 2 9 2" xfId="3386"/>
    <cellStyle name="Hyperlink 3 2 9 2 2" xfId="10016"/>
    <cellStyle name="Hyperlink 3 2 9 3" xfId="5596"/>
    <cellStyle name="Hyperlink 3 2 9 4" xfId="7806"/>
    <cellStyle name="Hyperlink 3 3" xfId="67"/>
    <cellStyle name="Hyperlink 3 3 10" xfId="4496"/>
    <cellStyle name="Hyperlink 3 3 11" xfId="6706"/>
    <cellStyle name="Hyperlink 3 3 2" xfId="87"/>
    <cellStyle name="Hyperlink 3 3 2 10" xfId="6726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2 2 2" xfId="11007"/>
    <cellStyle name="Hyperlink 3 3 2 2 2 2 2 2 3" xfId="6587"/>
    <cellStyle name="Hyperlink 3 3 2 2 2 2 2 2 4" xfId="8797"/>
    <cellStyle name="Hyperlink 3 3 2 2 2 2 2 3" xfId="3272"/>
    <cellStyle name="Hyperlink 3 3 2 2 2 2 2 3 2" xfId="9902"/>
    <cellStyle name="Hyperlink 3 3 2 2 2 2 2 4" xfId="5482"/>
    <cellStyle name="Hyperlink 3 3 2 2 2 2 2 5" xfId="7692"/>
    <cellStyle name="Hyperlink 3 3 2 2 2 2 3" xfId="1614"/>
    <cellStyle name="Hyperlink 3 3 2 2 2 2 3 2" xfId="3825"/>
    <cellStyle name="Hyperlink 3 3 2 2 2 2 3 2 2" xfId="10455"/>
    <cellStyle name="Hyperlink 3 3 2 2 2 2 3 3" xfId="6035"/>
    <cellStyle name="Hyperlink 3 3 2 2 2 2 3 4" xfId="8245"/>
    <cellStyle name="Hyperlink 3 3 2 2 2 2 4" xfId="2720"/>
    <cellStyle name="Hyperlink 3 3 2 2 2 2 4 2" xfId="9350"/>
    <cellStyle name="Hyperlink 3 3 2 2 2 2 5" xfId="4930"/>
    <cellStyle name="Hyperlink 3 3 2 2 2 2 6" xfId="7140"/>
    <cellStyle name="Hyperlink 3 3 2 2 2 3" xfId="777"/>
    <cellStyle name="Hyperlink 3 3 2 2 2 3 2" xfId="1890"/>
    <cellStyle name="Hyperlink 3 3 2 2 2 3 2 2" xfId="4101"/>
    <cellStyle name="Hyperlink 3 3 2 2 2 3 2 2 2" xfId="10731"/>
    <cellStyle name="Hyperlink 3 3 2 2 2 3 2 3" xfId="6311"/>
    <cellStyle name="Hyperlink 3 3 2 2 2 3 2 4" xfId="8521"/>
    <cellStyle name="Hyperlink 3 3 2 2 2 3 3" xfId="2996"/>
    <cellStyle name="Hyperlink 3 3 2 2 2 3 3 2" xfId="9626"/>
    <cellStyle name="Hyperlink 3 3 2 2 2 3 4" xfId="5206"/>
    <cellStyle name="Hyperlink 3 3 2 2 2 3 5" xfId="7416"/>
    <cellStyle name="Hyperlink 3 3 2 2 2 4" xfId="1338"/>
    <cellStyle name="Hyperlink 3 3 2 2 2 4 2" xfId="3549"/>
    <cellStyle name="Hyperlink 3 3 2 2 2 4 2 2" xfId="10179"/>
    <cellStyle name="Hyperlink 3 3 2 2 2 4 3" xfId="5759"/>
    <cellStyle name="Hyperlink 3 3 2 2 2 4 4" xfId="7969"/>
    <cellStyle name="Hyperlink 3 3 2 2 2 5" xfId="2444"/>
    <cellStyle name="Hyperlink 3 3 2 2 2 5 2" xfId="9074"/>
    <cellStyle name="Hyperlink 3 3 2 2 2 6" xfId="4654"/>
    <cellStyle name="Hyperlink 3 3 2 2 2 7" xfId="686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2 2 2" xfId="11099"/>
    <cellStyle name="Hyperlink 3 3 2 2 3 2 2 2 3" xfId="6679"/>
    <cellStyle name="Hyperlink 3 3 2 2 3 2 2 2 4" xfId="8889"/>
    <cellStyle name="Hyperlink 3 3 2 2 3 2 2 3" xfId="3364"/>
    <cellStyle name="Hyperlink 3 3 2 2 3 2 2 3 2" xfId="9994"/>
    <cellStyle name="Hyperlink 3 3 2 2 3 2 2 4" xfId="5574"/>
    <cellStyle name="Hyperlink 3 3 2 2 3 2 2 5" xfId="7784"/>
    <cellStyle name="Hyperlink 3 3 2 2 3 2 3" xfId="1706"/>
    <cellStyle name="Hyperlink 3 3 2 2 3 2 3 2" xfId="3917"/>
    <cellStyle name="Hyperlink 3 3 2 2 3 2 3 2 2" xfId="10547"/>
    <cellStyle name="Hyperlink 3 3 2 2 3 2 3 3" xfId="6127"/>
    <cellStyle name="Hyperlink 3 3 2 2 3 2 3 4" xfId="8337"/>
    <cellStyle name="Hyperlink 3 3 2 2 3 2 4" xfId="2812"/>
    <cellStyle name="Hyperlink 3 3 2 2 3 2 4 2" xfId="9442"/>
    <cellStyle name="Hyperlink 3 3 2 2 3 2 5" xfId="5022"/>
    <cellStyle name="Hyperlink 3 3 2 2 3 2 6" xfId="7232"/>
    <cellStyle name="Hyperlink 3 3 2 2 3 3" xfId="869"/>
    <cellStyle name="Hyperlink 3 3 2 2 3 3 2" xfId="1982"/>
    <cellStyle name="Hyperlink 3 3 2 2 3 3 2 2" xfId="4193"/>
    <cellStyle name="Hyperlink 3 3 2 2 3 3 2 2 2" xfId="10823"/>
    <cellStyle name="Hyperlink 3 3 2 2 3 3 2 3" xfId="6403"/>
    <cellStyle name="Hyperlink 3 3 2 2 3 3 2 4" xfId="8613"/>
    <cellStyle name="Hyperlink 3 3 2 2 3 3 3" xfId="3088"/>
    <cellStyle name="Hyperlink 3 3 2 2 3 3 3 2" xfId="9718"/>
    <cellStyle name="Hyperlink 3 3 2 2 3 3 4" xfId="5298"/>
    <cellStyle name="Hyperlink 3 3 2 2 3 3 5" xfId="7508"/>
    <cellStyle name="Hyperlink 3 3 2 2 3 4" xfId="1430"/>
    <cellStyle name="Hyperlink 3 3 2 2 3 4 2" xfId="3641"/>
    <cellStyle name="Hyperlink 3 3 2 2 3 4 2 2" xfId="10271"/>
    <cellStyle name="Hyperlink 3 3 2 2 3 4 3" xfId="5851"/>
    <cellStyle name="Hyperlink 3 3 2 2 3 4 4" xfId="8061"/>
    <cellStyle name="Hyperlink 3 3 2 2 3 5" xfId="2536"/>
    <cellStyle name="Hyperlink 3 3 2 2 3 5 2" xfId="9166"/>
    <cellStyle name="Hyperlink 3 3 2 2 3 6" xfId="4746"/>
    <cellStyle name="Hyperlink 3 3 2 2 3 7" xfId="695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2 2 2" xfId="10915"/>
    <cellStyle name="Hyperlink 3 3 2 2 4 2 2 3" xfId="6495"/>
    <cellStyle name="Hyperlink 3 3 2 2 4 2 2 4" xfId="8705"/>
    <cellStyle name="Hyperlink 3 3 2 2 4 2 3" xfId="3180"/>
    <cellStyle name="Hyperlink 3 3 2 2 4 2 3 2" xfId="9810"/>
    <cellStyle name="Hyperlink 3 3 2 2 4 2 4" xfId="5390"/>
    <cellStyle name="Hyperlink 3 3 2 2 4 2 5" xfId="7600"/>
    <cellStyle name="Hyperlink 3 3 2 2 4 3" xfId="1522"/>
    <cellStyle name="Hyperlink 3 3 2 2 4 3 2" xfId="3733"/>
    <cellStyle name="Hyperlink 3 3 2 2 4 3 2 2" xfId="10363"/>
    <cellStyle name="Hyperlink 3 3 2 2 4 3 3" xfId="5943"/>
    <cellStyle name="Hyperlink 3 3 2 2 4 3 4" xfId="8153"/>
    <cellStyle name="Hyperlink 3 3 2 2 4 4" xfId="2628"/>
    <cellStyle name="Hyperlink 3 3 2 2 4 4 2" xfId="9258"/>
    <cellStyle name="Hyperlink 3 3 2 2 4 5" xfId="4838"/>
    <cellStyle name="Hyperlink 3 3 2 2 4 6" xfId="7048"/>
    <cellStyle name="Hyperlink 3 3 2 2 5" xfId="685"/>
    <cellStyle name="Hyperlink 3 3 2 2 5 2" xfId="1798"/>
    <cellStyle name="Hyperlink 3 3 2 2 5 2 2" xfId="4009"/>
    <cellStyle name="Hyperlink 3 3 2 2 5 2 2 2" xfId="10639"/>
    <cellStyle name="Hyperlink 3 3 2 2 5 2 3" xfId="6219"/>
    <cellStyle name="Hyperlink 3 3 2 2 5 2 4" xfId="8429"/>
    <cellStyle name="Hyperlink 3 3 2 2 5 3" xfId="2904"/>
    <cellStyle name="Hyperlink 3 3 2 2 5 3 2" xfId="9534"/>
    <cellStyle name="Hyperlink 3 3 2 2 5 4" xfId="5114"/>
    <cellStyle name="Hyperlink 3 3 2 2 5 5" xfId="7324"/>
    <cellStyle name="Hyperlink 3 3 2 2 6" xfId="1246"/>
    <cellStyle name="Hyperlink 3 3 2 2 6 2" xfId="3457"/>
    <cellStyle name="Hyperlink 3 3 2 2 6 2 2" xfId="10087"/>
    <cellStyle name="Hyperlink 3 3 2 2 6 3" xfId="5667"/>
    <cellStyle name="Hyperlink 3 3 2 2 6 4" xfId="7877"/>
    <cellStyle name="Hyperlink 3 3 2 2 7" xfId="2352"/>
    <cellStyle name="Hyperlink 3 3 2 2 7 2" xfId="8982"/>
    <cellStyle name="Hyperlink 3 3 2 2 8" xfId="4562"/>
    <cellStyle name="Hyperlink 3 3 2 2 9" xfId="677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2 2 2" xfId="10961"/>
    <cellStyle name="Hyperlink 3 3 2 3 2 2 2 3" xfId="6541"/>
    <cellStyle name="Hyperlink 3 3 2 3 2 2 2 4" xfId="8751"/>
    <cellStyle name="Hyperlink 3 3 2 3 2 2 3" xfId="3226"/>
    <cellStyle name="Hyperlink 3 3 2 3 2 2 3 2" xfId="9856"/>
    <cellStyle name="Hyperlink 3 3 2 3 2 2 4" xfId="5436"/>
    <cellStyle name="Hyperlink 3 3 2 3 2 2 5" xfId="7646"/>
    <cellStyle name="Hyperlink 3 3 2 3 2 3" xfId="1568"/>
    <cellStyle name="Hyperlink 3 3 2 3 2 3 2" xfId="3779"/>
    <cellStyle name="Hyperlink 3 3 2 3 2 3 2 2" xfId="10409"/>
    <cellStyle name="Hyperlink 3 3 2 3 2 3 3" xfId="5989"/>
    <cellStyle name="Hyperlink 3 3 2 3 2 3 4" xfId="8199"/>
    <cellStyle name="Hyperlink 3 3 2 3 2 4" xfId="2674"/>
    <cellStyle name="Hyperlink 3 3 2 3 2 4 2" xfId="9304"/>
    <cellStyle name="Hyperlink 3 3 2 3 2 5" xfId="4884"/>
    <cellStyle name="Hyperlink 3 3 2 3 2 6" xfId="7094"/>
    <cellStyle name="Hyperlink 3 3 2 3 3" xfId="731"/>
    <cellStyle name="Hyperlink 3 3 2 3 3 2" xfId="1844"/>
    <cellStyle name="Hyperlink 3 3 2 3 3 2 2" xfId="4055"/>
    <cellStyle name="Hyperlink 3 3 2 3 3 2 2 2" xfId="10685"/>
    <cellStyle name="Hyperlink 3 3 2 3 3 2 3" xfId="6265"/>
    <cellStyle name="Hyperlink 3 3 2 3 3 2 4" xfId="8475"/>
    <cellStyle name="Hyperlink 3 3 2 3 3 3" xfId="2950"/>
    <cellStyle name="Hyperlink 3 3 2 3 3 3 2" xfId="9580"/>
    <cellStyle name="Hyperlink 3 3 2 3 3 4" xfId="5160"/>
    <cellStyle name="Hyperlink 3 3 2 3 3 5" xfId="7370"/>
    <cellStyle name="Hyperlink 3 3 2 3 4" xfId="1292"/>
    <cellStyle name="Hyperlink 3 3 2 3 4 2" xfId="3503"/>
    <cellStyle name="Hyperlink 3 3 2 3 4 2 2" xfId="10133"/>
    <cellStyle name="Hyperlink 3 3 2 3 4 3" xfId="5713"/>
    <cellStyle name="Hyperlink 3 3 2 3 4 4" xfId="7923"/>
    <cellStyle name="Hyperlink 3 3 2 3 5" xfId="2398"/>
    <cellStyle name="Hyperlink 3 3 2 3 5 2" xfId="9028"/>
    <cellStyle name="Hyperlink 3 3 2 3 6" xfId="4608"/>
    <cellStyle name="Hyperlink 3 3 2 3 7" xfId="681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2 2 2" xfId="11053"/>
    <cellStyle name="Hyperlink 3 3 2 4 2 2 2 3" xfId="6633"/>
    <cellStyle name="Hyperlink 3 3 2 4 2 2 2 4" xfId="8843"/>
    <cellStyle name="Hyperlink 3 3 2 4 2 2 3" xfId="3318"/>
    <cellStyle name="Hyperlink 3 3 2 4 2 2 3 2" xfId="9948"/>
    <cellStyle name="Hyperlink 3 3 2 4 2 2 4" xfId="5528"/>
    <cellStyle name="Hyperlink 3 3 2 4 2 2 5" xfId="7738"/>
    <cellStyle name="Hyperlink 3 3 2 4 2 3" xfId="1660"/>
    <cellStyle name="Hyperlink 3 3 2 4 2 3 2" xfId="3871"/>
    <cellStyle name="Hyperlink 3 3 2 4 2 3 2 2" xfId="10501"/>
    <cellStyle name="Hyperlink 3 3 2 4 2 3 3" xfId="6081"/>
    <cellStyle name="Hyperlink 3 3 2 4 2 3 4" xfId="8291"/>
    <cellStyle name="Hyperlink 3 3 2 4 2 4" xfId="2766"/>
    <cellStyle name="Hyperlink 3 3 2 4 2 4 2" xfId="9396"/>
    <cellStyle name="Hyperlink 3 3 2 4 2 5" xfId="4976"/>
    <cellStyle name="Hyperlink 3 3 2 4 2 6" xfId="7186"/>
    <cellStyle name="Hyperlink 3 3 2 4 3" xfId="823"/>
    <cellStyle name="Hyperlink 3 3 2 4 3 2" xfId="1936"/>
    <cellStyle name="Hyperlink 3 3 2 4 3 2 2" xfId="4147"/>
    <cellStyle name="Hyperlink 3 3 2 4 3 2 2 2" xfId="10777"/>
    <cellStyle name="Hyperlink 3 3 2 4 3 2 3" xfId="6357"/>
    <cellStyle name="Hyperlink 3 3 2 4 3 2 4" xfId="8567"/>
    <cellStyle name="Hyperlink 3 3 2 4 3 3" xfId="3042"/>
    <cellStyle name="Hyperlink 3 3 2 4 3 3 2" xfId="9672"/>
    <cellStyle name="Hyperlink 3 3 2 4 3 4" xfId="5252"/>
    <cellStyle name="Hyperlink 3 3 2 4 3 5" xfId="7462"/>
    <cellStyle name="Hyperlink 3 3 2 4 4" xfId="1384"/>
    <cellStyle name="Hyperlink 3 3 2 4 4 2" xfId="3595"/>
    <cellStyle name="Hyperlink 3 3 2 4 4 2 2" xfId="10225"/>
    <cellStyle name="Hyperlink 3 3 2 4 4 3" xfId="5805"/>
    <cellStyle name="Hyperlink 3 3 2 4 4 4" xfId="8015"/>
    <cellStyle name="Hyperlink 3 3 2 4 5" xfId="2490"/>
    <cellStyle name="Hyperlink 3 3 2 4 5 2" xfId="9120"/>
    <cellStyle name="Hyperlink 3 3 2 4 6" xfId="4700"/>
    <cellStyle name="Hyperlink 3 3 2 4 7" xfId="6910"/>
    <cellStyle name="Hyperlink 3 3 2 5" xfId="363"/>
    <cellStyle name="Hyperlink 3 3 2 5 2" xfId="915"/>
    <cellStyle name="Hyperlink 3 3 2 5 2 2" xfId="2028"/>
    <cellStyle name="Hyperlink 3 3 2 5 2 2 2" xfId="4239"/>
    <cellStyle name="Hyperlink 3 3 2 5 2 2 2 2" xfId="10869"/>
    <cellStyle name="Hyperlink 3 3 2 5 2 2 3" xfId="6449"/>
    <cellStyle name="Hyperlink 3 3 2 5 2 2 4" xfId="8659"/>
    <cellStyle name="Hyperlink 3 3 2 5 2 3" xfId="3134"/>
    <cellStyle name="Hyperlink 3 3 2 5 2 3 2" xfId="9764"/>
    <cellStyle name="Hyperlink 3 3 2 5 2 4" xfId="5344"/>
    <cellStyle name="Hyperlink 3 3 2 5 2 5" xfId="7554"/>
    <cellStyle name="Hyperlink 3 3 2 5 3" xfId="1476"/>
    <cellStyle name="Hyperlink 3 3 2 5 3 2" xfId="3687"/>
    <cellStyle name="Hyperlink 3 3 2 5 3 2 2" xfId="10317"/>
    <cellStyle name="Hyperlink 3 3 2 5 3 3" xfId="5897"/>
    <cellStyle name="Hyperlink 3 3 2 5 3 4" xfId="8107"/>
    <cellStyle name="Hyperlink 3 3 2 5 4" xfId="2582"/>
    <cellStyle name="Hyperlink 3 3 2 5 4 2" xfId="9212"/>
    <cellStyle name="Hyperlink 3 3 2 5 5" xfId="4792"/>
    <cellStyle name="Hyperlink 3 3 2 5 6" xfId="7002"/>
    <cellStyle name="Hyperlink 3 3 2 6" xfId="639"/>
    <cellStyle name="Hyperlink 3 3 2 6 2" xfId="1752"/>
    <cellStyle name="Hyperlink 3 3 2 6 2 2" xfId="3963"/>
    <cellStyle name="Hyperlink 3 3 2 6 2 2 2" xfId="10593"/>
    <cellStyle name="Hyperlink 3 3 2 6 2 3" xfId="6173"/>
    <cellStyle name="Hyperlink 3 3 2 6 2 4" xfId="8383"/>
    <cellStyle name="Hyperlink 3 3 2 6 3" xfId="2858"/>
    <cellStyle name="Hyperlink 3 3 2 6 3 2" xfId="9488"/>
    <cellStyle name="Hyperlink 3 3 2 6 4" xfId="5068"/>
    <cellStyle name="Hyperlink 3 3 2 6 5" xfId="7278"/>
    <cellStyle name="Hyperlink 3 3 2 7" xfId="1200"/>
    <cellStyle name="Hyperlink 3 3 2 7 2" xfId="3411"/>
    <cellStyle name="Hyperlink 3 3 2 7 2 2" xfId="10041"/>
    <cellStyle name="Hyperlink 3 3 2 7 3" xfId="5621"/>
    <cellStyle name="Hyperlink 3 3 2 7 4" xfId="7831"/>
    <cellStyle name="Hyperlink 3 3 2 8" xfId="2306"/>
    <cellStyle name="Hyperlink 3 3 2 8 2" xfId="893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2 2 2" xfId="10987"/>
    <cellStyle name="Hyperlink 3 3 3 2 2 2 2 3" xfId="6567"/>
    <cellStyle name="Hyperlink 3 3 3 2 2 2 2 4" xfId="8777"/>
    <cellStyle name="Hyperlink 3 3 3 2 2 2 3" xfId="3252"/>
    <cellStyle name="Hyperlink 3 3 3 2 2 2 3 2" xfId="9882"/>
    <cellStyle name="Hyperlink 3 3 3 2 2 2 4" xfId="5462"/>
    <cellStyle name="Hyperlink 3 3 3 2 2 2 5" xfId="7672"/>
    <cellStyle name="Hyperlink 3 3 3 2 2 3" xfId="1594"/>
    <cellStyle name="Hyperlink 3 3 3 2 2 3 2" xfId="3805"/>
    <cellStyle name="Hyperlink 3 3 3 2 2 3 2 2" xfId="10435"/>
    <cellStyle name="Hyperlink 3 3 3 2 2 3 3" xfId="6015"/>
    <cellStyle name="Hyperlink 3 3 3 2 2 3 4" xfId="8225"/>
    <cellStyle name="Hyperlink 3 3 3 2 2 4" xfId="2700"/>
    <cellStyle name="Hyperlink 3 3 3 2 2 4 2" xfId="9330"/>
    <cellStyle name="Hyperlink 3 3 3 2 2 5" xfId="4910"/>
    <cellStyle name="Hyperlink 3 3 3 2 2 6" xfId="7120"/>
    <cellStyle name="Hyperlink 3 3 3 2 3" xfId="757"/>
    <cellStyle name="Hyperlink 3 3 3 2 3 2" xfId="1870"/>
    <cellStyle name="Hyperlink 3 3 3 2 3 2 2" xfId="4081"/>
    <cellStyle name="Hyperlink 3 3 3 2 3 2 2 2" xfId="10711"/>
    <cellStyle name="Hyperlink 3 3 3 2 3 2 3" xfId="6291"/>
    <cellStyle name="Hyperlink 3 3 3 2 3 2 4" xfId="8501"/>
    <cellStyle name="Hyperlink 3 3 3 2 3 3" xfId="2976"/>
    <cellStyle name="Hyperlink 3 3 3 2 3 3 2" xfId="9606"/>
    <cellStyle name="Hyperlink 3 3 3 2 3 4" xfId="5186"/>
    <cellStyle name="Hyperlink 3 3 3 2 3 5" xfId="7396"/>
    <cellStyle name="Hyperlink 3 3 3 2 4" xfId="1318"/>
    <cellStyle name="Hyperlink 3 3 3 2 4 2" xfId="3529"/>
    <cellStyle name="Hyperlink 3 3 3 2 4 2 2" xfId="10159"/>
    <cellStyle name="Hyperlink 3 3 3 2 4 3" xfId="5739"/>
    <cellStyle name="Hyperlink 3 3 3 2 4 4" xfId="7949"/>
    <cellStyle name="Hyperlink 3 3 3 2 5" xfId="2424"/>
    <cellStyle name="Hyperlink 3 3 3 2 5 2" xfId="9054"/>
    <cellStyle name="Hyperlink 3 3 3 2 6" xfId="4634"/>
    <cellStyle name="Hyperlink 3 3 3 2 7" xfId="684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2 2 2" xfId="11079"/>
    <cellStyle name="Hyperlink 3 3 3 3 2 2 2 3" xfId="6659"/>
    <cellStyle name="Hyperlink 3 3 3 3 2 2 2 4" xfId="8869"/>
    <cellStyle name="Hyperlink 3 3 3 3 2 2 3" xfId="3344"/>
    <cellStyle name="Hyperlink 3 3 3 3 2 2 3 2" xfId="9974"/>
    <cellStyle name="Hyperlink 3 3 3 3 2 2 4" xfId="5554"/>
    <cellStyle name="Hyperlink 3 3 3 3 2 2 5" xfId="7764"/>
    <cellStyle name="Hyperlink 3 3 3 3 2 3" xfId="1686"/>
    <cellStyle name="Hyperlink 3 3 3 3 2 3 2" xfId="3897"/>
    <cellStyle name="Hyperlink 3 3 3 3 2 3 2 2" xfId="10527"/>
    <cellStyle name="Hyperlink 3 3 3 3 2 3 3" xfId="6107"/>
    <cellStyle name="Hyperlink 3 3 3 3 2 3 4" xfId="8317"/>
    <cellStyle name="Hyperlink 3 3 3 3 2 4" xfId="2792"/>
    <cellStyle name="Hyperlink 3 3 3 3 2 4 2" xfId="9422"/>
    <cellStyle name="Hyperlink 3 3 3 3 2 5" xfId="5002"/>
    <cellStyle name="Hyperlink 3 3 3 3 2 6" xfId="7212"/>
    <cellStyle name="Hyperlink 3 3 3 3 3" xfId="849"/>
    <cellStyle name="Hyperlink 3 3 3 3 3 2" xfId="1962"/>
    <cellStyle name="Hyperlink 3 3 3 3 3 2 2" xfId="4173"/>
    <cellStyle name="Hyperlink 3 3 3 3 3 2 2 2" xfId="10803"/>
    <cellStyle name="Hyperlink 3 3 3 3 3 2 3" xfId="6383"/>
    <cellStyle name="Hyperlink 3 3 3 3 3 2 4" xfId="8593"/>
    <cellStyle name="Hyperlink 3 3 3 3 3 3" xfId="3068"/>
    <cellStyle name="Hyperlink 3 3 3 3 3 3 2" xfId="9698"/>
    <cellStyle name="Hyperlink 3 3 3 3 3 4" xfId="5278"/>
    <cellStyle name="Hyperlink 3 3 3 3 3 5" xfId="7488"/>
    <cellStyle name="Hyperlink 3 3 3 3 4" xfId="1410"/>
    <cellStyle name="Hyperlink 3 3 3 3 4 2" xfId="3621"/>
    <cellStyle name="Hyperlink 3 3 3 3 4 2 2" xfId="10251"/>
    <cellStyle name="Hyperlink 3 3 3 3 4 3" xfId="5831"/>
    <cellStyle name="Hyperlink 3 3 3 3 4 4" xfId="8041"/>
    <cellStyle name="Hyperlink 3 3 3 3 5" xfId="2516"/>
    <cellStyle name="Hyperlink 3 3 3 3 5 2" xfId="9146"/>
    <cellStyle name="Hyperlink 3 3 3 3 6" xfId="4726"/>
    <cellStyle name="Hyperlink 3 3 3 3 7" xfId="6936"/>
    <cellStyle name="Hyperlink 3 3 3 4" xfId="389"/>
    <cellStyle name="Hyperlink 3 3 3 4 2" xfId="941"/>
    <cellStyle name="Hyperlink 3 3 3 4 2 2" xfId="2054"/>
    <cellStyle name="Hyperlink 3 3 3 4 2 2 2" xfId="4265"/>
    <cellStyle name="Hyperlink 3 3 3 4 2 2 2 2" xfId="10895"/>
    <cellStyle name="Hyperlink 3 3 3 4 2 2 3" xfId="6475"/>
    <cellStyle name="Hyperlink 3 3 3 4 2 2 4" xfId="8685"/>
    <cellStyle name="Hyperlink 3 3 3 4 2 3" xfId="3160"/>
    <cellStyle name="Hyperlink 3 3 3 4 2 3 2" xfId="9790"/>
    <cellStyle name="Hyperlink 3 3 3 4 2 4" xfId="5370"/>
    <cellStyle name="Hyperlink 3 3 3 4 2 5" xfId="7580"/>
    <cellStyle name="Hyperlink 3 3 3 4 3" xfId="1502"/>
    <cellStyle name="Hyperlink 3 3 3 4 3 2" xfId="3713"/>
    <cellStyle name="Hyperlink 3 3 3 4 3 2 2" xfId="10343"/>
    <cellStyle name="Hyperlink 3 3 3 4 3 3" xfId="5923"/>
    <cellStyle name="Hyperlink 3 3 3 4 3 4" xfId="8133"/>
    <cellStyle name="Hyperlink 3 3 3 4 4" xfId="2608"/>
    <cellStyle name="Hyperlink 3 3 3 4 4 2" xfId="9238"/>
    <cellStyle name="Hyperlink 3 3 3 4 5" xfId="4818"/>
    <cellStyle name="Hyperlink 3 3 3 4 6" xfId="7028"/>
    <cellStyle name="Hyperlink 3 3 3 5" xfId="665"/>
    <cellStyle name="Hyperlink 3 3 3 5 2" xfId="1778"/>
    <cellStyle name="Hyperlink 3 3 3 5 2 2" xfId="3989"/>
    <cellStyle name="Hyperlink 3 3 3 5 2 2 2" xfId="10619"/>
    <cellStyle name="Hyperlink 3 3 3 5 2 3" xfId="6199"/>
    <cellStyle name="Hyperlink 3 3 3 5 2 4" xfId="8409"/>
    <cellStyle name="Hyperlink 3 3 3 5 3" xfId="2884"/>
    <cellStyle name="Hyperlink 3 3 3 5 3 2" xfId="9514"/>
    <cellStyle name="Hyperlink 3 3 3 5 4" xfId="5094"/>
    <cellStyle name="Hyperlink 3 3 3 5 5" xfId="7304"/>
    <cellStyle name="Hyperlink 3 3 3 6" xfId="1226"/>
    <cellStyle name="Hyperlink 3 3 3 6 2" xfId="3437"/>
    <cellStyle name="Hyperlink 3 3 3 6 2 2" xfId="10067"/>
    <cellStyle name="Hyperlink 3 3 3 6 3" xfId="5647"/>
    <cellStyle name="Hyperlink 3 3 3 6 4" xfId="7857"/>
    <cellStyle name="Hyperlink 3 3 3 7" xfId="2332"/>
    <cellStyle name="Hyperlink 3 3 3 7 2" xfId="8962"/>
    <cellStyle name="Hyperlink 3 3 3 8" xfId="4542"/>
    <cellStyle name="Hyperlink 3 3 3 9" xfId="675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2 2 2" xfId="10941"/>
    <cellStyle name="Hyperlink 3 3 4 2 2 2 3" xfId="6521"/>
    <cellStyle name="Hyperlink 3 3 4 2 2 2 4" xfId="8731"/>
    <cellStyle name="Hyperlink 3 3 4 2 2 3" xfId="3206"/>
    <cellStyle name="Hyperlink 3 3 4 2 2 3 2" xfId="9836"/>
    <cellStyle name="Hyperlink 3 3 4 2 2 4" xfId="5416"/>
    <cellStyle name="Hyperlink 3 3 4 2 2 5" xfId="7626"/>
    <cellStyle name="Hyperlink 3 3 4 2 3" xfId="1548"/>
    <cellStyle name="Hyperlink 3 3 4 2 3 2" xfId="3759"/>
    <cellStyle name="Hyperlink 3 3 4 2 3 2 2" xfId="10389"/>
    <cellStyle name="Hyperlink 3 3 4 2 3 3" xfId="5969"/>
    <cellStyle name="Hyperlink 3 3 4 2 3 4" xfId="8179"/>
    <cellStyle name="Hyperlink 3 3 4 2 4" xfId="2654"/>
    <cellStyle name="Hyperlink 3 3 4 2 4 2" xfId="9284"/>
    <cellStyle name="Hyperlink 3 3 4 2 5" xfId="4864"/>
    <cellStyle name="Hyperlink 3 3 4 2 6" xfId="7074"/>
    <cellStyle name="Hyperlink 3 3 4 3" xfId="711"/>
    <cellStyle name="Hyperlink 3 3 4 3 2" xfId="1824"/>
    <cellStyle name="Hyperlink 3 3 4 3 2 2" xfId="4035"/>
    <cellStyle name="Hyperlink 3 3 4 3 2 2 2" xfId="10665"/>
    <cellStyle name="Hyperlink 3 3 4 3 2 3" xfId="6245"/>
    <cellStyle name="Hyperlink 3 3 4 3 2 4" xfId="8455"/>
    <cellStyle name="Hyperlink 3 3 4 3 3" xfId="2930"/>
    <cellStyle name="Hyperlink 3 3 4 3 3 2" xfId="9560"/>
    <cellStyle name="Hyperlink 3 3 4 3 4" xfId="5140"/>
    <cellStyle name="Hyperlink 3 3 4 3 5" xfId="7350"/>
    <cellStyle name="Hyperlink 3 3 4 4" xfId="1272"/>
    <cellStyle name="Hyperlink 3 3 4 4 2" xfId="3483"/>
    <cellStyle name="Hyperlink 3 3 4 4 2 2" xfId="10113"/>
    <cellStyle name="Hyperlink 3 3 4 4 3" xfId="5693"/>
    <cellStyle name="Hyperlink 3 3 4 4 4" xfId="7903"/>
    <cellStyle name="Hyperlink 3 3 4 5" xfId="2378"/>
    <cellStyle name="Hyperlink 3 3 4 5 2" xfId="9008"/>
    <cellStyle name="Hyperlink 3 3 4 6" xfId="4588"/>
    <cellStyle name="Hyperlink 3 3 4 7" xfId="679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2 2 2" xfId="11033"/>
    <cellStyle name="Hyperlink 3 3 5 2 2 2 3" xfId="6613"/>
    <cellStyle name="Hyperlink 3 3 5 2 2 2 4" xfId="8823"/>
    <cellStyle name="Hyperlink 3 3 5 2 2 3" xfId="3298"/>
    <cellStyle name="Hyperlink 3 3 5 2 2 3 2" xfId="9928"/>
    <cellStyle name="Hyperlink 3 3 5 2 2 4" xfId="5508"/>
    <cellStyle name="Hyperlink 3 3 5 2 2 5" xfId="7718"/>
    <cellStyle name="Hyperlink 3 3 5 2 3" xfId="1640"/>
    <cellStyle name="Hyperlink 3 3 5 2 3 2" xfId="3851"/>
    <cellStyle name="Hyperlink 3 3 5 2 3 2 2" xfId="10481"/>
    <cellStyle name="Hyperlink 3 3 5 2 3 3" xfId="6061"/>
    <cellStyle name="Hyperlink 3 3 5 2 3 4" xfId="8271"/>
    <cellStyle name="Hyperlink 3 3 5 2 4" xfId="2746"/>
    <cellStyle name="Hyperlink 3 3 5 2 4 2" xfId="9376"/>
    <cellStyle name="Hyperlink 3 3 5 2 5" xfId="4956"/>
    <cellStyle name="Hyperlink 3 3 5 2 6" xfId="7166"/>
    <cellStyle name="Hyperlink 3 3 5 3" xfId="803"/>
    <cellStyle name="Hyperlink 3 3 5 3 2" xfId="1916"/>
    <cellStyle name="Hyperlink 3 3 5 3 2 2" xfId="4127"/>
    <cellStyle name="Hyperlink 3 3 5 3 2 2 2" xfId="10757"/>
    <cellStyle name="Hyperlink 3 3 5 3 2 3" xfId="6337"/>
    <cellStyle name="Hyperlink 3 3 5 3 2 4" xfId="8547"/>
    <cellStyle name="Hyperlink 3 3 5 3 3" xfId="3022"/>
    <cellStyle name="Hyperlink 3 3 5 3 3 2" xfId="9652"/>
    <cellStyle name="Hyperlink 3 3 5 3 4" xfId="5232"/>
    <cellStyle name="Hyperlink 3 3 5 3 5" xfId="7442"/>
    <cellStyle name="Hyperlink 3 3 5 4" xfId="1364"/>
    <cellStyle name="Hyperlink 3 3 5 4 2" xfId="3575"/>
    <cellStyle name="Hyperlink 3 3 5 4 2 2" xfId="10205"/>
    <cellStyle name="Hyperlink 3 3 5 4 3" xfId="5785"/>
    <cellStyle name="Hyperlink 3 3 5 4 4" xfId="7995"/>
    <cellStyle name="Hyperlink 3 3 5 5" xfId="2470"/>
    <cellStyle name="Hyperlink 3 3 5 5 2" xfId="9100"/>
    <cellStyle name="Hyperlink 3 3 5 6" xfId="4680"/>
    <cellStyle name="Hyperlink 3 3 5 7" xfId="6890"/>
    <cellStyle name="Hyperlink 3 3 6" xfId="343"/>
    <cellStyle name="Hyperlink 3 3 6 2" xfId="895"/>
    <cellStyle name="Hyperlink 3 3 6 2 2" xfId="2008"/>
    <cellStyle name="Hyperlink 3 3 6 2 2 2" xfId="4219"/>
    <cellStyle name="Hyperlink 3 3 6 2 2 2 2" xfId="10849"/>
    <cellStyle name="Hyperlink 3 3 6 2 2 3" xfId="6429"/>
    <cellStyle name="Hyperlink 3 3 6 2 2 4" xfId="8639"/>
    <cellStyle name="Hyperlink 3 3 6 2 3" xfId="3114"/>
    <cellStyle name="Hyperlink 3 3 6 2 3 2" xfId="9744"/>
    <cellStyle name="Hyperlink 3 3 6 2 4" xfId="5324"/>
    <cellStyle name="Hyperlink 3 3 6 2 5" xfId="7534"/>
    <cellStyle name="Hyperlink 3 3 6 3" xfId="1456"/>
    <cellStyle name="Hyperlink 3 3 6 3 2" xfId="3667"/>
    <cellStyle name="Hyperlink 3 3 6 3 2 2" xfId="10297"/>
    <cellStyle name="Hyperlink 3 3 6 3 3" xfId="5877"/>
    <cellStyle name="Hyperlink 3 3 6 3 4" xfId="8087"/>
    <cellStyle name="Hyperlink 3 3 6 4" xfId="2562"/>
    <cellStyle name="Hyperlink 3 3 6 4 2" xfId="9192"/>
    <cellStyle name="Hyperlink 3 3 6 5" xfId="4772"/>
    <cellStyle name="Hyperlink 3 3 6 6" xfId="6982"/>
    <cellStyle name="Hyperlink 3 3 7" xfId="619"/>
    <cellStyle name="Hyperlink 3 3 7 2" xfId="1732"/>
    <cellStyle name="Hyperlink 3 3 7 2 2" xfId="3943"/>
    <cellStyle name="Hyperlink 3 3 7 2 2 2" xfId="10573"/>
    <cellStyle name="Hyperlink 3 3 7 2 3" xfId="6153"/>
    <cellStyle name="Hyperlink 3 3 7 2 4" xfId="8363"/>
    <cellStyle name="Hyperlink 3 3 7 3" xfId="2838"/>
    <cellStyle name="Hyperlink 3 3 7 3 2" xfId="9468"/>
    <cellStyle name="Hyperlink 3 3 7 4" xfId="5048"/>
    <cellStyle name="Hyperlink 3 3 7 5" xfId="7258"/>
    <cellStyle name="Hyperlink 3 3 8" xfId="1180"/>
    <cellStyle name="Hyperlink 3 3 8 2" xfId="3391"/>
    <cellStyle name="Hyperlink 3 3 8 2 2" xfId="10021"/>
    <cellStyle name="Hyperlink 3 3 8 3" xfId="5601"/>
    <cellStyle name="Hyperlink 3 3 8 4" xfId="7811"/>
    <cellStyle name="Hyperlink 3 3 9" xfId="2286"/>
    <cellStyle name="Hyperlink 3 3 9 2" xfId="8916"/>
    <cellStyle name="Hyperlink 3 4" xfId="77"/>
    <cellStyle name="Hyperlink 3 4 10" xfId="6716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2 2 2" xfId="10997"/>
    <cellStyle name="Hyperlink 3 4 2 2 2 2 2 3" xfId="6577"/>
    <cellStyle name="Hyperlink 3 4 2 2 2 2 2 4" xfId="8787"/>
    <cellStyle name="Hyperlink 3 4 2 2 2 2 3" xfId="3262"/>
    <cellStyle name="Hyperlink 3 4 2 2 2 2 3 2" xfId="9892"/>
    <cellStyle name="Hyperlink 3 4 2 2 2 2 4" xfId="5472"/>
    <cellStyle name="Hyperlink 3 4 2 2 2 2 5" xfId="7682"/>
    <cellStyle name="Hyperlink 3 4 2 2 2 3" xfId="1604"/>
    <cellStyle name="Hyperlink 3 4 2 2 2 3 2" xfId="3815"/>
    <cellStyle name="Hyperlink 3 4 2 2 2 3 2 2" xfId="10445"/>
    <cellStyle name="Hyperlink 3 4 2 2 2 3 3" xfId="6025"/>
    <cellStyle name="Hyperlink 3 4 2 2 2 3 4" xfId="8235"/>
    <cellStyle name="Hyperlink 3 4 2 2 2 4" xfId="2710"/>
    <cellStyle name="Hyperlink 3 4 2 2 2 4 2" xfId="9340"/>
    <cellStyle name="Hyperlink 3 4 2 2 2 5" xfId="4920"/>
    <cellStyle name="Hyperlink 3 4 2 2 2 6" xfId="7130"/>
    <cellStyle name="Hyperlink 3 4 2 2 3" xfId="767"/>
    <cellStyle name="Hyperlink 3 4 2 2 3 2" xfId="1880"/>
    <cellStyle name="Hyperlink 3 4 2 2 3 2 2" xfId="4091"/>
    <cellStyle name="Hyperlink 3 4 2 2 3 2 2 2" xfId="10721"/>
    <cellStyle name="Hyperlink 3 4 2 2 3 2 3" xfId="6301"/>
    <cellStyle name="Hyperlink 3 4 2 2 3 2 4" xfId="8511"/>
    <cellStyle name="Hyperlink 3 4 2 2 3 3" xfId="2986"/>
    <cellStyle name="Hyperlink 3 4 2 2 3 3 2" xfId="9616"/>
    <cellStyle name="Hyperlink 3 4 2 2 3 4" xfId="5196"/>
    <cellStyle name="Hyperlink 3 4 2 2 3 5" xfId="7406"/>
    <cellStyle name="Hyperlink 3 4 2 2 4" xfId="1328"/>
    <cellStyle name="Hyperlink 3 4 2 2 4 2" xfId="3539"/>
    <cellStyle name="Hyperlink 3 4 2 2 4 2 2" xfId="10169"/>
    <cellStyle name="Hyperlink 3 4 2 2 4 3" xfId="5749"/>
    <cellStyle name="Hyperlink 3 4 2 2 4 4" xfId="7959"/>
    <cellStyle name="Hyperlink 3 4 2 2 5" xfId="2434"/>
    <cellStyle name="Hyperlink 3 4 2 2 5 2" xfId="9064"/>
    <cellStyle name="Hyperlink 3 4 2 2 6" xfId="4644"/>
    <cellStyle name="Hyperlink 3 4 2 2 7" xfId="685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2 2 2" xfId="11089"/>
    <cellStyle name="Hyperlink 3 4 2 3 2 2 2 3" xfId="6669"/>
    <cellStyle name="Hyperlink 3 4 2 3 2 2 2 4" xfId="8879"/>
    <cellStyle name="Hyperlink 3 4 2 3 2 2 3" xfId="3354"/>
    <cellStyle name="Hyperlink 3 4 2 3 2 2 3 2" xfId="9984"/>
    <cellStyle name="Hyperlink 3 4 2 3 2 2 4" xfId="5564"/>
    <cellStyle name="Hyperlink 3 4 2 3 2 2 5" xfId="7774"/>
    <cellStyle name="Hyperlink 3 4 2 3 2 3" xfId="1696"/>
    <cellStyle name="Hyperlink 3 4 2 3 2 3 2" xfId="3907"/>
    <cellStyle name="Hyperlink 3 4 2 3 2 3 2 2" xfId="10537"/>
    <cellStyle name="Hyperlink 3 4 2 3 2 3 3" xfId="6117"/>
    <cellStyle name="Hyperlink 3 4 2 3 2 3 4" xfId="8327"/>
    <cellStyle name="Hyperlink 3 4 2 3 2 4" xfId="2802"/>
    <cellStyle name="Hyperlink 3 4 2 3 2 4 2" xfId="9432"/>
    <cellStyle name="Hyperlink 3 4 2 3 2 5" xfId="5012"/>
    <cellStyle name="Hyperlink 3 4 2 3 2 6" xfId="7222"/>
    <cellStyle name="Hyperlink 3 4 2 3 3" xfId="859"/>
    <cellStyle name="Hyperlink 3 4 2 3 3 2" xfId="1972"/>
    <cellStyle name="Hyperlink 3 4 2 3 3 2 2" xfId="4183"/>
    <cellStyle name="Hyperlink 3 4 2 3 3 2 2 2" xfId="10813"/>
    <cellStyle name="Hyperlink 3 4 2 3 3 2 3" xfId="6393"/>
    <cellStyle name="Hyperlink 3 4 2 3 3 2 4" xfId="8603"/>
    <cellStyle name="Hyperlink 3 4 2 3 3 3" xfId="3078"/>
    <cellStyle name="Hyperlink 3 4 2 3 3 3 2" xfId="9708"/>
    <cellStyle name="Hyperlink 3 4 2 3 3 4" xfId="5288"/>
    <cellStyle name="Hyperlink 3 4 2 3 3 5" xfId="7498"/>
    <cellStyle name="Hyperlink 3 4 2 3 4" xfId="1420"/>
    <cellStyle name="Hyperlink 3 4 2 3 4 2" xfId="3631"/>
    <cellStyle name="Hyperlink 3 4 2 3 4 2 2" xfId="10261"/>
    <cellStyle name="Hyperlink 3 4 2 3 4 3" xfId="5841"/>
    <cellStyle name="Hyperlink 3 4 2 3 4 4" xfId="8051"/>
    <cellStyle name="Hyperlink 3 4 2 3 5" xfId="2526"/>
    <cellStyle name="Hyperlink 3 4 2 3 5 2" xfId="9156"/>
    <cellStyle name="Hyperlink 3 4 2 3 6" xfId="4736"/>
    <cellStyle name="Hyperlink 3 4 2 3 7" xfId="6946"/>
    <cellStyle name="Hyperlink 3 4 2 4" xfId="399"/>
    <cellStyle name="Hyperlink 3 4 2 4 2" xfId="951"/>
    <cellStyle name="Hyperlink 3 4 2 4 2 2" xfId="2064"/>
    <cellStyle name="Hyperlink 3 4 2 4 2 2 2" xfId="4275"/>
    <cellStyle name="Hyperlink 3 4 2 4 2 2 2 2" xfId="10905"/>
    <cellStyle name="Hyperlink 3 4 2 4 2 2 3" xfId="6485"/>
    <cellStyle name="Hyperlink 3 4 2 4 2 2 4" xfId="8695"/>
    <cellStyle name="Hyperlink 3 4 2 4 2 3" xfId="3170"/>
    <cellStyle name="Hyperlink 3 4 2 4 2 3 2" xfId="9800"/>
    <cellStyle name="Hyperlink 3 4 2 4 2 4" xfId="5380"/>
    <cellStyle name="Hyperlink 3 4 2 4 2 5" xfId="7590"/>
    <cellStyle name="Hyperlink 3 4 2 4 3" xfId="1512"/>
    <cellStyle name="Hyperlink 3 4 2 4 3 2" xfId="3723"/>
    <cellStyle name="Hyperlink 3 4 2 4 3 2 2" xfId="10353"/>
    <cellStyle name="Hyperlink 3 4 2 4 3 3" xfId="5933"/>
    <cellStyle name="Hyperlink 3 4 2 4 3 4" xfId="8143"/>
    <cellStyle name="Hyperlink 3 4 2 4 4" xfId="2618"/>
    <cellStyle name="Hyperlink 3 4 2 4 4 2" xfId="9248"/>
    <cellStyle name="Hyperlink 3 4 2 4 5" xfId="4828"/>
    <cellStyle name="Hyperlink 3 4 2 4 6" xfId="7038"/>
    <cellStyle name="Hyperlink 3 4 2 5" xfId="675"/>
    <cellStyle name="Hyperlink 3 4 2 5 2" xfId="1788"/>
    <cellStyle name="Hyperlink 3 4 2 5 2 2" xfId="3999"/>
    <cellStyle name="Hyperlink 3 4 2 5 2 2 2" xfId="10629"/>
    <cellStyle name="Hyperlink 3 4 2 5 2 3" xfId="6209"/>
    <cellStyle name="Hyperlink 3 4 2 5 2 4" xfId="8419"/>
    <cellStyle name="Hyperlink 3 4 2 5 3" xfId="2894"/>
    <cellStyle name="Hyperlink 3 4 2 5 3 2" xfId="9524"/>
    <cellStyle name="Hyperlink 3 4 2 5 4" xfId="5104"/>
    <cellStyle name="Hyperlink 3 4 2 5 5" xfId="7314"/>
    <cellStyle name="Hyperlink 3 4 2 6" xfId="1236"/>
    <cellStyle name="Hyperlink 3 4 2 6 2" xfId="3447"/>
    <cellStyle name="Hyperlink 3 4 2 6 2 2" xfId="10077"/>
    <cellStyle name="Hyperlink 3 4 2 6 3" xfId="5657"/>
    <cellStyle name="Hyperlink 3 4 2 6 4" xfId="7867"/>
    <cellStyle name="Hyperlink 3 4 2 7" xfId="2342"/>
    <cellStyle name="Hyperlink 3 4 2 7 2" xfId="8972"/>
    <cellStyle name="Hyperlink 3 4 2 8" xfId="4552"/>
    <cellStyle name="Hyperlink 3 4 2 9" xfId="676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2 2 2" xfId="10951"/>
    <cellStyle name="Hyperlink 3 4 3 2 2 2 3" xfId="6531"/>
    <cellStyle name="Hyperlink 3 4 3 2 2 2 4" xfId="8741"/>
    <cellStyle name="Hyperlink 3 4 3 2 2 3" xfId="3216"/>
    <cellStyle name="Hyperlink 3 4 3 2 2 3 2" xfId="9846"/>
    <cellStyle name="Hyperlink 3 4 3 2 2 4" xfId="5426"/>
    <cellStyle name="Hyperlink 3 4 3 2 2 5" xfId="7636"/>
    <cellStyle name="Hyperlink 3 4 3 2 3" xfId="1558"/>
    <cellStyle name="Hyperlink 3 4 3 2 3 2" xfId="3769"/>
    <cellStyle name="Hyperlink 3 4 3 2 3 2 2" xfId="10399"/>
    <cellStyle name="Hyperlink 3 4 3 2 3 3" xfId="5979"/>
    <cellStyle name="Hyperlink 3 4 3 2 3 4" xfId="8189"/>
    <cellStyle name="Hyperlink 3 4 3 2 4" xfId="2664"/>
    <cellStyle name="Hyperlink 3 4 3 2 4 2" xfId="9294"/>
    <cellStyle name="Hyperlink 3 4 3 2 5" xfId="4874"/>
    <cellStyle name="Hyperlink 3 4 3 2 6" xfId="7084"/>
    <cellStyle name="Hyperlink 3 4 3 3" xfId="721"/>
    <cellStyle name="Hyperlink 3 4 3 3 2" xfId="1834"/>
    <cellStyle name="Hyperlink 3 4 3 3 2 2" xfId="4045"/>
    <cellStyle name="Hyperlink 3 4 3 3 2 2 2" xfId="10675"/>
    <cellStyle name="Hyperlink 3 4 3 3 2 3" xfId="6255"/>
    <cellStyle name="Hyperlink 3 4 3 3 2 4" xfId="8465"/>
    <cellStyle name="Hyperlink 3 4 3 3 3" xfId="2940"/>
    <cellStyle name="Hyperlink 3 4 3 3 3 2" xfId="9570"/>
    <cellStyle name="Hyperlink 3 4 3 3 4" xfId="5150"/>
    <cellStyle name="Hyperlink 3 4 3 3 5" xfId="7360"/>
    <cellStyle name="Hyperlink 3 4 3 4" xfId="1282"/>
    <cellStyle name="Hyperlink 3 4 3 4 2" xfId="3493"/>
    <cellStyle name="Hyperlink 3 4 3 4 2 2" xfId="10123"/>
    <cellStyle name="Hyperlink 3 4 3 4 3" xfId="5703"/>
    <cellStyle name="Hyperlink 3 4 3 4 4" xfId="7913"/>
    <cellStyle name="Hyperlink 3 4 3 5" xfId="2388"/>
    <cellStyle name="Hyperlink 3 4 3 5 2" xfId="9018"/>
    <cellStyle name="Hyperlink 3 4 3 6" xfId="4598"/>
    <cellStyle name="Hyperlink 3 4 3 7" xfId="680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2 2 2" xfId="11043"/>
    <cellStyle name="Hyperlink 3 4 4 2 2 2 3" xfId="6623"/>
    <cellStyle name="Hyperlink 3 4 4 2 2 2 4" xfId="8833"/>
    <cellStyle name="Hyperlink 3 4 4 2 2 3" xfId="3308"/>
    <cellStyle name="Hyperlink 3 4 4 2 2 3 2" xfId="9938"/>
    <cellStyle name="Hyperlink 3 4 4 2 2 4" xfId="5518"/>
    <cellStyle name="Hyperlink 3 4 4 2 2 5" xfId="7728"/>
    <cellStyle name="Hyperlink 3 4 4 2 3" xfId="1650"/>
    <cellStyle name="Hyperlink 3 4 4 2 3 2" xfId="3861"/>
    <cellStyle name="Hyperlink 3 4 4 2 3 2 2" xfId="10491"/>
    <cellStyle name="Hyperlink 3 4 4 2 3 3" xfId="6071"/>
    <cellStyle name="Hyperlink 3 4 4 2 3 4" xfId="8281"/>
    <cellStyle name="Hyperlink 3 4 4 2 4" xfId="2756"/>
    <cellStyle name="Hyperlink 3 4 4 2 4 2" xfId="9386"/>
    <cellStyle name="Hyperlink 3 4 4 2 5" xfId="4966"/>
    <cellStyle name="Hyperlink 3 4 4 2 6" xfId="7176"/>
    <cellStyle name="Hyperlink 3 4 4 3" xfId="813"/>
    <cellStyle name="Hyperlink 3 4 4 3 2" xfId="1926"/>
    <cellStyle name="Hyperlink 3 4 4 3 2 2" xfId="4137"/>
    <cellStyle name="Hyperlink 3 4 4 3 2 2 2" xfId="10767"/>
    <cellStyle name="Hyperlink 3 4 4 3 2 3" xfId="6347"/>
    <cellStyle name="Hyperlink 3 4 4 3 2 4" xfId="8557"/>
    <cellStyle name="Hyperlink 3 4 4 3 3" xfId="3032"/>
    <cellStyle name="Hyperlink 3 4 4 3 3 2" xfId="9662"/>
    <cellStyle name="Hyperlink 3 4 4 3 4" xfId="5242"/>
    <cellStyle name="Hyperlink 3 4 4 3 5" xfId="7452"/>
    <cellStyle name="Hyperlink 3 4 4 4" xfId="1374"/>
    <cellStyle name="Hyperlink 3 4 4 4 2" xfId="3585"/>
    <cellStyle name="Hyperlink 3 4 4 4 2 2" xfId="10215"/>
    <cellStyle name="Hyperlink 3 4 4 4 3" xfId="5795"/>
    <cellStyle name="Hyperlink 3 4 4 4 4" xfId="8005"/>
    <cellStyle name="Hyperlink 3 4 4 5" xfId="2480"/>
    <cellStyle name="Hyperlink 3 4 4 5 2" xfId="9110"/>
    <cellStyle name="Hyperlink 3 4 4 6" xfId="4690"/>
    <cellStyle name="Hyperlink 3 4 4 7" xfId="6900"/>
    <cellStyle name="Hyperlink 3 4 5" xfId="353"/>
    <cellStyle name="Hyperlink 3 4 5 2" xfId="905"/>
    <cellStyle name="Hyperlink 3 4 5 2 2" xfId="2018"/>
    <cellStyle name="Hyperlink 3 4 5 2 2 2" xfId="4229"/>
    <cellStyle name="Hyperlink 3 4 5 2 2 2 2" xfId="10859"/>
    <cellStyle name="Hyperlink 3 4 5 2 2 3" xfId="6439"/>
    <cellStyle name="Hyperlink 3 4 5 2 2 4" xfId="8649"/>
    <cellStyle name="Hyperlink 3 4 5 2 3" xfId="3124"/>
    <cellStyle name="Hyperlink 3 4 5 2 3 2" xfId="9754"/>
    <cellStyle name="Hyperlink 3 4 5 2 4" xfId="5334"/>
    <cellStyle name="Hyperlink 3 4 5 2 5" xfId="7544"/>
    <cellStyle name="Hyperlink 3 4 5 3" xfId="1466"/>
    <cellStyle name="Hyperlink 3 4 5 3 2" xfId="3677"/>
    <cellStyle name="Hyperlink 3 4 5 3 2 2" xfId="10307"/>
    <cellStyle name="Hyperlink 3 4 5 3 3" xfId="5887"/>
    <cellStyle name="Hyperlink 3 4 5 3 4" xfId="8097"/>
    <cellStyle name="Hyperlink 3 4 5 4" xfId="2572"/>
    <cellStyle name="Hyperlink 3 4 5 4 2" xfId="9202"/>
    <cellStyle name="Hyperlink 3 4 5 5" xfId="4782"/>
    <cellStyle name="Hyperlink 3 4 5 6" xfId="6992"/>
    <cellStyle name="Hyperlink 3 4 6" xfId="629"/>
    <cellStyle name="Hyperlink 3 4 6 2" xfId="1742"/>
    <cellStyle name="Hyperlink 3 4 6 2 2" xfId="3953"/>
    <cellStyle name="Hyperlink 3 4 6 2 2 2" xfId="10583"/>
    <cellStyle name="Hyperlink 3 4 6 2 3" xfId="6163"/>
    <cellStyle name="Hyperlink 3 4 6 2 4" xfId="8373"/>
    <cellStyle name="Hyperlink 3 4 6 3" xfId="2848"/>
    <cellStyle name="Hyperlink 3 4 6 3 2" xfId="9478"/>
    <cellStyle name="Hyperlink 3 4 6 4" xfId="5058"/>
    <cellStyle name="Hyperlink 3 4 6 5" xfId="7268"/>
    <cellStyle name="Hyperlink 3 4 7" xfId="1190"/>
    <cellStyle name="Hyperlink 3 4 7 2" xfId="3401"/>
    <cellStyle name="Hyperlink 3 4 7 2 2" xfId="10031"/>
    <cellStyle name="Hyperlink 3 4 7 3" xfId="5611"/>
    <cellStyle name="Hyperlink 3 4 7 4" xfId="7821"/>
    <cellStyle name="Hyperlink 3 4 8" xfId="2296"/>
    <cellStyle name="Hyperlink 3 4 8 2" xfId="8926"/>
    <cellStyle name="Hyperlink 3 4 9" xfId="4506"/>
    <cellStyle name="Hyperlink 3 5" xfId="98"/>
    <cellStyle name="Hyperlink 3 5 10" xfId="6737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2 2 2" xfId="11018"/>
    <cellStyle name="Hyperlink 3 5 2 2 2 2 2 3" xfId="6598"/>
    <cellStyle name="Hyperlink 3 5 2 2 2 2 2 4" xfId="8808"/>
    <cellStyle name="Hyperlink 3 5 2 2 2 2 3" xfId="3283"/>
    <cellStyle name="Hyperlink 3 5 2 2 2 2 3 2" xfId="9913"/>
    <cellStyle name="Hyperlink 3 5 2 2 2 2 4" xfId="5493"/>
    <cellStyle name="Hyperlink 3 5 2 2 2 2 5" xfId="7703"/>
    <cellStyle name="Hyperlink 3 5 2 2 2 3" xfId="1625"/>
    <cellStyle name="Hyperlink 3 5 2 2 2 3 2" xfId="3836"/>
    <cellStyle name="Hyperlink 3 5 2 2 2 3 2 2" xfId="10466"/>
    <cellStyle name="Hyperlink 3 5 2 2 2 3 3" xfId="6046"/>
    <cellStyle name="Hyperlink 3 5 2 2 2 3 4" xfId="8256"/>
    <cellStyle name="Hyperlink 3 5 2 2 2 4" xfId="2731"/>
    <cellStyle name="Hyperlink 3 5 2 2 2 4 2" xfId="9361"/>
    <cellStyle name="Hyperlink 3 5 2 2 2 5" xfId="4941"/>
    <cellStyle name="Hyperlink 3 5 2 2 2 6" xfId="7151"/>
    <cellStyle name="Hyperlink 3 5 2 2 3" xfId="788"/>
    <cellStyle name="Hyperlink 3 5 2 2 3 2" xfId="1901"/>
    <cellStyle name="Hyperlink 3 5 2 2 3 2 2" xfId="4112"/>
    <cellStyle name="Hyperlink 3 5 2 2 3 2 2 2" xfId="10742"/>
    <cellStyle name="Hyperlink 3 5 2 2 3 2 3" xfId="6322"/>
    <cellStyle name="Hyperlink 3 5 2 2 3 2 4" xfId="8532"/>
    <cellStyle name="Hyperlink 3 5 2 2 3 3" xfId="3007"/>
    <cellStyle name="Hyperlink 3 5 2 2 3 3 2" xfId="9637"/>
    <cellStyle name="Hyperlink 3 5 2 2 3 4" xfId="5217"/>
    <cellStyle name="Hyperlink 3 5 2 2 3 5" xfId="7427"/>
    <cellStyle name="Hyperlink 3 5 2 2 4" xfId="1349"/>
    <cellStyle name="Hyperlink 3 5 2 2 4 2" xfId="3560"/>
    <cellStyle name="Hyperlink 3 5 2 2 4 2 2" xfId="10190"/>
    <cellStyle name="Hyperlink 3 5 2 2 4 3" xfId="5770"/>
    <cellStyle name="Hyperlink 3 5 2 2 4 4" xfId="7980"/>
    <cellStyle name="Hyperlink 3 5 2 2 5" xfId="2455"/>
    <cellStyle name="Hyperlink 3 5 2 2 5 2" xfId="9085"/>
    <cellStyle name="Hyperlink 3 5 2 2 6" xfId="4665"/>
    <cellStyle name="Hyperlink 3 5 2 2 7" xfId="687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2 2 2" xfId="11110"/>
    <cellStyle name="Hyperlink 3 5 2 3 2 2 2 3" xfId="6690"/>
    <cellStyle name="Hyperlink 3 5 2 3 2 2 2 4" xfId="8900"/>
    <cellStyle name="Hyperlink 3 5 2 3 2 2 3" xfId="3375"/>
    <cellStyle name="Hyperlink 3 5 2 3 2 2 3 2" xfId="10005"/>
    <cellStyle name="Hyperlink 3 5 2 3 2 2 4" xfId="5585"/>
    <cellStyle name="Hyperlink 3 5 2 3 2 2 5" xfId="7795"/>
    <cellStyle name="Hyperlink 3 5 2 3 2 3" xfId="1717"/>
    <cellStyle name="Hyperlink 3 5 2 3 2 3 2" xfId="3928"/>
    <cellStyle name="Hyperlink 3 5 2 3 2 3 2 2" xfId="10558"/>
    <cellStyle name="Hyperlink 3 5 2 3 2 3 3" xfId="6138"/>
    <cellStyle name="Hyperlink 3 5 2 3 2 3 4" xfId="8348"/>
    <cellStyle name="Hyperlink 3 5 2 3 2 4" xfId="2823"/>
    <cellStyle name="Hyperlink 3 5 2 3 2 4 2" xfId="9453"/>
    <cellStyle name="Hyperlink 3 5 2 3 2 5" xfId="5033"/>
    <cellStyle name="Hyperlink 3 5 2 3 2 6" xfId="7243"/>
    <cellStyle name="Hyperlink 3 5 2 3 3" xfId="880"/>
    <cellStyle name="Hyperlink 3 5 2 3 3 2" xfId="1993"/>
    <cellStyle name="Hyperlink 3 5 2 3 3 2 2" xfId="4204"/>
    <cellStyle name="Hyperlink 3 5 2 3 3 2 2 2" xfId="10834"/>
    <cellStyle name="Hyperlink 3 5 2 3 3 2 3" xfId="6414"/>
    <cellStyle name="Hyperlink 3 5 2 3 3 2 4" xfId="8624"/>
    <cellStyle name="Hyperlink 3 5 2 3 3 3" xfId="3099"/>
    <cellStyle name="Hyperlink 3 5 2 3 3 3 2" xfId="9729"/>
    <cellStyle name="Hyperlink 3 5 2 3 3 4" xfId="5309"/>
    <cellStyle name="Hyperlink 3 5 2 3 3 5" xfId="7519"/>
    <cellStyle name="Hyperlink 3 5 2 3 4" xfId="1441"/>
    <cellStyle name="Hyperlink 3 5 2 3 4 2" xfId="3652"/>
    <cellStyle name="Hyperlink 3 5 2 3 4 2 2" xfId="10282"/>
    <cellStyle name="Hyperlink 3 5 2 3 4 3" xfId="5862"/>
    <cellStyle name="Hyperlink 3 5 2 3 4 4" xfId="8072"/>
    <cellStyle name="Hyperlink 3 5 2 3 5" xfId="2547"/>
    <cellStyle name="Hyperlink 3 5 2 3 5 2" xfId="9177"/>
    <cellStyle name="Hyperlink 3 5 2 3 6" xfId="4757"/>
    <cellStyle name="Hyperlink 3 5 2 3 7" xfId="6967"/>
    <cellStyle name="Hyperlink 3 5 2 4" xfId="420"/>
    <cellStyle name="Hyperlink 3 5 2 4 2" xfId="972"/>
    <cellStyle name="Hyperlink 3 5 2 4 2 2" xfId="2085"/>
    <cellStyle name="Hyperlink 3 5 2 4 2 2 2" xfId="4296"/>
    <cellStyle name="Hyperlink 3 5 2 4 2 2 2 2" xfId="10926"/>
    <cellStyle name="Hyperlink 3 5 2 4 2 2 3" xfId="6506"/>
    <cellStyle name="Hyperlink 3 5 2 4 2 2 4" xfId="8716"/>
    <cellStyle name="Hyperlink 3 5 2 4 2 3" xfId="3191"/>
    <cellStyle name="Hyperlink 3 5 2 4 2 3 2" xfId="9821"/>
    <cellStyle name="Hyperlink 3 5 2 4 2 4" xfId="5401"/>
    <cellStyle name="Hyperlink 3 5 2 4 2 5" xfId="7611"/>
    <cellStyle name="Hyperlink 3 5 2 4 3" xfId="1533"/>
    <cellStyle name="Hyperlink 3 5 2 4 3 2" xfId="3744"/>
    <cellStyle name="Hyperlink 3 5 2 4 3 2 2" xfId="10374"/>
    <cellStyle name="Hyperlink 3 5 2 4 3 3" xfId="5954"/>
    <cellStyle name="Hyperlink 3 5 2 4 3 4" xfId="8164"/>
    <cellStyle name="Hyperlink 3 5 2 4 4" xfId="2639"/>
    <cellStyle name="Hyperlink 3 5 2 4 4 2" xfId="9269"/>
    <cellStyle name="Hyperlink 3 5 2 4 5" xfId="4849"/>
    <cellStyle name="Hyperlink 3 5 2 4 6" xfId="7059"/>
    <cellStyle name="Hyperlink 3 5 2 5" xfId="696"/>
    <cellStyle name="Hyperlink 3 5 2 5 2" xfId="1809"/>
    <cellStyle name="Hyperlink 3 5 2 5 2 2" xfId="4020"/>
    <cellStyle name="Hyperlink 3 5 2 5 2 2 2" xfId="10650"/>
    <cellStyle name="Hyperlink 3 5 2 5 2 3" xfId="6230"/>
    <cellStyle name="Hyperlink 3 5 2 5 2 4" xfId="8440"/>
    <cellStyle name="Hyperlink 3 5 2 5 3" xfId="2915"/>
    <cellStyle name="Hyperlink 3 5 2 5 3 2" xfId="9545"/>
    <cellStyle name="Hyperlink 3 5 2 5 4" xfId="5125"/>
    <cellStyle name="Hyperlink 3 5 2 5 5" xfId="7335"/>
    <cellStyle name="Hyperlink 3 5 2 6" xfId="1257"/>
    <cellStyle name="Hyperlink 3 5 2 6 2" xfId="3468"/>
    <cellStyle name="Hyperlink 3 5 2 6 2 2" xfId="10098"/>
    <cellStyle name="Hyperlink 3 5 2 6 3" xfId="5678"/>
    <cellStyle name="Hyperlink 3 5 2 6 4" xfId="7888"/>
    <cellStyle name="Hyperlink 3 5 2 7" xfId="2363"/>
    <cellStyle name="Hyperlink 3 5 2 7 2" xfId="8993"/>
    <cellStyle name="Hyperlink 3 5 2 8" xfId="4573"/>
    <cellStyle name="Hyperlink 3 5 2 9" xfId="678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2 2 2" xfId="10972"/>
    <cellStyle name="Hyperlink 3 5 3 2 2 2 3" xfId="6552"/>
    <cellStyle name="Hyperlink 3 5 3 2 2 2 4" xfId="8762"/>
    <cellStyle name="Hyperlink 3 5 3 2 2 3" xfId="3237"/>
    <cellStyle name="Hyperlink 3 5 3 2 2 3 2" xfId="9867"/>
    <cellStyle name="Hyperlink 3 5 3 2 2 4" xfId="5447"/>
    <cellStyle name="Hyperlink 3 5 3 2 2 5" xfId="7657"/>
    <cellStyle name="Hyperlink 3 5 3 2 3" xfId="1579"/>
    <cellStyle name="Hyperlink 3 5 3 2 3 2" xfId="3790"/>
    <cellStyle name="Hyperlink 3 5 3 2 3 2 2" xfId="10420"/>
    <cellStyle name="Hyperlink 3 5 3 2 3 3" xfId="6000"/>
    <cellStyle name="Hyperlink 3 5 3 2 3 4" xfId="8210"/>
    <cellStyle name="Hyperlink 3 5 3 2 4" xfId="2685"/>
    <cellStyle name="Hyperlink 3 5 3 2 4 2" xfId="9315"/>
    <cellStyle name="Hyperlink 3 5 3 2 5" xfId="4895"/>
    <cellStyle name="Hyperlink 3 5 3 2 6" xfId="7105"/>
    <cellStyle name="Hyperlink 3 5 3 3" xfId="742"/>
    <cellStyle name="Hyperlink 3 5 3 3 2" xfId="1855"/>
    <cellStyle name="Hyperlink 3 5 3 3 2 2" xfId="4066"/>
    <cellStyle name="Hyperlink 3 5 3 3 2 2 2" xfId="10696"/>
    <cellStyle name="Hyperlink 3 5 3 3 2 3" xfId="6276"/>
    <cellStyle name="Hyperlink 3 5 3 3 2 4" xfId="8486"/>
    <cellStyle name="Hyperlink 3 5 3 3 3" xfId="2961"/>
    <cellStyle name="Hyperlink 3 5 3 3 3 2" xfId="9591"/>
    <cellStyle name="Hyperlink 3 5 3 3 4" xfId="5171"/>
    <cellStyle name="Hyperlink 3 5 3 3 5" xfId="7381"/>
    <cellStyle name="Hyperlink 3 5 3 4" xfId="1303"/>
    <cellStyle name="Hyperlink 3 5 3 4 2" xfId="3514"/>
    <cellStyle name="Hyperlink 3 5 3 4 2 2" xfId="10144"/>
    <cellStyle name="Hyperlink 3 5 3 4 3" xfId="5724"/>
    <cellStyle name="Hyperlink 3 5 3 4 4" xfId="7934"/>
    <cellStyle name="Hyperlink 3 5 3 5" xfId="2409"/>
    <cellStyle name="Hyperlink 3 5 3 5 2" xfId="9039"/>
    <cellStyle name="Hyperlink 3 5 3 6" xfId="4619"/>
    <cellStyle name="Hyperlink 3 5 3 7" xfId="682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2 2 2" xfId="11064"/>
    <cellStyle name="Hyperlink 3 5 4 2 2 2 3" xfId="6644"/>
    <cellStyle name="Hyperlink 3 5 4 2 2 2 4" xfId="8854"/>
    <cellStyle name="Hyperlink 3 5 4 2 2 3" xfId="3329"/>
    <cellStyle name="Hyperlink 3 5 4 2 2 3 2" xfId="9959"/>
    <cellStyle name="Hyperlink 3 5 4 2 2 4" xfId="5539"/>
    <cellStyle name="Hyperlink 3 5 4 2 2 5" xfId="7749"/>
    <cellStyle name="Hyperlink 3 5 4 2 3" xfId="1671"/>
    <cellStyle name="Hyperlink 3 5 4 2 3 2" xfId="3882"/>
    <cellStyle name="Hyperlink 3 5 4 2 3 2 2" xfId="10512"/>
    <cellStyle name="Hyperlink 3 5 4 2 3 3" xfId="6092"/>
    <cellStyle name="Hyperlink 3 5 4 2 3 4" xfId="8302"/>
    <cellStyle name="Hyperlink 3 5 4 2 4" xfId="2777"/>
    <cellStyle name="Hyperlink 3 5 4 2 4 2" xfId="9407"/>
    <cellStyle name="Hyperlink 3 5 4 2 5" xfId="4987"/>
    <cellStyle name="Hyperlink 3 5 4 2 6" xfId="7197"/>
    <cellStyle name="Hyperlink 3 5 4 3" xfId="834"/>
    <cellStyle name="Hyperlink 3 5 4 3 2" xfId="1947"/>
    <cellStyle name="Hyperlink 3 5 4 3 2 2" xfId="4158"/>
    <cellStyle name="Hyperlink 3 5 4 3 2 2 2" xfId="10788"/>
    <cellStyle name="Hyperlink 3 5 4 3 2 3" xfId="6368"/>
    <cellStyle name="Hyperlink 3 5 4 3 2 4" xfId="8578"/>
    <cellStyle name="Hyperlink 3 5 4 3 3" xfId="3053"/>
    <cellStyle name="Hyperlink 3 5 4 3 3 2" xfId="9683"/>
    <cellStyle name="Hyperlink 3 5 4 3 4" xfId="5263"/>
    <cellStyle name="Hyperlink 3 5 4 3 5" xfId="7473"/>
    <cellStyle name="Hyperlink 3 5 4 4" xfId="1395"/>
    <cellStyle name="Hyperlink 3 5 4 4 2" xfId="3606"/>
    <cellStyle name="Hyperlink 3 5 4 4 2 2" xfId="10236"/>
    <cellStyle name="Hyperlink 3 5 4 4 3" xfId="5816"/>
    <cellStyle name="Hyperlink 3 5 4 4 4" xfId="8026"/>
    <cellStyle name="Hyperlink 3 5 4 5" xfId="2501"/>
    <cellStyle name="Hyperlink 3 5 4 5 2" xfId="9131"/>
    <cellStyle name="Hyperlink 3 5 4 6" xfId="4711"/>
    <cellStyle name="Hyperlink 3 5 4 7" xfId="6921"/>
    <cellStyle name="Hyperlink 3 5 5" xfId="374"/>
    <cellStyle name="Hyperlink 3 5 5 2" xfId="926"/>
    <cellStyle name="Hyperlink 3 5 5 2 2" xfId="2039"/>
    <cellStyle name="Hyperlink 3 5 5 2 2 2" xfId="4250"/>
    <cellStyle name="Hyperlink 3 5 5 2 2 2 2" xfId="10880"/>
    <cellStyle name="Hyperlink 3 5 5 2 2 3" xfId="6460"/>
    <cellStyle name="Hyperlink 3 5 5 2 2 4" xfId="8670"/>
    <cellStyle name="Hyperlink 3 5 5 2 3" xfId="3145"/>
    <cellStyle name="Hyperlink 3 5 5 2 3 2" xfId="9775"/>
    <cellStyle name="Hyperlink 3 5 5 2 4" xfId="5355"/>
    <cellStyle name="Hyperlink 3 5 5 2 5" xfId="7565"/>
    <cellStyle name="Hyperlink 3 5 5 3" xfId="1487"/>
    <cellStyle name="Hyperlink 3 5 5 3 2" xfId="3698"/>
    <cellStyle name="Hyperlink 3 5 5 3 2 2" xfId="10328"/>
    <cellStyle name="Hyperlink 3 5 5 3 3" xfId="5908"/>
    <cellStyle name="Hyperlink 3 5 5 3 4" xfId="8118"/>
    <cellStyle name="Hyperlink 3 5 5 4" xfId="2593"/>
    <cellStyle name="Hyperlink 3 5 5 4 2" xfId="9223"/>
    <cellStyle name="Hyperlink 3 5 5 5" xfId="4803"/>
    <cellStyle name="Hyperlink 3 5 5 6" xfId="7013"/>
    <cellStyle name="Hyperlink 3 5 6" xfId="650"/>
    <cellStyle name="Hyperlink 3 5 6 2" xfId="1763"/>
    <cellStyle name="Hyperlink 3 5 6 2 2" xfId="3974"/>
    <cellStyle name="Hyperlink 3 5 6 2 2 2" xfId="10604"/>
    <cellStyle name="Hyperlink 3 5 6 2 3" xfId="6184"/>
    <cellStyle name="Hyperlink 3 5 6 2 4" xfId="8394"/>
    <cellStyle name="Hyperlink 3 5 6 3" xfId="2869"/>
    <cellStyle name="Hyperlink 3 5 6 3 2" xfId="9499"/>
    <cellStyle name="Hyperlink 3 5 6 4" xfId="5079"/>
    <cellStyle name="Hyperlink 3 5 6 5" xfId="7289"/>
    <cellStyle name="Hyperlink 3 5 7" xfId="1211"/>
    <cellStyle name="Hyperlink 3 5 7 2" xfId="3422"/>
    <cellStyle name="Hyperlink 3 5 7 2 2" xfId="10052"/>
    <cellStyle name="Hyperlink 3 5 7 3" xfId="5632"/>
    <cellStyle name="Hyperlink 3 5 7 4" xfId="7842"/>
    <cellStyle name="Hyperlink 3 5 8" xfId="2317"/>
    <cellStyle name="Hyperlink 3 5 8 2" xfId="894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2 2 2" xfId="10977"/>
    <cellStyle name="Hyperlink 3 6 2 2 2 2 3" xfId="6557"/>
    <cellStyle name="Hyperlink 3 6 2 2 2 2 4" xfId="8767"/>
    <cellStyle name="Hyperlink 3 6 2 2 2 3" xfId="3242"/>
    <cellStyle name="Hyperlink 3 6 2 2 2 3 2" xfId="9872"/>
    <cellStyle name="Hyperlink 3 6 2 2 2 4" xfId="5452"/>
    <cellStyle name="Hyperlink 3 6 2 2 2 5" xfId="7662"/>
    <cellStyle name="Hyperlink 3 6 2 2 3" xfId="1584"/>
    <cellStyle name="Hyperlink 3 6 2 2 3 2" xfId="3795"/>
    <cellStyle name="Hyperlink 3 6 2 2 3 2 2" xfId="10425"/>
    <cellStyle name="Hyperlink 3 6 2 2 3 3" xfId="6005"/>
    <cellStyle name="Hyperlink 3 6 2 2 3 4" xfId="8215"/>
    <cellStyle name="Hyperlink 3 6 2 2 4" xfId="2690"/>
    <cellStyle name="Hyperlink 3 6 2 2 4 2" xfId="9320"/>
    <cellStyle name="Hyperlink 3 6 2 2 5" xfId="4900"/>
    <cellStyle name="Hyperlink 3 6 2 2 6" xfId="7110"/>
    <cellStyle name="Hyperlink 3 6 2 3" xfId="747"/>
    <cellStyle name="Hyperlink 3 6 2 3 2" xfId="1860"/>
    <cellStyle name="Hyperlink 3 6 2 3 2 2" xfId="4071"/>
    <cellStyle name="Hyperlink 3 6 2 3 2 2 2" xfId="10701"/>
    <cellStyle name="Hyperlink 3 6 2 3 2 3" xfId="6281"/>
    <cellStyle name="Hyperlink 3 6 2 3 2 4" xfId="8491"/>
    <cellStyle name="Hyperlink 3 6 2 3 3" xfId="2966"/>
    <cellStyle name="Hyperlink 3 6 2 3 3 2" xfId="9596"/>
    <cellStyle name="Hyperlink 3 6 2 3 4" xfId="5176"/>
    <cellStyle name="Hyperlink 3 6 2 3 5" xfId="7386"/>
    <cellStyle name="Hyperlink 3 6 2 4" xfId="1308"/>
    <cellStyle name="Hyperlink 3 6 2 4 2" xfId="3519"/>
    <cellStyle name="Hyperlink 3 6 2 4 2 2" xfId="10149"/>
    <cellStyle name="Hyperlink 3 6 2 4 3" xfId="5729"/>
    <cellStyle name="Hyperlink 3 6 2 4 4" xfId="7939"/>
    <cellStyle name="Hyperlink 3 6 2 5" xfId="2414"/>
    <cellStyle name="Hyperlink 3 6 2 5 2" xfId="9044"/>
    <cellStyle name="Hyperlink 3 6 2 6" xfId="4624"/>
    <cellStyle name="Hyperlink 3 6 2 7" xfId="683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2 2 2" xfId="11069"/>
    <cellStyle name="Hyperlink 3 6 3 2 2 2 3" xfId="6649"/>
    <cellStyle name="Hyperlink 3 6 3 2 2 2 4" xfId="8859"/>
    <cellStyle name="Hyperlink 3 6 3 2 2 3" xfId="3334"/>
    <cellStyle name="Hyperlink 3 6 3 2 2 3 2" xfId="9964"/>
    <cellStyle name="Hyperlink 3 6 3 2 2 4" xfId="5544"/>
    <cellStyle name="Hyperlink 3 6 3 2 2 5" xfId="7754"/>
    <cellStyle name="Hyperlink 3 6 3 2 3" xfId="1676"/>
    <cellStyle name="Hyperlink 3 6 3 2 3 2" xfId="3887"/>
    <cellStyle name="Hyperlink 3 6 3 2 3 2 2" xfId="10517"/>
    <cellStyle name="Hyperlink 3 6 3 2 3 3" xfId="6097"/>
    <cellStyle name="Hyperlink 3 6 3 2 3 4" xfId="8307"/>
    <cellStyle name="Hyperlink 3 6 3 2 4" xfId="2782"/>
    <cellStyle name="Hyperlink 3 6 3 2 4 2" xfId="9412"/>
    <cellStyle name="Hyperlink 3 6 3 2 5" xfId="4992"/>
    <cellStyle name="Hyperlink 3 6 3 2 6" xfId="7202"/>
    <cellStyle name="Hyperlink 3 6 3 3" xfId="839"/>
    <cellStyle name="Hyperlink 3 6 3 3 2" xfId="1952"/>
    <cellStyle name="Hyperlink 3 6 3 3 2 2" xfId="4163"/>
    <cellStyle name="Hyperlink 3 6 3 3 2 2 2" xfId="10793"/>
    <cellStyle name="Hyperlink 3 6 3 3 2 3" xfId="6373"/>
    <cellStyle name="Hyperlink 3 6 3 3 2 4" xfId="8583"/>
    <cellStyle name="Hyperlink 3 6 3 3 3" xfId="3058"/>
    <cellStyle name="Hyperlink 3 6 3 3 3 2" xfId="9688"/>
    <cellStyle name="Hyperlink 3 6 3 3 4" xfId="5268"/>
    <cellStyle name="Hyperlink 3 6 3 3 5" xfId="7478"/>
    <cellStyle name="Hyperlink 3 6 3 4" xfId="1400"/>
    <cellStyle name="Hyperlink 3 6 3 4 2" xfId="3611"/>
    <cellStyle name="Hyperlink 3 6 3 4 2 2" xfId="10241"/>
    <cellStyle name="Hyperlink 3 6 3 4 3" xfId="5821"/>
    <cellStyle name="Hyperlink 3 6 3 4 4" xfId="8031"/>
    <cellStyle name="Hyperlink 3 6 3 5" xfId="2506"/>
    <cellStyle name="Hyperlink 3 6 3 5 2" xfId="9136"/>
    <cellStyle name="Hyperlink 3 6 3 6" xfId="4716"/>
    <cellStyle name="Hyperlink 3 6 3 7" xfId="6926"/>
    <cellStyle name="Hyperlink 3 6 4" xfId="379"/>
    <cellStyle name="Hyperlink 3 6 4 2" xfId="931"/>
    <cellStyle name="Hyperlink 3 6 4 2 2" xfId="2044"/>
    <cellStyle name="Hyperlink 3 6 4 2 2 2" xfId="4255"/>
    <cellStyle name="Hyperlink 3 6 4 2 2 2 2" xfId="10885"/>
    <cellStyle name="Hyperlink 3 6 4 2 2 3" xfId="6465"/>
    <cellStyle name="Hyperlink 3 6 4 2 2 4" xfId="8675"/>
    <cellStyle name="Hyperlink 3 6 4 2 3" xfId="3150"/>
    <cellStyle name="Hyperlink 3 6 4 2 3 2" xfId="9780"/>
    <cellStyle name="Hyperlink 3 6 4 2 4" xfId="5360"/>
    <cellStyle name="Hyperlink 3 6 4 2 5" xfId="7570"/>
    <cellStyle name="Hyperlink 3 6 4 3" xfId="1492"/>
    <cellStyle name="Hyperlink 3 6 4 3 2" xfId="3703"/>
    <cellStyle name="Hyperlink 3 6 4 3 2 2" xfId="10333"/>
    <cellStyle name="Hyperlink 3 6 4 3 3" xfId="5913"/>
    <cellStyle name="Hyperlink 3 6 4 3 4" xfId="8123"/>
    <cellStyle name="Hyperlink 3 6 4 4" xfId="2598"/>
    <cellStyle name="Hyperlink 3 6 4 4 2" xfId="9228"/>
    <cellStyle name="Hyperlink 3 6 4 5" xfId="4808"/>
    <cellStyle name="Hyperlink 3 6 4 6" xfId="7018"/>
    <cellStyle name="Hyperlink 3 6 5" xfId="655"/>
    <cellStyle name="Hyperlink 3 6 5 2" xfId="1768"/>
    <cellStyle name="Hyperlink 3 6 5 2 2" xfId="3979"/>
    <cellStyle name="Hyperlink 3 6 5 2 2 2" xfId="10609"/>
    <cellStyle name="Hyperlink 3 6 5 2 3" xfId="6189"/>
    <cellStyle name="Hyperlink 3 6 5 2 4" xfId="8399"/>
    <cellStyle name="Hyperlink 3 6 5 3" xfId="2874"/>
    <cellStyle name="Hyperlink 3 6 5 3 2" xfId="9504"/>
    <cellStyle name="Hyperlink 3 6 5 4" xfId="5084"/>
    <cellStyle name="Hyperlink 3 6 5 5" xfId="7294"/>
    <cellStyle name="Hyperlink 3 6 6" xfId="1216"/>
    <cellStyle name="Hyperlink 3 6 6 2" xfId="3427"/>
    <cellStyle name="Hyperlink 3 6 6 2 2" xfId="10057"/>
    <cellStyle name="Hyperlink 3 6 6 3" xfId="5637"/>
    <cellStyle name="Hyperlink 3 6 6 4" xfId="7847"/>
    <cellStyle name="Hyperlink 3 6 7" xfId="2322"/>
    <cellStyle name="Hyperlink 3 6 7 2" xfId="8952"/>
    <cellStyle name="Hyperlink 3 6 8" xfId="4532"/>
    <cellStyle name="Hyperlink 3 6 9" xfId="674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2 2 2" xfId="10931"/>
    <cellStyle name="Hyperlink 3 7 2 2 2 3" xfId="6511"/>
    <cellStyle name="Hyperlink 3 7 2 2 2 4" xfId="8721"/>
    <cellStyle name="Hyperlink 3 7 2 2 3" xfId="3196"/>
    <cellStyle name="Hyperlink 3 7 2 2 3 2" xfId="9826"/>
    <cellStyle name="Hyperlink 3 7 2 2 4" xfId="5406"/>
    <cellStyle name="Hyperlink 3 7 2 2 5" xfId="7616"/>
    <cellStyle name="Hyperlink 3 7 2 3" xfId="1538"/>
    <cellStyle name="Hyperlink 3 7 2 3 2" xfId="3749"/>
    <cellStyle name="Hyperlink 3 7 2 3 2 2" xfId="10379"/>
    <cellStyle name="Hyperlink 3 7 2 3 3" xfId="5959"/>
    <cellStyle name="Hyperlink 3 7 2 3 4" xfId="8169"/>
    <cellStyle name="Hyperlink 3 7 2 4" xfId="2644"/>
    <cellStyle name="Hyperlink 3 7 2 4 2" xfId="9274"/>
    <cellStyle name="Hyperlink 3 7 2 5" xfId="4854"/>
    <cellStyle name="Hyperlink 3 7 2 6" xfId="7064"/>
    <cellStyle name="Hyperlink 3 7 3" xfId="701"/>
    <cellStyle name="Hyperlink 3 7 3 2" xfId="1814"/>
    <cellStyle name="Hyperlink 3 7 3 2 2" xfId="4025"/>
    <cellStyle name="Hyperlink 3 7 3 2 2 2" xfId="10655"/>
    <cellStyle name="Hyperlink 3 7 3 2 3" xfId="6235"/>
    <cellStyle name="Hyperlink 3 7 3 2 4" xfId="8445"/>
    <cellStyle name="Hyperlink 3 7 3 3" xfId="2920"/>
    <cellStyle name="Hyperlink 3 7 3 3 2" xfId="9550"/>
    <cellStyle name="Hyperlink 3 7 3 4" xfId="5130"/>
    <cellStyle name="Hyperlink 3 7 3 5" xfId="7340"/>
    <cellStyle name="Hyperlink 3 7 4" xfId="1262"/>
    <cellStyle name="Hyperlink 3 7 4 2" xfId="3473"/>
    <cellStyle name="Hyperlink 3 7 4 2 2" xfId="10103"/>
    <cellStyle name="Hyperlink 3 7 4 3" xfId="5683"/>
    <cellStyle name="Hyperlink 3 7 4 4" xfId="7893"/>
    <cellStyle name="Hyperlink 3 7 5" xfId="2368"/>
    <cellStyle name="Hyperlink 3 7 5 2" xfId="8998"/>
    <cellStyle name="Hyperlink 3 7 6" xfId="4578"/>
    <cellStyle name="Hyperlink 3 7 7" xfId="678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2 2 2" xfId="11023"/>
    <cellStyle name="Hyperlink 3 8 2 2 2 3" xfId="6603"/>
    <cellStyle name="Hyperlink 3 8 2 2 2 4" xfId="8813"/>
    <cellStyle name="Hyperlink 3 8 2 2 3" xfId="3288"/>
    <cellStyle name="Hyperlink 3 8 2 2 3 2" xfId="9918"/>
    <cellStyle name="Hyperlink 3 8 2 2 4" xfId="5498"/>
    <cellStyle name="Hyperlink 3 8 2 2 5" xfId="7708"/>
    <cellStyle name="Hyperlink 3 8 2 3" xfId="1630"/>
    <cellStyle name="Hyperlink 3 8 2 3 2" xfId="3841"/>
    <cellStyle name="Hyperlink 3 8 2 3 2 2" xfId="10471"/>
    <cellStyle name="Hyperlink 3 8 2 3 3" xfId="6051"/>
    <cellStyle name="Hyperlink 3 8 2 3 4" xfId="8261"/>
    <cellStyle name="Hyperlink 3 8 2 4" xfId="2736"/>
    <cellStyle name="Hyperlink 3 8 2 4 2" xfId="9366"/>
    <cellStyle name="Hyperlink 3 8 2 5" xfId="4946"/>
    <cellStyle name="Hyperlink 3 8 2 6" xfId="7156"/>
    <cellStyle name="Hyperlink 3 8 3" xfId="793"/>
    <cellStyle name="Hyperlink 3 8 3 2" xfId="1906"/>
    <cellStyle name="Hyperlink 3 8 3 2 2" xfId="4117"/>
    <cellStyle name="Hyperlink 3 8 3 2 2 2" xfId="10747"/>
    <cellStyle name="Hyperlink 3 8 3 2 3" xfId="6327"/>
    <cellStyle name="Hyperlink 3 8 3 2 4" xfId="8537"/>
    <cellStyle name="Hyperlink 3 8 3 3" xfId="3012"/>
    <cellStyle name="Hyperlink 3 8 3 3 2" xfId="9642"/>
    <cellStyle name="Hyperlink 3 8 3 4" xfId="5222"/>
    <cellStyle name="Hyperlink 3 8 3 5" xfId="7432"/>
    <cellStyle name="Hyperlink 3 8 4" xfId="1354"/>
    <cellStyle name="Hyperlink 3 8 4 2" xfId="3565"/>
    <cellStyle name="Hyperlink 3 8 4 2 2" xfId="10195"/>
    <cellStyle name="Hyperlink 3 8 4 3" xfId="5775"/>
    <cellStyle name="Hyperlink 3 8 4 4" xfId="7985"/>
    <cellStyle name="Hyperlink 3 8 5" xfId="2460"/>
    <cellStyle name="Hyperlink 3 8 5 2" xfId="9090"/>
    <cellStyle name="Hyperlink 3 8 6" xfId="4670"/>
    <cellStyle name="Hyperlink 3 8 7" xfId="6880"/>
    <cellStyle name="Hyperlink 3 9" xfId="333"/>
    <cellStyle name="Hyperlink 3 9 2" xfId="885"/>
    <cellStyle name="Hyperlink 3 9 2 2" xfId="1998"/>
    <cellStyle name="Hyperlink 3 9 2 2 2" xfId="4209"/>
    <cellStyle name="Hyperlink 3 9 2 2 2 2" xfId="10839"/>
    <cellStyle name="Hyperlink 3 9 2 2 3" xfId="6419"/>
    <cellStyle name="Hyperlink 3 9 2 2 4" xfId="8629"/>
    <cellStyle name="Hyperlink 3 9 2 3" xfId="3104"/>
    <cellStyle name="Hyperlink 3 9 2 3 2" xfId="9734"/>
    <cellStyle name="Hyperlink 3 9 2 4" xfId="5314"/>
    <cellStyle name="Hyperlink 3 9 2 5" xfId="7524"/>
    <cellStyle name="Hyperlink 3 9 3" xfId="1446"/>
    <cellStyle name="Hyperlink 3 9 3 2" xfId="3657"/>
    <cellStyle name="Hyperlink 3 9 3 2 2" xfId="10287"/>
    <cellStyle name="Hyperlink 3 9 3 3" xfId="5867"/>
    <cellStyle name="Hyperlink 3 9 3 4" xfId="8077"/>
    <cellStyle name="Hyperlink 3 9 4" xfId="2552"/>
    <cellStyle name="Hyperlink 3 9 4 2" xfId="9182"/>
    <cellStyle name="Hyperlink 3 9 5" xfId="4762"/>
    <cellStyle name="Hyperlink 3 9 6" xfId="6972"/>
    <cellStyle name="Hyperlink 4" xfId="58"/>
    <cellStyle name="Hyperlink 4 10" xfId="1172"/>
    <cellStyle name="Hyperlink 4 10 2" xfId="3383"/>
    <cellStyle name="Hyperlink 4 10 2 2" xfId="10013"/>
    <cellStyle name="Hyperlink 4 10 3" xfId="5593"/>
    <cellStyle name="Hyperlink 4 10 4" xfId="7803"/>
    <cellStyle name="Hyperlink 4 11" xfId="2278"/>
    <cellStyle name="Hyperlink 4 11 2" xfId="8908"/>
    <cellStyle name="Hyperlink 4 12" xfId="4488"/>
    <cellStyle name="Hyperlink 4 13" xfId="6698"/>
    <cellStyle name="Hyperlink 4 2" xfId="64"/>
    <cellStyle name="Hyperlink 4 2 10" xfId="2283"/>
    <cellStyle name="Hyperlink 4 2 10 2" xfId="8913"/>
    <cellStyle name="Hyperlink 4 2 11" xfId="4493"/>
    <cellStyle name="Hyperlink 4 2 12" xfId="6703"/>
    <cellStyle name="Hyperlink 4 2 2" xfId="74"/>
    <cellStyle name="Hyperlink 4 2 2 10" xfId="4503"/>
    <cellStyle name="Hyperlink 4 2 2 11" xfId="6713"/>
    <cellStyle name="Hyperlink 4 2 2 2" xfId="94"/>
    <cellStyle name="Hyperlink 4 2 2 2 10" xfId="6733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2 2 2" xfId="11014"/>
    <cellStyle name="Hyperlink 4 2 2 2 2 2 2 2 2 3" xfId="6594"/>
    <cellStyle name="Hyperlink 4 2 2 2 2 2 2 2 2 4" xfId="8804"/>
    <cellStyle name="Hyperlink 4 2 2 2 2 2 2 2 3" xfId="3279"/>
    <cellStyle name="Hyperlink 4 2 2 2 2 2 2 2 3 2" xfId="9909"/>
    <cellStyle name="Hyperlink 4 2 2 2 2 2 2 2 4" xfId="5489"/>
    <cellStyle name="Hyperlink 4 2 2 2 2 2 2 2 5" xfId="7699"/>
    <cellStyle name="Hyperlink 4 2 2 2 2 2 2 3" xfId="1621"/>
    <cellStyle name="Hyperlink 4 2 2 2 2 2 2 3 2" xfId="3832"/>
    <cellStyle name="Hyperlink 4 2 2 2 2 2 2 3 2 2" xfId="10462"/>
    <cellStyle name="Hyperlink 4 2 2 2 2 2 2 3 3" xfId="6042"/>
    <cellStyle name="Hyperlink 4 2 2 2 2 2 2 3 4" xfId="8252"/>
    <cellStyle name="Hyperlink 4 2 2 2 2 2 2 4" xfId="2727"/>
    <cellStyle name="Hyperlink 4 2 2 2 2 2 2 4 2" xfId="9357"/>
    <cellStyle name="Hyperlink 4 2 2 2 2 2 2 5" xfId="4937"/>
    <cellStyle name="Hyperlink 4 2 2 2 2 2 2 6" xfId="7147"/>
    <cellStyle name="Hyperlink 4 2 2 2 2 2 3" xfId="784"/>
    <cellStyle name="Hyperlink 4 2 2 2 2 2 3 2" xfId="1897"/>
    <cellStyle name="Hyperlink 4 2 2 2 2 2 3 2 2" xfId="4108"/>
    <cellStyle name="Hyperlink 4 2 2 2 2 2 3 2 2 2" xfId="10738"/>
    <cellStyle name="Hyperlink 4 2 2 2 2 2 3 2 3" xfId="6318"/>
    <cellStyle name="Hyperlink 4 2 2 2 2 2 3 2 4" xfId="8528"/>
    <cellStyle name="Hyperlink 4 2 2 2 2 2 3 3" xfId="3003"/>
    <cellStyle name="Hyperlink 4 2 2 2 2 2 3 3 2" xfId="9633"/>
    <cellStyle name="Hyperlink 4 2 2 2 2 2 3 4" xfId="5213"/>
    <cellStyle name="Hyperlink 4 2 2 2 2 2 3 5" xfId="7423"/>
    <cellStyle name="Hyperlink 4 2 2 2 2 2 4" xfId="1345"/>
    <cellStyle name="Hyperlink 4 2 2 2 2 2 4 2" xfId="3556"/>
    <cellStyle name="Hyperlink 4 2 2 2 2 2 4 2 2" xfId="10186"/>
    <cellStyle name="Hyperlink 4 2 2 2 2 2 4 3" xfId="5766"/>
    <cellStyle name="Hyperlink 4 2 2 2 2 2 4 4" xfId="7976"/>
    <cellStyle name="Hyperlink 4 2 2 2 2 2 5" xfId="2451"/>
    <cellStyle name="Hyperlink 4 2 2 2 2 2 5 2" xfId="9081"/>
    <cellStyle name="Hyperlink 4 2 2 2 2 2 6" xfId="4661"/>
    <cellStyle name="Hyperlink 4 2 2 2 2 2 7" xfId="687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2 2 2" xfId="11106"/>
    <cellStyle name="Hyperlink 4 2 2 2 2 3 2 2 2 3" xfId="6686"/>
    <cellStyle name="Hyperlink 4 2 2 2 2 3 2 2 2 4" xfId="8896"/>
    <cellStyle name="Hyperlink 4 2 2 2 2 3 2 2 3" xfId="3371"/>
    <cellStyle name="Hyperlink 4 2 2 2 2 3 2 2 3 2" xfId="10001"/>
    <cellStyle name="Hyperlink 4 2 2 2 2 3 2 2 4" xfId="5581"/>
    <cellStyle name="Hyperlink 4 2 2 2 2 3 2 2 5" xfId="7791"/>
    <cellStyle name="Hyperlink 4 2 2 2 2 3 2 3" xfId="1713"/>
    <cellStyle name="Hyperlink 4 2 2 2 2 3 2 3 2" xfId="3924"/>
    <cellStyle name="Hyperlink 4 2 2 2 2 3 2 3 2 2" xfId="10554"/>
    <cellStyle name="Hyperlink 4 2 2 2 2 3 2 3 3" xfId="6134"/>
    <cellStyle name="Hyperlink 4 2 2 2 2 3 2 3 4" xfId="8344"/>
    <cellStyle name="Hyperlink 4 2 2 2 2 3 2 4" xfId="2819"/>
    <cellStyle name="Hyperlink 4 2 2 2 2 3 2 4 2" xfId="9449"/>
    <cellStyle name="Hyperlink 4 2 2 2 2 3 2 5" xfId="5029"/>
    <cellStyle name="Hyperlink 4 2 2 2 2 3 2 6" xfId="7239"/>
    <cellStyle name="Hyperlink 4 2 2 2 2 3 3" xfId="876"/>
    <cellStyle name="Hyperlink 4 2 2 2 2 3 3 2" xfId="1989"/>
    <cellStyle name="Hyperlink 4 2 2 2 2 3 3 2 2" xfId="4200"/>
    <cellStyle name="Hyperlink 4 2 2 2 2 3 3 2 2 2" xfId="10830"/>
    <cellStyle name="Hyperlink 4 2 2 2 2 3 3 2 3" xfId="6410"/>
    <cellStyle name="Hyperlink 4 2 2 2 2 3 3 2 4" xfId="8620"/>
    <cellStyle name="Hyperlink 4 2 2 2 2 3 3 3" xfId="3095"/>
    <cellStyle name="Hyperlink 4 2 2 2 2 3 3 3 2" xfId="9725"/>
    <cellStyle name="Hyperlink 4 2 2 2 2 3 3 4" xfId="5305"/>
    <cellStyle name="Hyperlink 4 2 2 2 2 3 3 5" xfId="7515"/>
    <cellStyle name="Hyperlink 4 2 2 2 2 3 4" xfId="1437"/>
    <cellStyle name="Hyperlink 4 2 2 2 2 3 4 2" xfId="3648"/>
    <cellStyle name="Hyperlink 4 2 2 2 2 3 4 2 2" xfId="10278"/>
    <cellStyle name="Hyperlink 4 2 2 2 2 3 4 3" xfId="5858"/>
    <cellStyle name="Hyperlink 4 2 2 2 2 3 4 4" xfId="8068"/>
    <cellStyle name="Hyperlink 4 2 2 2 2 3 5" xfId="2543"/>
    <cellStyle name="Hyperlink 4 2 2 2 2 3 5 2" xfId="9173"/>
    <cellStyle name="Hyperlink 4 2 2 2 2 3 6" xfId="4753"/>
    <cellStyle name="Hyperlink 4 2 2 2 2 3 7" xfId="696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2 2 2" xfId="10922"/>
    <cellStyle name="Hyperlink 4 2 2 2 2 4 2 2 3" xfId="6502"/>
    <cellStyle name="Hyperlink 4 2 2 2 2 4 2 2 4" xfId="8712"/>
    <cellStyle name="Hyperlink 4 2 2 2 2 4 2 3" xfId="3187"/>
    <cellStyle name="Hyperlink 4 2 2 2 2 4 2 3 2" xfId="9817"/>
    <cellStyle name="Hyperlink 4 2 2 2 2 4 2 4" xfId="5397"/>
    <cellStyle name="Hyperlink 4 2 2 2 2 4 2 5" xfId="7607"/>
    <cellStyle name="Hyperlink 4 2 2 2 2 4 3" xfId="1529"/>
    <cellStyle name="Hyperlink 4 2 2 2 2 4 3 2" xfId="3740"/>
    <cellStyle name="Hyperlink 4 2 2 2 2 4 3 2 2" xfId="10370"/>
    <cellStyle name="Hyperlink 4 2 2 2 2 4 3 3" xfId="5950"/>
    <cellStyle name="Hyperlink 4 2 2 2 2 4 3 4" xfId="8160"/>
    <cellStyle name="Hyperlink 4 2 2 2 2 4 4" xfId="2635"/>
    <cellStyle name="Hyperlink 4 2 2 2 2 4 4 2" xfId="9265"/>
    <cellStyle name="Hyperlink 4 2 2 2 2 4 5" xfId="4845"/>
    <cellStyle name="Hyperlink 4 2 2 2 2 4 6" xfId="7055"/>
    <cellStyle name="Hyperlink 4 2 2 2 2 5" xfId="692"/>
    <cellStyle name="Hyperlink 4 2 2 2 2 5 2" xfId="1805"/>
    <cellStyle name="Hyperlink 4 2 2 2 2 5 2 2" xfId="4016"/>
    <cellStyle name="Hyperlink 4 2 2 2 2 5 2 2 2" xfId="10646"/>
    <cellStyle name="Hyperlink 4 2 2 2 2 5 2 3" xfId="6226"/>
    <cellStyle name="Hyperlink 4 2 2 2 2 5 2 4" xfId="8436"/>
    <cellStyle name="Hyperlink 4 2 2 2 2 5 3" xfId="2911"/>
    <cellStyle name="Hyperlink 4 2 2 2 2 5 3 2" xfId="9541"/>
    <cellStyle name="Hyperlink 4 2 2 2 2 5 4" xfId="5121"/>
    <cellStyle name="Hyperlink 4 2 2 2 2 5 5" xfId="7331"/>
    <cellStyle name="Hyperlink 4 2 2 2 2 6" xfId="1253"/>
    <cellStyle name="Hyperlink 4 2 2 2 2 6 2" xfId="3464"/>
    <cellStyle name="Hyperlink 4 2 2 2 2 6 2 2" xfId="10094"/>
    <cellStyle name="Hyperlink 4 2 2 2 2 6 3" xfId="5674"/>
    <cellStyle name="Hyperlink 4 2 2 2 2 6 4" xfId="7884"/>
    <cellStyle name="Hyperlink 4 2 2 2 2 7" xfId="2359"/>
    <cellStyle name="Hyperlink 4 2 2 2 2 7 2" xfId="8989"/>
    <cellStyle name="Hyperlink 4 2 2 2 2 8" xfId="4569"/>
    <cellStyle name="Hyperlink 4 2 2 2 2 9" xfId="677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2 2 2" xfId="10968"/>
    <cellStyle name="Hyperlink 4 2 2 2 3 2 2 2 3" xfId="6548"/>
    <cellStyle name="Hyperlink 4 2 2 2 3 2 2 2 4" xfId="8758"/>
    <cellStyle name="Hyperlink 4 2 2 2 3 2 2 3" xfId="3233"/>
    <cellStyle name="Hyperlink 4 2 2 2 3 2 2 3 2" xfId="9863"/>
    <cellStyle name="Hyperlink 4 2 2 2 3 2 2 4" xfId="5443"/>
    <cellStyle name="Hyperlink 4 2 2 2 3 2 2 5" xfId="7653"/>
    <cellStyle name="Hyperlink 4 2 2 2 3 2 3" xfId="1575"/>
    <cellStyle name="Hyperlink 4 2 2 2 3 2 3 2" xfId="3786"/>
    <cellStyle name="Hyperlink 4 2 2 2 3 2 3 2 2" xfId="10416"/>
    <cellStyle name="Hyperlink 4 2 2 2 3 2 3 3" xfId="5996"/>
    <cellStyle name="Hyperlink 4 2 2 2 3 2 3 4" xfId="8206"/>
    <cellStyle name="Hyperlink 4 2 2 2 3 2 4" xfId="2681"/>
    <cellStyle name="Hyperlink 4 2 2 2 3 2 4 2" xfId="9311"/>
    <cellStyle name="Hyperlink 4 2 2 2 3 2 5" xfId="4891"/>
    <cellStyle name="Hyperlink 4 2 2 2 3 2 6" xfId="7101"/>
    <cellStyle name="Hyperlink 4 2 2 2 3 3" xfId="738"/>
    <cellStyle name="Hyperlink 4 2 2 2 3 3 2" xfId="1851"/>
    <cellStyle name="Hyperlink 4 2 2 2 3 3 2 2" xfId="4062"/>
    <cellStyle name="Hyperlink 4 2 2 2 3 3 2 2 2" xfId="10692"/>
    <cellStyle name="Hyperlink 4 2 2 2 3 3 2 3" xfId="6272"/>
    <cellStyle name="Hyperlink 4 2 2 2 3 3 2 4" xfId="8482"/>
    <cellStyle name="Hyperlink 4 2 2 2 3 3 3" xfId="2957"/>
    <cellStyle name="Hyperlink 4 2 2 2 3 3 3 2" xfId="9587"/>
    <cellStyle name="Hyperlink 4 2 2 2 3 3 4" xfId="5167"/>
    <cellStyle name="Hyperlink 4 2 2 2 3 3 5" xfId="7377"/>
    <cellStyle name="Hyperlink 4 2 2 2 3 4" xfId="1299"/>
    <cellStyle name="Hyperlink 4 2 2 2 3 4 2" xfId="3510"/>
    <cellStyle name="Hyperlink 4 2 2 2 3 4 2 2" xfId="10140"/>
    <cellStyle name="Hyperlink 4 2 2 2 3 4 3" xfId="5720"/>
    <cellStyle name="Hyperlink 4 2 2 2 3 4 4" xfId="7930"/>
    <cellStyle name="Hyperlink 4 2 2 2 3 5" xfId="2405"/>
    <cellStyle name="Hyperlink 4 2 2 2 3 5 2" xfId="9035"/>
    <cellStyle name="Hyperlink 4 2 2 2 3 6" xfId="4615"/>
    <cellStyle name="Hyperlink 4 2 2 2 3 7" xfId="682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2 2 2" xfId="11060"/>
    <cellStyle name="Hyperlink 4 2 2 2 4 2 2 2 3" xfId="6640"/>
    <cellStyle name="Hyperlink 4 2 2 2 4 2 2 2 4" xfId="8850"/>
    <cellStyle name="Hyperlink 4 2 2 2 4 2 2 3" xfId="3325"/>
    <cellStyle name="Hyperlink 4 2 2 2 4 2 2 3 2" xfId="9955"/>
    <cellStyle name="Hyperlink 4 2 2 2 4 2 2 4" xfId="5535"/>
    <cellStyle name="Hyperlink 4 2 2 2 4 2 2 5" xfId="7745"/>
    <cellStyle name="Hyperlink 4 2 2 2 4 2 3" xfId="1667"/>
    <cellStyle name="Hyperlink 4 2 2 2 4 2 3 2" xfId="3878"/>
    <cellStyle name="Hyperlink 4 2 2 2 4 2 3 2 2" xfId="10508"/>
    <cellStyle name="Hyperlink 4 2 2 2 4 2 3 3" xfId="6088"/>
    <cellStyle name="Hyperlink 4 2 2 2 4 2 3 4" xfId="8298"/>
    <cellStyle name="Hyperlink 4 2 2 2 4 2 4" xfId="2773"/>
    <cellStyle name="Hyperlink 4 2 2 2 4 2 4 2" xfId="9403"/>
    <cellStyle name="Hyperlink 4 2 2 2 4 2 5" xfId="4983"/>
    <cellStyle name="Hyperlink 4 2 2 2 4 2 6" xfId="7193"/>
    <cellStyle name="Hyperlink 4 2 2 2 4 3" xfId="830"/>
    <cellStyle name="Hyperlink 4 2 2 2 4 3 2" xfId="1943"/>
    <cellStyle name="Hyperlink 4 2 2 2 4 3 2 2" xfId="4154"/>
    <cellStyle name="Hyperlink 4 2 2 2 4 3 2 2 2" xfId="10784"/>
    <cellStyle name="Hyperlink 4 2 2 2 4 3 2 3" xfId="6364"/>
    <cellStyle name="Hyperlink 4 2 2 2 4 3 2 4" xfId="8574"/>
    <cellStyle name="Hyperlink 4 2 2 2 4 3 3" xfId="3049"/>
    <cellStyle name="Hyperlink 4 2 2 2 4 3 3 2" xfId="9679"/>
    <cellStyle name="Hyperlink 4 2 2 2 4 3 4" xfId="5259"/>
    <cellStyle name="Hyperlink 4 2 2 2 4 3 5" xfId="7469"/>
    <cellStyle name="Hyperlink 4 2 2 2 4 4" xfId="1391"/>
    <cellStyle name="Hyperlink 4 2 2 2 4 4 2" xfId="3602"/>
    <cellStyle name="Hyperlink 4 2 2 2 4 4 2 2" xfId="10232"/>
    <cellStyle name="Hyperlink 4 2 2 2 4 4 3" xfId="5812"/>
    <cellStyle name="Hyperlink 4 2 2 2 4 4 4" xfId="8022"/>
    <cellStyle name="Hyperlink 4 2 2 2 4 5" xfId="2497"/>
    <cellStyle name="Hyperlink 4 2 2 2 4 5 2" xfId="9127"/>
    <cellStyle name="Hyperlink 4 2 2 2 4 6" xfId="4707"/>
    <cellStyle name="Hyperlink 4 2 2 2 4 7" xfId="691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2 2 2" xfId="10876"/>
    <cellStyle name="Hyperlink 4 2 2 2 5 2 2 3" xfId="6456"/>
    <cellStyle name="Hyperlink 4 2 2 2 5 2 2 4" xfId="8666"/>
    <cellStyle name="Hyperlink 4 2 2 2 5 2 3" xfId="3141"/>
    <cellStyle name="Hyperlink 4 2 2 2 5 2 3 2" xfId="9771"/>
    <cellStyle name="Hyperlink 4 2 2 2 5 2 4" xfId="5351"/>
    <cellStyle name="Hyperlink 4 2 2 2 5 2 5" xfId="7561"/>
    <cellStyle name="Hyperlink 4 2 2 2 5 3" xfId="1483"/>
    <cellStyle name="Hyperlink 4 2 2 2 5 3 2" xfId="3694"/>
    <cellStyle name="Hyperlink 4 2 2 2 5 3 2 2" xfId="10324"/>
    <cellStyle name="Hyperlink 4 2 2 2 5 3 3" xfId="5904"/>
    <cellStyle name="Hyperlink 4 2 2 2 5 3 4" xfId="8114"/>
    <cellStyle name="Hyperlink 4 2 2 2 5 4" xfId="2589"/>
    <cellStyle name="Hyperlink 4 2 2 2 5 4 2" xfId="9219"/>
    <cellStyle name="Hyperlink 4 2 2 2 5 5" xfId="4799"/>
    <cellStyle name="Hyperlink 4 2 2 2 5 6" xfId="7009"/>
    <cellStyle name="Hyperlink 4 2 2 2 6" xfId="646"/>
    <cellStyle name="Hyperlink 4 2 2 2 6 2" xfId="1759"/>
    <cellStyle name="Hyperlink 4 2 2 2 6 2 2" xfId="3970"/>
    <cellStyle name="Hyperlink 4 2 2 2 6 2 2 2" xfId="10600"/>
    <cellStyle name="Hyperlink 4 2 2 2 6 2 3" xfId="6180"/>
    <cellStyle name="Hyperlink 4 2 2 2 6 2 4" xfId="8390"/>
    <cellStyle name="Hyperlink 4 2 2 2 6 3" xfId="2865"/>
    <cellStyle name="Hyperlink 4 2 2 2 6 3 2" xfId="9495"/>
    <cellStyle name="Hyperlink 4 2 2 2 6 4" xfId="5075"/>
    <cellStyle name="Hyperlink 4 2 2 2 6 5" xfId="7285"/>
    <cellStyle name="Hyperlink 4 2 2 2 7" xfId="1207"/>
    <cellStyle name="Hyperlink 4 2 2 2 7 2" xfId="3418"/>
    <cellStyle name="Hyperlink 4 2 2 2 7 2 2" xfId="10048"/>
    <cellStyle name="Hyperlink 4 2 2 2 7 3" xfId="5628"/>
    <cellStyle name="Hyperlink 4 2 2 2 7 4" xfId="7838"/>
    <cellStyle name="Hyperlink 4 2 2 2 8" xfId="2313"/>
    <cellStyle name="Hyperlink 4 2 2 2 8 2" xfId="894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2 2 2" xfId="10994"/>
    <cellStyle name="Hyperlink 4 2 2 3 2 2 2 2 3" xfId="6574"/>
    <cellStyle name="Hyperlink 4 2 2 3 2 2 2 2 4" xfId="8784"/>
    <cellStyle name="Hyperlink 4 2 2 3 2 2 2 3" xfId="3259"/>
    <cellStyle name="Hyperlink 4 2 2 3 2 2 2 3 2" xfId="9889"/>
    <cellStyle name="Hyperlink 4 2 2 3 2 2 2 4" xfId="5469"/>
    <cellStyle name="Hyperlink 4 2 2 3 2 2 2 5" xfId="7679"/>
    <cellStyle name="Hyperlink 4 2 2 3 2 2 3" xfId="1601"/>
    <cellStyle name="Hyperlink 4 2 2 3 2 2 3 2" xfId="3812"/>
    <cellStyle name="Hyperlink 4 2 2 3 2 2 3 2 2" xfId="10442"/>
    <cellStyle name="Hyperlink 4 2 2 3 2 2 3 3" xfId="6022"/>
    <cellStyle name="Hyperlink 4 2 2 3 2 2 3 4" xfId="8232"/>
    <cellStyle name="Hyperlink 4 2 2 3 2 2 4" xfId="2707"/>
    <cellStyle name="Hyperlink 4 2 2 3 2 2 4 2" xfId="9337"/>
    <cellStyle name="Hyperlink 4 2 2 3 2 2 5" xfId="4917"/>
    <cellStyle name="Hyperlink 4 2 2 3 2 2 6" xfId="7127"/>
    <cellStyle name="Hyperlink 4 2 2 3 2 3" xfId="764"/>
    <cellStyle name="Hyperlink 4 2 2 3 2 3 2" xfId="1877"/>
    <cellStyle name="Hyperlink 4 2 2 3 2 3 2 2" xfId="4088"/>
    <cellStyle name="Hyperlink 4 2 2 3 2 3 2 2 2" xfId="10718"/>
    <cellStyle name="Hyperlink 4 2 2 3 2 3 2 3" xfId="6298"/>
    <cellStyle name="Hyperlink 4 2 2 3 2 3 2 4" xfId="8508"/>
    <cellStyle name="Hyperlink 4 2 2 3 2 3 3" xfId="2983"/>
    <cellStyle name="Hyperlink 4 2 2 3 2 3 3 2" xfId="9613"/>
    <cellStyle name="Hyperlink 4 2 2 3 2 3 4" xfId="5193"/>
    <cellStyle name="Hyperlink 4 2 2 3 2 3 5" xfId="7403"/>
    <cellStyle name="Hyperlink 4 2 2 3 2 4" xfId="1325"/>
    <cellStyle name="Hyperlink 4 2 2 3 2 4 2" xfId="3536"/>
    <cellStyle name="Hyperlink 4 2 2 3 2 4 2 2" xfId="10166"/>
    <cellStyle name="Hyperlink 4 2 2 3 2 4 3" xfId="5746"/>
    <cellStyle name="Hyperlink 4 2 2 3 2 4 4" xfId="7956"/>
    <cellStyle name="Hyperlink 4 2 2 3 2 5" xfId="2431"/>
    <cellStyle name="Hyperlink 4 2 2 3 2 5 2" xfId="9061"/>
    <cellStyle name="Hyperlink 4 2 2 3 2 6" xfId="4641"/>
    <cellStyle name="Hyperlink 4 2 2 3 2 7" xfId="685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2 2 2" xfId="11086"/>
    <cellStyle name="Hyperlink 4 2 2 3 3 2 2 2 3" xfId="6666"/>
    <cellStyle name="Hyperlink 4 2 2 3 3 2 2 2 4" xfId="8876"/>
    <cellStyle name="Hyperlink 4 2 2 3 3 2 2 3" xfId="3351"/>
    <cellStyle name="Hyperlink 4 2 2 3 3 2 2 3 2" xfId="9981"/>
    <cellStyle name="Hyperlink 4 2 2 3 3 2 2 4" xfId="5561"/>
    <cellStyle name="Hyperlink 4 2 2 3 3 2 2 5" xfId="7771"/>
    <cellStyle name="Hyperlink 4 2 2 3 3 2 3" xfId="1693"/>
    <cellStyle name="Hyperlink 4 2 2 3 3 2 3 2" xfId="3904"/>
    <cellStyle name="Hyperlink 4 2 2 3 3 2 3 2 2" xfId="10534"/>
    <cellStyle name="Hyperlink 4 2 2 3 3 2 3 3" xfId="6114"/>
    <cellStyle name="Hyperlink 4 2 2 3 3 2 3 4" xfId="8324"/>
    <cellStyle name="Hyperlink 4 2 2 3 3 2 4" xfId="2799"/>
    <cellStyle name="Hyperlink 4 2 2 3 3 2 4 2" xfId="9429"/>
    <cellStyle name="Hyperlink 4 2 2 3 3 2 5" xfId="5009"/>
    <cellStyle name="Hyperlink 4 2 2 3 3 2 6" xfId="7219"/>
    <cellStyle name="Hyperlink 4 2 2 3 3 3" xfId="856"/>
    <cellStyle name="Hyperlink 4 2 2 3 3 3 2" xfId="1969"/>
    <cellStyle name="Hyperlink 4 2 2 3 3 3 2 2" xfId="4180"/>
    <cellStyle name="Hyperlink 4 2 2 3 3 3 2 2 2" xfId="10810"/>
    <cellStyle name="Hyperlink 4 2 2 3 3 3 2 3" xfId="6390"/>
    <cellStyle name="Hyperlink 4 2 2 3 3 3 2 4" xfId="8600"/>
    <cellStyle name="Hyperlink 4 2 2 3 3 3 3" xfId="3075"/>
    <cellStyle name="Hyperlink 4 2 2 3 3 3 3 2" xfId="9705"/>
    <cellStyle name="Hyperlink 4 2 2 3 3 3 4" xfId="5285"/>
    <cellStyle name="Hyperlink 4 2 2 3 3 3 5" xfId="7495"/>
    <cellStyle name="Hyperlink 4 2 2 3 3 4" xfId="1417"/>
    <cellStyle name="Hyperlink 4 2 2 3 3 4 2" xfId="3628"/>
    <cellStyle name="Hyperlink 4 2 2 3 3 4 2 2" xfId="10258"/>
    <cellStyle name="Hyperlink 4 2 2 3 3 4 3" xfId="5838"/>
    <cellStyle name="Hyperlink 4 2 2 3 3 4 4" xfId="8048"/>
    <cellStyle name="Hyperlink 4 2 2 3 3 5" xfId="2523"/>
    <cellStyle name="Hyperlink 4 2 2 3 3 5 2" xfId="9153"/>
    <cellStyle name="Hyperlink 4 2 2 3 3 6" xfId="4733"/>
    <cellStyle name="Hyperlink 4 2 2 3 3 7" xfId="694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2 2 2" xfId="10902"/>
    <cellStyle name="Hyperlink 4 2 2 3 4 2 2 3" xfId="6482"/>
    <cellStyle name="Hyperlink 4 2 2 3 4 2 2 4" xfId="8692"/>
    <cellStyle name="Hyperlink 4 2 2 3 4 2 3" xfId="3167"/>
    <cellStyle name="Hyperlink 4 2 2 3 4 2 3 2" xfId="9797"/>
    <cellStyle name="Hyperlink 4 2 2 3 4 2 4" xfId="5377"/>
    <cellStyle name="Hyperlink 4 2 2 3 4 2 5" xfId="7587"/>
    <cellStyle name="Hyperlink 4 2 2 3 4 3" xfId="1509"/>
    <cellStyle name="Hyperlink 4 2 2 3 4 3 2" xfId="3720"/>
    <cellStyle name="Hyperlink 4 2 2 3 4 3 2 2" xfId="10350"/>
    <cellStyle name="Hyperlink 4 2 2 3 4 3 3" xfId="5930"/>
    <cellStyle name="Hyperlink 4 2 2 3 4 3 4" xfId="8140"/>
    <cellStyle name="Hyperlink 4 2 2 3 4 4" xfId="2615"/>
    <cellStyle name="Hyperlink 4 2 2 3 4 4 2" xfId="9245"/>
    <cellStyle name="Hyperlink 4 2 2 3 4 5" xfId="4825"/>
    <cellStyle name="Hyperlink 4 2 2 3 4 6" xfId="7035"/>
    <cellStyle name="Hyperlink 4 2 2 3 5" xfId="672"/>
    <cellStyle name="Hyperlink 4 2 2 3 5 2" xfId="1785"/>
    <cellStyle name="Hyperlink 4 2 2 3 5 2 2" xfId="3996"/>
    <cellStyle name="Hyperlink 4 2 2 3 5 2 2 2" xfId="10626"/>
    <cellStyle name="Hyperlink 4 2 2 3 5 2 3" xfId="6206"/>
    <cellStyle name="Hyperlink 4 2 2 3 5 2 4" xfId="8416"/>
    <cellStyle name="Hyperlink 4 2 2 3 5 3" xfId="2891"/>
    <cellStyle name="Hyperlink 4 2 2 3 5 3 2" xfId="9521"/>
    <cellStyle name="Hyperlink 4 2 2 3 5 4" xfId="5101"/>
    <cellStyle name="Hyperlink 4 2 2 3 5 5" xfId="7311"/>
    <cellStyle name="Hyperlink 4 2 2 3 6" xfId="1233"/>
    <cellStyle name="Hyperlink 4 2 2 3 6 2" xfId="3444"/>
    <cellStyle name="Hyperlink 4 2 2 3 6 2 2" xfId="10074"/>
    <cellStyle name="Hyperlink 4 2 2 3 6 3" xfId="5654"/>
    <cellStyle name="Hyperlink 4 2 2 3 6 4" xfId="7864"/>
    <cellStyle name="Hyperlink 4 2 2 3 7" xfId="2339"/>
    <cellStyle name="Hyperlink 4 2 2 3 7 2" xfId="8969"/>
    <cellStyle name="Hyperlink 4 2 2 3 8" xfId="4549"/>
    <cellStyle name="Hyperlink 4 2 2 3 9" xfId="675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2 2 2" xfId="10948"/>
    <cellStyle name="Hyperlink 4 2 2 4 2 2 2 3" xfId="6528"/>
    <cellStyle name="Hyperlink 4 2 2 4 2 2 2 4" xfId="8738"/>
    <cellStyle name="Hyperlink 4 2 2 4 2 2 3" xfId="3213"/>
    <cellStyle name="Hyperlink 4 2 2 4 2 2 3 2" xfId="9843"/>
    <cellStyle name="Hyperlink 4 2 2 4 2 2 4" xfId="5423"/>
    <cellStyle name="Hyperlink 4 2 2 4 2 2 5" xfId="7633"/>
    <cellStyle name="Hyperlink 4 2 2 4 2 3" xfId="1555"/>
    <cellStyle name="Hyperlink 4 2 2 4 2 3 2" xfId="3766"/>
    <cellStyle name="Hyperlink 4 2 2 4 2 3 2 2" xfId="10396"/>
    <cellStyle name="Hyperlink 4 2 2 4 2 3 3" xfId="5976"/>
    <cellStyle name="Hyperlink 4 2 2 4 2 3 4" xfId="8186"/>
    <cellStyle name="Hyperlink 4 2 2 4 2 4" xfId="2661"/>
    <cellStyle name="Hyperlink 4 2 2 4 2 4 2" xfId="9291"/>
    <cellStyle name="Hyperlink 4 2 2 4 2 5" xfId="4871"/>
    <cellStyle name="Hyperlink 4 2 2 4 2 6" xfId="7081"/>
    <cellStyle name="Hyperlink 4 2 2 4 3" xfId="718"/>
    <cellStyle name="Hyperlink 4 2 2 4 3 2" xfId="1831"/>
    <cellStyle name="Hyperlink 4 2 2 4 3 2 2" xfId="4042"/>
    <cellStyle name="Hyperlink 4 2 2 4 3 2 2 2" xfId="10672"/>
    <cellStyle name="Hyperlink 4 2 2 4 3 2 3" xfId="6252"/>
    <cellStyle name="Hyperlink 4 2 2 4 3 2 4" xfId="8462"/>
    <cellStyle name="Hyperlink 4 2 2 4 3 3" xfId="2937"/>
    <cellStyle name="Hyperlink 4 2 2 4 3 3 2" xfId="9567"/>
    <cellStyle name="Hyperlink 4 2 2 4 3 4" xfId="5147"/>
    <cellStyle name="Hyperlink 4 2 2 4 3 5" xfId="7357"/>
    <cellStyle name="Hyperlink 4 2 2 4 4" xfId="1279"/>
    <cellStyle name="Hyperlink 4 2 2 4 4 2" xfId="3490"/>
    <cellStyle name="Hyperlink 4 2 2 4 4 2 2" xfId="10120"/>
    <cellStyle name="Hyperlink 4 2 2 4 4 3" xfId="5700"/>
    <cellStyle name="Hyperlink 4 2 2 4 4 4" xfId="7910"/>
    <cellStyle name="Hyperlink 4 2 2 4 5" xfId="2385"/>
    <cellStyle name="Hyperlink 4 2 2 4 5 2" xfId="9015"/>
    <cellStyle name="Hyperlink 4 2 2 4 6" xfId="4595"/>
    <cellStyle name="Hyperlink 4 2 2 4 7" xfId="680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2 2 2" xfId="11040"/>
    <cellStyle name="Hyperlink 4 2 2 5 2 2 2 3" xfId="6620"/>
    <cellStyle name="Hyperlink 4 2 2 5 2 2 2 4" xfId="8830"/>
    <cellStyle name="Hyperlink 4 2 2 5 2 2 3" xfId="3305"/>
    <cellStyle name="Hyperlink 4 2 2 5 2 2 3 2" xfId="9935"/>
    <cellStyle name="Hyperlink 4 2 2 5 2 2 4" xfId="5515"/>
    <cellStyle name="Hyperlink 4 2 2 5 2 2 5" xfId="7725"/>
    <cellStyle name="Hyperlink 4 2 2 5 2 3" xfId="1647"/>
    <cellStyle name="Hyperlink 4 2 2 5 2 3 2" xfId="3858"/>
    <cellStyle name="Hyperlink 4 2 2 5 2 3 2 2" xfId="10488"/>
    <cellStyle name="Hyperlink 4 2 2 5 2 3 3" xfId="6068"/>
    <cellStyle name="Hyperlink 4 2 2 5 2 3 4" xfId="8278"/>
    <cellStyle name="Hyperlink 4 2 2 5 2 4" xfId="2753"/>
    <cellStyle name="Hyperlink 4 2 2 5 2 4 2" xfId="9383"/>
    <cellStyle name="Hyperlink 4 2 2 5 2 5" xfId="4963"/>
    <cellStyle name="Hyperlink 4 2 2 5 2 6" xfId="7173"/>
    <cellStyle name="Hyperlink 4 2 2 5 3" xfId="810"/>
    <cellStyle name="Hyperlink 4 2 2 5 3 2" xfId="1923"/>
    <cellStyle name="Hyperlink 4 2 2 5 3 2 2" xfId="4134"/>
    <cellStyle name="Hyperlink 4 2 2 5 3 2 2 2" xfId="10764"/>
    <cellStyle name="Hyperlink 4 2 2 5 3 2 3" xfId="6344"/>
    <cellStyle name="Hyperlink 4 2 2 5 3 2 4" xfId="8554"/>
    <cellStyle name="Hyperlink 4 2 2 5 3 3" xfId="3029"/>
    <cellStyle name="Hyperlink 4 2 2 5 3 3 2" xfId="9659"/>
    <cellStyle name="Hyperlink 4 2 2 5 3 4" xfId="5239"/>
    <cellStyle name="Hyperlink 4 2 2 5 3 5" xfId="7449"/>
    <cellStyle name="Hyperlink 4 2 2 5 4" xfId="1371"/>
    <cellStyle name="Hyperlink 4 2 2 5 4 2" xfId="3582"/>
    <cellStyle name="Hyperlink 4 2 2 5 4 2 2" xfId="10212"/>
    <cellStyle name="Hyperlink 4 2 2 5 4 3" xfId="5792"/>
    <cellStyle name="Hyperlink 4 2 2 5 4 4" xfId="8002"/>
    <cellStyle name="Hyperlink 4 2 2 5 5" xfId="2477"/>
    <cellStyle name="Hyperlink 4 2 2 5 5 2" xfId="9107"/>
    <cellStyle name="Hyperlink 4 2 2 5 6" xfId="4687"/>
    <cellStyle name="Hyperlink 4 2 2 5 7" xfId="6897"/>
    <cellStyle name="Hyperlink 4 2 2 6" xfId="350"/>
    <cellStyle name="Hyperlink 4 2 2 6 2" xfId="902"/>
    <cellStyle name="Hyperlink 4 2 2 6 2 2" xfId="2015"/>
    <cellStyle name="Hyperlink 4 2 2 6 2 2 2" xfId="4226"/>
    <cellStyle name="Hyperlink 4 2 2 6 2 2 2 2" xfId="10856"/>
    <cellStyle name="Hyperlink 4 2 2 6 2 2 3" xfId="6436"/>
    <cellStyle name="Hyperlink 4 2 2 6 2 2 4" xfId="8646"/>
    <cellStyle name="Hyperlink 4 2 2 6 2 3" xfId="3121"/>
    <cellStyle name="Hyperlink 4 2 2 6 2 3 2" xfId="9751"/>
    <cellStyle name="Hyperlink 4 2 2 6 2 4" xfId="5331"/>
    <cellStyle name="Hyperlink 4 2 2 6 2 5" xfId="7541"/>
    <cellStyle name="Hyperlink 4 2 2 6 3" xfId="1463"/>
    <cellStyle name="Hyperlink 4 2 2 6 3 2" xfId="3674"/>
    <cellStyle name="Hyperlink 4 2 2 6 3 2 2" xfId="10304"/>
    <cellStyle name="Hyperlink 4 2 2 6 3 3" xfId="5884"/>
    <cellStyle name="Hyperlink 4 2 2 6 3 4" xfId="8094"/>
    <cellStyle name="Hyperlink 4 2 2 6 4" xfId="2569"/>
    <cellStyle name="Hyperlink 4 2 2 6 4 2" xfId="9199"/>
    <cellStyle name="Hyperlink 4 2 2 6 5" xfId="4779"/>
    <cellStyle name="Hyperlink 4 2 2 6 6" xfId="6989"/>
    <cellStyle name="Hyperlink 4 2 2 7" xfId="626"/>
    <cellStyle name="Hyperlink 4 2 2 7 2" xfId="1739"/>
    <cellStyle name="Hyperlink 4 2 2 7 2 2" xfId="3950"/>
    <cellStyle name="Hyperlink 4 2 2 7 2 2 2" xfId="10580"/>
    <cellStyle name="Hyperlink 4 2 2 7 2 3" xfId="6160"/>
    <cellStyle name="Hyperlink 4 2 2 7 2 4" xfId="8370"/>
    <cellStyle name="Hyperlink 4 2 2 7 3" xfId="2845"/>
    <cellStyle name="Hyperlink 4 2 2 7 3 2" xfId="9475"/>
    <cellStyle name="Hyperlink 4 2 2 7 4" xfId="5055"/>
    <cellStyle name="Hyperlink 4 2 2 7 5" xfId="7265"/>
    <cellStyle name="Hyperlink 4 2 2 8" xfId="1187"/>
    <cellStyle name="Hyperlink 4 2 2 8 2" xfId="3398"/>
    <cellStyle name="Hyperlink 4 2 2 8 2 2" xfId="10028"/>
    <cellStyle name="Hyperlink 4 2 2 8 3" xfId="5608"/>
    <cellStyle name="Hyperlink 4 2 2 8 4" xfId="7818"/>
    <cellStyle name="Hyperlink 4 2 2 9" xfId="2293"/>
    <cellStyle name="Hyperlink 4 2 2 9 2" xfId="8923"/>
    <cellStyle name="Hyperlink 4 2 3" xfId="84"/>
    <cellStyle name="Hyperlink 4 2 3 10" xfId="6723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2 2 2" xfId="11004"/>
    <cellStyle name="Hyperlink 4 2 3 2 2 2 2 2 3" xfId="6584"/>
    <cellStyle name="Hyperlink 4 2 3 2 2 2 2 2 4" xfId="8794"/>
    <cellStyle name="Hyperlink 4 2 3 2 2 2 2 3" xfId="3269"/>
    <cellStyle name="Hyperlink 4 2 3 2 2 2 2 3 2" xfId="9899"/>
    <cellStyle name="Hyperlink 4 2 3 2 2 2 2 4" xfId="5479"/>
    <cellStyle name="Hyperlink 4 2 3 2 2 2 2 5" xfId="7689"/>
    <cellStyle name="Hyperlink 4 2 3 2 2 2 3" xfId="1611"/>
    <cellStyle name="Hyperlink 4 2 3 2 2 2 3 2" xfId="3822"/>
    <cellStyle name="Hyperlink 4 2 3 2 2 2 3 2 2" xfId="10452"/>
    <cellStyle name="Hyperlink 4 2 3 2 2 2 3 3" xfId="6032"/>
    <cellStyle name="Hyperlink 4 2 3 2 2 2 3 4" xfId="8242"/>
    <cellStyle name="Hyperlink 4 2 3 2 2 2 4" xfId="2717"/>
    <cellStyle name="Hyperlink 4 2 3 2 2 2 4 2" xfId="9347"/>
    <cellStyle name="Hyperlink 4 2 3 2 2 2 5" xfId="4927"/>
    <cellStyle name="Hyperlink 4 2 3 2 2 2 6" xfId="7137"/>
    <cellStyle name="Hyperlink 4 2 3 2 2 3" xfId="774"/>
    <cellStyle name="Hyperlink 4 2 3 2 2 3 2" xfId="1887"/>
    <cellStyle name="Hyperlink 4 2 3 2 2 3 2 2" xfId="4098"/>
    <cellStyle name="Hyperlink 4 2 3 2 2 3 2 2 2" xfId="10728"/>
    <cellStyle name="Hyperlink 4 2 3 2 2 3 2 3" xfId="6308"/>
    <cellStyle name="Hyperlink 4 2 3 2 2 3 2 4" xfId="8518"/>
    <cellStyle name="Hyperlink 4 2 3 2 2 3 3" xfId="2993"/>
    <cellStyle name="Hyperlink 4 2 3 2 2 3 3 2" xfId="9623"/>
    <cellStyle name="Hyperlink 4 2 3 2 2 3 4" xfId="5203"/>
    <cellStyle name="Hyperlink 4 2 3 2 2 3 5" xfId="7413"/>
    <cellStyle name="Hyperlink 4 2 3 2 2 4" xfId="1335"/>
    <cellStyle name="Hyperlink 4 2 3 2 2 4 2" xfId="3546"/>
    <cellStyle name="Hyperlink 4 2 3 2 2 4 2 2" xfId="10176"/>
    <cellStyle name="Hyperlink 4 2 3 2 2 4 3" xfId="5756"/>
    <cellStyle name="Hyperlink 4 2 3 2 2 4 4" xfId="7966"/>
    <cellStyle name="Hyperlink 4 2 3 2 2 5" xfId="2441"/>
    <cellStyle name="Hyperlink 4 2 3 2 2 5 2" xfId="9071"/>
    <cellStyle name="Hyperlink 4 2 3 2 2 6" xfId="4651"/>
    <cellStyle name="Hyperlink 4 2 3 2 2 7" xfId="686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2 2 2" xfId="11096"/>
    <cellStyle name="Hyperlink 4 2 3 2 3 2 2 2 3" xfId="6676"/>
    <cellStyle name="Hyperlink 4 2 3 2 3 2 2 2 4" xfId="8886"/>
    <cellStyle name="Hyperlink 4 2 3 2 3 2 2 3" xfId="3361"/>
    <cellStyle name="Hyperlink 4 2 3 2 3 2 2 3 2" xfId="9991"/>
    <cellStyle name="Hyperlink 4 2 3 2 3 2 2 4" xfId="5571"/>
    <cellStyle name="Hyperlink 4 2 3 2 3 2 2 5" xfId="7781"/>
    <cellStyle name="Hyperlink 4 2 3 2 3 2 3" xfId="1703"/>
    <cellStyle name="Hyperlink 4 2 3 2 3 2 3 2" xfId="3914"/>
    <cellStyle name="Hyperlink 4 2 3 2 3 2 3 2 2" xfId="10544"/>
    <cellStyle name="Hyperlink 4 2 3 2 3 2 3 3" xfId="6124"/>
    <cellStyle name="Hyperlink 4 2 3 2 3 2 3 4" xfId="8334"/>
    <cellStyle name="Hyperlink 4 2 3 2 3 2 4" xfId="2809"/>
    <cellStyle name="Hyperlink 4 2 3 2 3 2 4 2" xfId="9439"/>
    <cellStyle name="Hyperlink 4 2 3 2 3 2 5" xfId="5019"/>
    <cellStyle name="Hyperlink 4 2 3 2 3 2 6" xfId="7229"/>
    <cellStyle name="Hyperlink 4 2 3 2 3 3" xfId="866"/>
    <cellStyle name="Hyperlink 4 2 3 2 3 3 2" xfId="1979"/>
    <cellStyle name="Hyperlink 4 2 3 2 3 3 2 2" xfId="4190"/>
    <cellStyle name="Hyperlink 4 2 3 2 3 3 2 2 2" xfId="10820"/>
    <cellStyle name="Hyperlink 4 2 3 2 3 3 2 3" xfId="6400"/>
    <cellStyle name="Hyperlink 4 2 3 2 3 3 2 4" xfId="8610"/>
    <cellStyle name="Hyperlink 4 2 3 2 3 3 3" xfId="3085"/>
    <cellStyle name="Hyperlink 4 2 3 2 3 3 3 2" xfId="9715"/>
    <cellStyle name="Hyperlink 4 2 3 2 3 3 4" xfId="5295"/>
    <cellStyle name="Hyperlink 4 2 3 2 3 3 5" xfId="7505"/>
    <cellStyle name="Hyperlink 4 2 3 2 3 4" xfId="1427"/>
    <cellStyle name="Hyperlink 4 2 3 2 3 4 2" xfId="3638"/>
    <cellStyle name="Hyperlink 4 2 3 2 3 4 2 2" xfId="10268"/>
    <cellStyle name="Hyperlink 4 2 3 2 3 4 3" xfId="5848"/>
    <cellStyle name="Hyperlink 4 2 3 2 3 4 4" xfId="8058"/>
    <cellStyle name="Hyperlink 4 2 3 2 3 5" xfId="2533"/>
    <cellStyle name="Hyperlink 4 2 3 2 3 5 2" xfId="9163"/>
    <cellStyle name="Hyperlink 4 2 3 2 3 6" xfId="4743"/>
    <cellStyle name="Hyperlink 4 2 3 2 3 7" xfId="695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2 2 2" xfId="10912"/>
    <cellStyle name="Hyperlink 4 2 3 2 4 2 2 3" xfId="6492"/>
    <cellStyle name="Hyperlink 4 2 3 2 4 2 2 4" xfId="8702"/>
    <cellStyle name="Hyperlink 4 2 3 2 4 2 3" xfId="3177"/>
    <cellStyle name="Hyperlink 4 2 3 2 4 2 3 2" xfId="9807"/>
    <cellStyle name="Hyperlink 4 2 3 2 4 2 4" xfId="5387"/>
    <cellStyle name="Hyperlink 4 2 3 2 4 2 5" xfId="7597"/>
    <cellStyle name="Hyperlink 4 2 3 2 4 3" xfId="1519"/>
    <cellStyle name="Hyperlink 4 2 3 2 4 3 2" xfId="3730"/>
    <cellStyle name="Hyperlink 4 2 3 2 4 3 2 2" xfId="10360"/>
    <cellStyle name="Hyperlink 4 2 3 2 4 3 3" xfId="5940"/>
    <cellStyle name="Hyperlink 4 2 3 2 4 3 4" xfId="8150"/>
    <cellStyle name="Hyperlink 4 2 3 2 4 4" xfId="2625"/>
    <cellStyle name="Hyperlink 4 2 3 2 4 4 2" xfId="9255"/>
    <cellStyle name="Hyperlink 4 2 3 2 4 5" xfId="4835"/>
    <cellStyle name="Hyperlink 4 2 3 2 4 6" xfId="7045"/>
    <cellStyle name="Hyperlink 4 2 3 2 5" xfId="682"/>
    <cellStyle name="Hyperlink 4 2 3 2 5 2" xfId="1795"/>
    <cellStyle name="Hyperlink 4 2 3 2 5 2 2" xfId="4006"/>
    <cellStyle name="Hyperlink 4 2 3 2 5 2 2 2" xfId="10636"/>
    <cellStyle name="Hyperlink 4 2 3 2 5 2 3" xfId="6216"/>
    <cellStyle name="Hyperlink 4 2 3 2 5 2 4" xfId="8426"/>
    <cellStyle name="Hyperlink 4 2 3 2 5 3" xfId="2901"/>
    <cellStyle name="Hyperlink 4 2 3 2 5 3 2" xfId="9531"/>
    <cellStyle name="Hyperlink 4 2 3 2 5 4" xfId="5111"/>
    <cellStyle name="Hyperlink 4 2 3 2 5 5" xfId="7321"/>
    <cellStyle name="Hyperlink 4 2 3 2 6" xfId="1243"/>
    <cellStyle name="Hyperlink 4 2 3 2 6 2" xfId="3454"/>
    <cellStyle name="Hyperlink 4 2 3 2 6 2 2" xfId="10084"/>
    <cellStyle name="Hyperlink 4 2 3 2 6 3" xfId="5664"/>
    <cellStyle name="Hyperlink 4 2 3 2 6 4" xfId="7874"/>
    <cellStyle name="Hyperlink 4 2 3 2 7" xfId="2349"/>
    <cellStyle name="Hyperlink 4 2 3 2 7 2" xfId="8979"/>
    <cellStyle name="Hyperlink 4 2 3 2 8" xfId="4559"/>
    <cellStyle name="Hyperlink 4 2 3 2 9" xfId="676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2 2 2" xfId="10958"/>
    <cellStyle name="Hyperlink 4 2 3 3 2 2 2 3" xfId="6538"/>
    <cellStyle name="Hyperlink 4 2 3 3 2 2 2 4" xfId="8748"/>
    <cellStyle name="Hyperlink 4 2 3 3 2 2 3" xfId="3223"/>
    <cellStyle name="Hyperlink 4 2 3 3 2 2 3 2" xfId="9853"/>
    <cellStyle name="Hyperlink 4 2 3 3 2 2 4" xfId="5433"/>
    <cellStyle name="Hyperlink 4 2 3 3 2 2 5" xfId="7643"/>
    <cellStyle name="Hyperlink 4 2 3 3 2 3" xfId="1565"/>
    <cellStyle name="Hyperlink 4 2 3 3 2 3 2" xfId="3776"/>
    <cellStyle name="Hyperlink 4 2 3 3 2 3 2 2" xfId="10406"/>
    <cellStyle name="Hyperlink 4 2 3 3 2 3 3" xfId="5986"/>
    <cellStyle name="Hyperlink 4 2 3 3 2 3 4" xfId="8196"/>
    <cellStyle name="Hyperlink 4 2 3 3 2 4" xfId="2671"/>
    <cellStyle name="Hyperlink 4 2 3 3 2 4 2" xfId="9301"/>
    <cellStyle name="Hyperlink 4 2 3 3 2 5" xfId="4881"/>
    <cellStyle name="Hyperlink 4 2 3 3 2 6" xfId="7091"/>
    <cellStyle name="Hyperlink 4 2 3 3 3" xfId="728"/>
    <cellStyle name="Hyperlink 4 2 3 3 3 2" xfId="1841"/>
    <cellStyle name="Hyperlink 4 2 3 3 3 2 2" xfId="4052"/>
    <cellStyle name="Hyperlink 4 2 3 3 3 2 2 2" xfId="10682"/>
    <cellStyle name="Hyperlink 4 2 3 3 3 2 3" xfId="6262"/>
    <cellStyle name="Hyperlink 4 2 3 3 3 2 4" xfId="8472"/>
    <cellStyle name="Hyperlink 4 2 3 3 3 3" xfId="2947"/>
    <cellStyle name="Hyperlink 4 2 3 3 3 3 2" xfId="9577"/>
    <cellStyle name="Hyperlink 4 2 3 3 3 4" xfId="5157"/>
    <cellStyle name="Hyperlink 4 2 3 3 3 5" xfId="7367"/>
    <cellStyle name="Hyperlink 4 2 3 3 4" xfId="1289"/>
    <cellStyle name="Hyperlink 4 2 3 3 4 2" xfId="3500"/>
    <cellStyle name="Hyperlink 4 2 3 3 4 2 2" xfId="10130"/>
    <cellStyle name="Hyperlink 4 2 3 3 4 3" xfId="5710"/>
    <cellStyle name="Hyperlink 4 2 3 3 4 4" xfId="7920"/>
    <cellStyle name="Hyperlink 4 2 3 3 5" xfId="2395"/>
    <cellStyle name="Hyperlink 4 2 3 3 5 2" xfId="9025"/>
    <cellStyle name="Hyperlink 4 2 3 3 6" xfId="4605"/>
    <cellStyle name="Hyperlink 4 2 3 3 7" xfId="681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2 2 2" xfId="11050"/>
    <cellStyle name="Hyperlink 4 2 3 4 2 2 2 3" xfId="6630"/>
    <cellStyle name="Hyperlink 4 2 3 4 2 2 2 4" xfId="8840"/>
    <cellStyle name="Hyperlink 4 2 3 4 2 2 3" xfId="3315"/>
    <cellStyle name="Hyperlink 4 2 3 4 2 2 3 2" xfId="9945"/>
    <cellStyle name="Hyperlink 4 2 3 4 2 2 4" xfId="5525"/>
    <cellStyle name="Hyperlink 4 2 3 4 2 2 5" xfId="7735"/>
    <cellStyle name="Hyperlink 4 2 3 4 2 3" xfId="1657"/>
    <cellStyle name="Hyperlink 4 2 3 4 2 3 2" xfId="3868"/>
    <cellStyle name="Hyperlink 4 2 3 4 2 3 2 2" xfId="10498"/>
    <cellStyle name="Hyperlink 4 2 3 4 2 3 3" xfId="6078"/>
    <cellStyle name="Hyperlink 4 2 3 4 2 3 4" xfId="8288"/>
    <cellStyle name="Hyperlink 4 2 3 4 2 4" xfId="2763"/>
    <cellStyle name="Hyperlink 4 2 3 4 2 4 2" xfId="9393"/>
    <cellStyle name="Hyperlink 4 2 3 4 2 5" xfId="4973"/>
    <cellStyle name="Hyperlink 4 2 3 4 2 6" xfId="7183"/>
    <cellStyle name="Hyperlink 4 2 3 4 3" xfId="820"/>
    <cellStyle name="Hyperlink 4 2 3 4 3 2" xfId="1933"/>
    <cellStyle name="Hyperlink 4 2 3 4 3 2 2" xfId="4144"/>
    <cellStyle name="Hyperlink 4 2 3 4 3 2 2 2" xfId="10774"/>
    <cellStyle name="Hyperlink 4 2 3 4 3 2 3" xfId="6354"/>
    <cellStyle name="Hyperlink 4 2 3 4 3 2 4" xfId="8564"/>
    <cellStyle name="Hyperlink 4 2 3 4 3 3" xfId="3039"/>
    <cellStyle name="Hyperlink 4 2 3 4 3 3 2" xfId="9669"/>
    <cellStyle name="Hyperlink 4 2 3 4 3 4" xfId="5249"/>
    <cellStyle name="Hyperlink 4 2 3 4 3 5" xfId="7459"/>
    <cellStyle name="Hyperlink 4 2 3 4 4" xfId="1381"/>
    <cellStyle name="Hyperlink 4 2 3 4 4 2" xfId="3592"/>
    <cellStyle name="Hyperlink 4 2 3 4 4 2 2" xfId="10222"/>
    <cellStyle name="Hyperlink 4 2 3 4 4 3" xfId="5802"/>
    <cellStyle name="Hyperlink 4 2 3 4 4 4" xfId="8012"/>
    <cellStyle name="Hyperlink 4 2 3 4 5" xfId="2487"/>
    <cellStyle name="Hyperlink 4 2 3 4 5 2" xfId="9117"/>
    <cellStyle name="Hyperlink 4 2 3 4 6" xfId="4697"/>
    <cellStyle name="Hyperlink 4 2 3 4 7" xfId="6907"/>
    <cellStyle name="Hyperlink 4 2 3 5" xfId="360"/>
    <cellStyle name="Hyperlink 4 2 3 5 2" xfId="912"/>
    <cellStyle name="Hyperlink 4 2 3 5 2 2" xfId="2025"/>
    <cellStyle name="Hyperlink 4 2 3 5 2 2 2" xfId="4236"/>
    <cellStyle name="Hyperlink 4 2 3 5 2 2 2 2" xfId="10866"/>
    <cellStyle name="Hyperlink 4 2 3 5 2 2 3" xfId="6446"/>
    <cellStyle name="Hyperlink 4 2 3 5 2 2 4" xfId="8656"/>
    <cellStyle name="Hyperlink 4 2 3 5 2 3" xfId="3131"/>
    <cellStyle name="Hyperlink 4 2 3 5 2 3 2" xfId="9761"/>
    <cellStyle name="Hyperlink 4 2 3 5 2 4" xfId="5341"/>
    <cellStyle name="Hyperlink 4 2 3 5 2 5" xfId="7551"/>
    <cellStyle name="Hyperlink 4 2 3 5 3" xfId="1473"/>
    <cellStyle name="Hyperlink 4 2 3 5 3 2" xfId="3684"/>
    <cellStyle name="Hyperlink 4 2 3 5 3 2 2" xfId="10314"/>
    <cellStyle name="Hyperlink 4 2 3 5 3 3" xfId="5894"/>
    <cellStyle name="Hyperlink 4 2 3 5 3 4" xfId="8104"/>
    <cellStyle name="Hyperlink 4 2 3 5 4" xfId="2579"/>
    <cellStyle name="Hyperlink 4 2 3 5 4 2" xfId="9209"/>
    <cellStyle name="Hyperlink 4 2 3 5 5" xfId="4789"/>
    <cellStyle name="Hyperlink 4 2 3 5 6" xfId="6999"/>
    <cellStyle name="Hyperlink 4 2 3 6" xfId="636"/>
    <cellStyle name="Hyperlink 4 2 3 6 2" xfId="1749"/>
    <cellStyle name="Hyperlink 4 2 3 6 2 2" xfId="3960"/>
    <cellStyle name="Hyperlink 4 2 3 6 2 2 2" xfId="10590"/>
    <cellStyle name="Hyperlink 4 2 3 6 2 3" xfId="6170"/>
    <cellStyle name="Hyperlink 4 2 3 6 2 4" xfId="8380"/>
    <cellStyle name="Hyperlink 4 2 3 6 3" xfId="2855"/>
    <cellStyle name="Hyperlink 4 2 3 6 3 2" xfId="9485"/>
    <cellStyle name="Hyperlink 4 2 3 6 4" xfId="5065"/>
    <cellStyle name="Hyperlink 4 2 3 6 5" xfId="7275"/>
    <cellStyle name="Hyperlink 4 2 3 7" xfId="1197"/>
    <cellStyle name="Hyperlink 4 2 3 7 2" xfId="3408"/>
    <cellStyle name="Hyperlink 4 2 3 7 2 2" xfId="10038"/>
    <cellStyle name="Hyperlink 4 2 3 7 3" xfId="5618"/>
    <cellStyle name="Hyperlink 4 2 3 7 4" xfId="7828"/>
    <cellStyle name="Hyperlink 4 2 3 8" xfId="2303"/>
    <cellStyle name="Hyperlink 4 2 3 8 2" xfId="893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2 2 2" xfId="10984"/>
    <cellStyle name="Hyperlink 4 2 4 2 2 2 2 3" xfId="6564"/>
    <cellStyle name="Hyperlink 4 2 4 2 2 2 2 4" xfId="8774"/>
    <cellStyle name="Hyperlink 4 2 4 2 2 2 3" xfId="3249"/>
    <cellStyle name="Hyperlink 4 2 4 2 2 2 3 2" xfId="9879"/>
    <cellStyle name="Hyperlink 4 2 4 2 2 2 4" xfId="5459"/>
    <cellStyle name="Hyperlink 4 2 4 2 2 2 5" xfId="7669"/>
    <cellStyle name="Hyperlink 4 2 4 2 2 3" xfId="1591"/>
    <cellStyle name="Hyperlink 4 2 4 2 2 3 2" xfId="3802"/>
    <cellStyle name="Hyperlink 4 2 4 2 2 3 2 2" xfId="10432"/>
    <cellStyle name="Hyperlink 4 2 4 2 2 3 3" xfId="6012"/>
    <cellStyle name="Hyperlink 4 2 4 2 2 3 4" xfId="8222"/>
    <cellStyle name="Hyperlink 4 2 4 2 2 4" xfId="2697"/>
    <cellStyle name="Hyperlink 4 2 4 2 2 4 2" xfId="9327"/>
    <cellStyle name="Hyperlink 4 2 4 2 2 5" xfId="4907"/>
    <cellStyle name="Hyperlink 4 2 4 2 2 6" xfId="7117"/>
    <cellStyle name="Hyperlink 4 2 4 2 3" xfId="754"/>
    <cellStyle name="Hyperlink 4 2 4 2 3 2" xfId="1867"/>
    <cellStyle name="Hyperlink 4 2 4 2 3 2 2" xfId="4078"/>
    <cellStyle name="Hyperlink 4 2 4 2 3 2 2 2" xfId="10708"/>
    <cellStyle name="Hyperlink 4 2 4 2 3 2 3" xfId="6288"/>
    <cellStyle name="Hyperlink 4 2 4 2 3 2 4" xfId="8498"/>
    <cellStyle name="Hyperlink 4 2 4 2 3 3" xfId="2973"/>
    <cellStyle name="Hyperlink 4 2 4 2 3 3 2" xfId="9603"/>
    <cellStyle name="Hyperlink 4 2 4 2 3 4" xfId="5183"/>
    <cellStyle name="Hyperlink 4 2 4 2 3 5" xfId="7393"/>
    <cellStyle name="Hyperlink 4 2 4 2 4" xfId="1315"/>
    <cellStyle name="Hyperlink 4 2 4 2 4 2" xfId="3526"/>
    <cellStyle name="Hyperlink 4 2 4 2 4 2 2" xfId="10156"/>
    <cellStyle name="Hyperlink 4 2 4 2 4 3" xfId="5736"/>
    <cellStyle name="Hyperlink 4 2 4 2 4 4" xfId="7946"/>
    <cellStyle name="Hyperlink 4 2 4 2 5" xfId="2421"/>
    <cellStyle name="Hyperlink 4 2 4 2 5 2" xfId="9051"/>
    <cellStyle name="Hyperlink 4 2 4 2 6" xfId="4631"/>
    <cellStyle name="Hyperlink 4 2 4 2 7" xfId="684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2 2 2" xfId="11076"/>
    <cellStyle name="Hyperlink 4 2 4 3 2 2 2 3" xfId="6656"/>
    <cellStyle name="Hyperlink 4 2 4 3 2 2 2 4" xfId="8866"/>
    <cellStyle name="Hyperlink 4 2 4 3 2 2 3" xfId="3341"/>
    <cellStyle name="Hyperlink 4 2 4 3 2 2 3 2" xfId="9971"/>
    <cellStyle name="Hyperlink 4 2 4 3 2 2 4" xfId="5551"/>
    <cellStyle name="Hyperlink 4 2 4 3 2 2 5" xfId="7761"/>
    <cellStyle name="Hyperlink 4 2 4 3 2 3" xfId="1683"/>
    <cellStyle name="Hyperlink 4 2 4 3 2 3 2" xfId="3894"/>
    <cellStyle name="Hyperlink 4 2 4 3 2 3 2 2" xfId="10524"/>
    <cellStyle name="Hyperlink 4 2 4 3 2 3 3" xfId="6104"/>
    <cellStyle name="Hyperlink 4 2 4 3 2 3 4" xfId="8314"/>
    <cellStyle name="Hyperlink 4 2 4 3 2 4" xfId="2789"/>
    <cellStyle name="Hyperlink 4 2 4 3 2 4 2" xfId="9419"/>
    <cellStyle name="Hyperlink 4 2 4 3 2 5" xfId="4999"/>
    <cellStyle name="Hyperlink 4 2 4 3 2 6" xfId="7209"/>
    <cellStyle name="Hyperlink 4 2 4 3 3" xfId="846"/>
    <cellStyle name="Hyperlink 4 2 4 3 3 2" xfId="1959"/>
    <cellStyle name="Hyperlink 4 2 4 3 3 2 2" xfId="4170"/>
    <cellStyle name="Hyperlink 4 2 4 3 3 2 2 2" xfId="10800"/>
    <cellStyle name="Hyperlink 4 2 4 3 3 2 3" xfId="6380"/>
    <cellStyle name="Hyperlink 4 2 4 3 3 2 4" xfId="8590"/>
    <cellStyle name="Hyperlink 4 2 4 3 3 3" xfId="3065"/>
    <cellStyle name="Hyperlink 4 2 4 3 3 3 2" xfId="9695"/>
    <cellStyle name="Hyperlink 4 2 4 3 3 4" xfId="5275"/>
    <cellStyle name="Hyperlink 4 2 4 3 3 5" xfId="7485"/>
    <cellStyle name="Hyperlink 4 2 4 3 4" xfId="1407"/>
    <cellStyle name="Hyperlink 4 2 4 3 4 2" xfId="3618"/>
    <cellStyle name="Hyperlink 4 2 4 3 4 2 2" xfId="10248"/>
    <cellStyle name="Hyperlink 4 2 4 3 4 3" xfId="5828"/>
    <cellStyle name="Hyperlink 4 2 4 3 4 4" xfId="8038"/>
    <cellStyle name="Hyperlink 4 2 4 3 5" xfId="2513"/>
    <cellStyle name="Hyperlink 4 2 4 3 5 2" xfId="9143"/>
    <cellStyle name="Hyperlink 4 2 4 3 6" xfId="4723"/>
    <cellStyle name="Hyperlink 4 2 4 3 7" xfId="6933"/>
    <cellStyle name="Hyperlink 4 2 4 4" xfId="386"/>
    <cellStyle name="Hyperlink 4 2 4 4 2" xfId="938"/>
    <cellStyle name="Hyperlink 4 2 4 4 2 2" xfId="2051"/>
    <cellStyle name="Hyperlink 4 2 4 4 2 2 2" xfId="4262"/>
    <cellStyle name="Hyperlink 4 2 4 4 2 2 2 2" xfId="10892"/>
    <cellStyle name="Hyperlink 4 2 4 4 2 2 3" xfId="6472"/>
    <cellStyle name="Hyperlink 4 2 4 4 2 2 4" xfId="8682"/>
    <cellStyle name="Hyperlink 4 2 4 4 2 3" xfId="3157"/>
    <cellStyle name="Hyperlink 4 2 4 4 2 3 2" xfId="9787"/>
    <cellStyle name="Hyperlink 4 2 4 4 2 4" xfId="5367"/>
    <cellStyle name="Hyperlink 4 2 4 4 2 5" xfId="7577"/>
    <cellStyle name="Hyperlink 4 2 4 4 3" xfId="1499"/>
    <cellStyle name="Hyperlink 4 2 4 4 3 2" xfId="3710"/>
    <cellStyle name="Hyperlink 4 2 4 4 3 2 2" xfId="10340"/>
    <cellStyle name="Hyperlink 4 2 4 4 3 3" xfId="5920"/>
    <cellStyle name="Hyperlink 4 2 4 4 3 4" xfId="8130"/>
    <cellStyle name="Hyperlink 4 2 4 4 4" xfId="2605"/>
    <cellStyle name="Hyperlink 4 2 4 4 4 2" xfId="9235"/>
    <cellStyle name="Hyperlink 4 2 4 4 5" xfId="4815"/>
    <cellStyle name="Hyperlink 4 2 4 4 6" xfId="7025"/>
    <cellStyle name="Hyperlink 4 2 4 5" xfId="662"/>
    <cellStyle name="Hyperlink 4 2 4 5 2" xfId="1775"/>
    <cellStyle name="Hyperlink 4 2 4 5 2 2" xfId="3986"/>
    <cellStyle name="Hyperlink 4 2 4 5 2 2 2" xfId="10616"/>
    <cellStyle name="Hyperlink 4 2 4 5 2 3" xfId="6196"/>
    <cellStyle name="Hyperlink 4 2 4 5 2 4" xfId="8406"/>
    <cellStyle name="Hyperlink 4 2 4 5 3" xfId="2881"/>
    <cellStyle name="Hyperlink 4 2 4 5 3 2" xfId="9511"/>
    <cellStyle name="Hyperlink 4 2 4 5 4" xfId="5091"/>
    <cellStyle name="Hyperlink 4 2 4 5 5" xfId="7301"/>
    <cellStyle name="Hyperlink 4 2 4 6" xfId="1223"/>
    <cellStyle name="Hyperlink 4 2 4 6 2" xfId="3434"/>
    <cellStyle name="Hyperlink 4 2 4 6 2 2" xfId="10064"/>
    <cellStyle name="Hyperlink 4 2 4 6 3" xfId="5644"/>
    <cellStyle name="Hyperlink 4 2 4 6 4" xfId="7854"/>
    <cellStyle name="Hyperlink 4 2 4 7" xfId="2329"/>
    <cellStyle name="Hyperlink 4 2 4 7 2" xfId="8959"/>
    <cellStyle name="Hyperlink 4 2 4 8" xfId="4539"/>
    <cellStyle name="Hyperlink 4 2 4 9" xfId="674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2 2 2" xfId="10938"/>
    <cellStyle name="Hyperlink 4 2 5 2 2 2 3" xfId="6518"/>
    <cellStyle name="Hyperlink 4 2 5 2 2 2 4" xfId="8728"/>
    <cellStyle name="Hyperlink 4 2 5 2 2 3" xfId="3203"/>
    <cellStyle name="Hyperlink 4 2 5 2 2 3 2" xfId="9833"/>
    <cellStyle name="Hyperlink 4 2 5 2 2 4" xfId="5413"/>
    <cellStyle name="Hyperlink 4 2 5 2 2 5" xfId="7623"/>
    <cellStyle name="Hyperlink 4 2 5 2 3" xfId="1545"/>
    <cellStyle name="Hyperlink 4 2 5 2 3 2" xfId="3756"/>
    <cellStyle name="Hyperlink 4 2 5 2 3 2 2" xfId="10386"/>
    <cellStyle name="Hyperlink 4 2 5 2 3 3" xfId="5966"/>
    <cellStyle name="Hyperlink 4 2 5 2 3 4" xfId="8176"/>
    <cellStyle name="Hyperlink 4 2 5 2 4" xfId="2651"/>
    <cellStyle name="Hyperlink 4 2 5 2 4 2" xfId="9281"/>
    <cellStyle name="Hyperlink 4 2 5 2 5" xfId="4861"/>
    <cellStyle name="Hyperlink 4 2 5 2 6" xfId="7071"/>
    <cellStyle name="Hyperlink 4 2 5 3" xfId="708"/>
    <cellStyle name="Hyperlink 4 2 5 3 2" xfId="1821"/>
    <cellStyle name="Hyperlink 4 2 5 3 2 2" xfId="4032"/>
    <cellStyle name="Hyperlink 4 2 5 3 2 2 2" xfId="10662"/>
    <cellStyle name="Hyperlink 4 2 5 3 2 3" xfId="6242"/>
    <cellStyle name="Hyperlink 4 2 5 3 2 4" xfId="8452"/>
    <cellStyle name="Hyperlink 4 2 5 3 3" xfId="2927"/>
    <cellStyle name="Hyperlink 4 2 5 3 3 2" xfId="9557"/>
    <cellStyle name="Hyperlink 4 2 5 3 4" xfId="5137"/>
    <cellStyle name="Hyperlink 4 2 5 3 5" xfId="7347"/>
    <cellStyle name="Hyperlink 4 2 5 4" xfId="1269"/>
    <cellStyle name="Hyperlink 4 2 5 4 2" xfId="3480"/>
    <cellStyle name="Hyperlink 4 2 5 4 2 2" xfId="10110"/>
    <cellStyle name="Hyperlink 4 2 5 4 3" xfId="5690"/>
    <cellStyle name="Hyperlink 4 2 5 4 4" xfId="7900"/>
    <cellStyle name="Hyperlink 4 2 5 5" xfId="2375"/>
    <cellStyle name="Hyperlink 4 2 5 5 2" xfId="9005"/>
    <cellStyle name="Hyperlink 4 2 5 6" xfId="4585"/>
    <cellStyle name="Hyperlink 4 2 5 7" xfId="679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2 2 2" xfId="11030"/>
    <cellStyle name="Hyperlink 4 2 6 2 2 2 3" xfId="6610"/>
    <cellStyle name="Hyperlink 4 2 6 2 2 2 4" xfId="8820"/>
    <cellStyle name="Hyperlink 4 2 6 2 2 3" xfId="3295"/>
    <cellStyle name="Hyperlink 4 2 6 2 2 3 2" xfId="9925"/>
    <cellStyle name="Hyperlink 4 2 6 2 2 4" xfId="5505"/>
    <cellStyle name="Hyperlink 4 2 6 2 2 5" xfId="7715"/>
    <cellStyle name="Hyperlink 4 2 6 2 3" xfId="1637"/>
    <cellStyle name="Hyperlink 4 2 6 2 3 2" xfId="3848"/>
    <cellStyle name="Hyperlink 4 2 6 2 3 2 2" xfId="10478"/>
    <cellStyle name="Hyperlink 4 2 6 2 3 3" xfId="6058"/>
    <cellStyle name="Hyperlink 4 2 6 2 3 4" xfId="8268"/>
    <cellStyle name="Hyperlink 4 2 6 2 4" xfId="2743"/>
    <cellStyle name="Hyperlink 4 2 6 2 4 2" xfId="9373"/>
    <cellStyle name="Hyperlink 4 2 6 2 5" xfId="4953"/>
    <cellStyle name="Hyperlink 4 2 6 2 6" xfId="7163"/>
    <cellStyle name="Hyperlink 4 2 6 3" xfId="800"/>
    <cellStyle name="Hyperlink 4 2 6 3 2" xfId="1913"/>
    <cellStyle name="Hyperlink 4 2 6 3 2 2" xfId="4124"/>
    <cellStyle name="Hyperlink 4 2 6 3 2 2 2" xfId="10754"/>
    <cellStyle name="Hyperlink 4 2 6 3 2 3" xfId="6334"/>
    <cellStyle name="Hyperlink 4 2 6 3 2 4" xfId="8544"/>
    <cellStyle name="Hyperlink 4 2 6 3 3" xfId="3019"/>
    <cellStyle name="Hyperlink 4 2 6 3 3 2" xfId="9649"/>
    <cellStyle name="Hyperlink 4 2 6 3 4" xfId="5229"/>
    <cellStyle name="Hyperlink 4 2 6 3 5" xfId="7439"/>
    <cellStyle name="Hyperlink 4 2 6 4" xfId="1361"/>
    <cellStyle name="Hyperlink 4 2 6 4 2" xfId="3572"/>
    <cellStyle name="Hyperlink 4 2 6 4 2 2" xfId="10202"/>
    <cellStyle name="Hyperlink 4 2 6 4 3" xfId="5782"/>
    <cellStyle name="Hyperlink 4 2 6 4 4" xfId="7992"/>
    <cellStyle name="Hyperlink 4 2 6 5" xfId="2467"/>
    <cellStyle name="Hyperlink 4 2 6 5 2" xfId="9097"/>
    <cellStyle name="Hyperlink 4 2 6 6" xfId="4677"/>
    <cellStyle name="Hyperlink 4 2 6 7" xfId="6887"/>
    <cellStyle name="Hyperlink 4 2 7" xfId="340"/>
    <cellStyle name="Hyperlink 4 2 7 2" xfId="892"/>
    <cellStyle name="Hyperlink 4 2 7 2 2" xfId="2005"/>
    <cellStyle name="Hyperlink 4 2 7 2 2 2" xfId="4216"/>
    <cellStyle name="Hyperlink 4 2 7 2 2 2 2" xfId="10846"/>
    <cellStyle name="Hyperlink 4 2 7 2 2 3" xfId="6426"/>
    <cellStyle name="Hyperlink 4 2 7 2 2 4" xfId="8636"/>
    <cellStyle name="Hyperlink 4 2 7 2 3" xfId="3111"/>
    <cellStyle name="Hyperlink 4 2 7 2 3 2" xfId="9741"/>
    <cellStyle name="Hyperlink 4 2 7 2 4" xfId="5321"/>
    <cellStyle name="Hyperlink 4 2 7 2 5" xfId="7531"/>
    <cellStyle name="Hyperlink 4 2 7 3" xfId="1453"/>
    <cellStyle name="Hyperlink 4 2 7 3 2" xfId="3664"/>
    <cellStyle name="Hyperlink 4 2 7 3 2 2" xfId="10294"/>
    <cellStyle name="Hyperlink 4 2 7 3 3" xfId="5874"/>
    <cellStyle name="Hyperlink 4 2 7 3 4" xfId="8084"/>
    <cellStyle name="Hyperlink 4 2 7 4" xfId="2559"/>
    <cellStyle name="Hyperlink 4 2 7 4 2" xfId="9189"/>
    <cellStyle name="Hyperlink 4 2 7 5" xfId="4769"/>
    <cellStyle name="Hyperlink 4 2 7 6" xfId="6979"/>
    <cellStyle name="Hyperlink 4 2 8" xfId="616"/>
    <cellStyle name="Hyperlink 4 2 8 2" xfId="1729"/>
    <cellStyle name="Hyperlink 4 2 8 2 2" xfId="3940"/>
    <cellStyle name="Hyperlink 4 2 8 2 2 2" xfId="10570"/>
    <cellStyle name="Hyperlink 4 2 8 2 3" xfId="6150"/>
    <cellStyle name="Hyperlink 4 2 8 2 4" xfId="8360"/>
    <cellStyle name="Hyperlink 4 2 8 3" xfId="2835"/>
    <cellStyle name="Hyperlink 4 2 8 3 2" xfId="9465"/>
    <cellStyle name="Hyperlink 4 2 8 4" xfId="5045"/>
    <cellStyle name="Hyperlink 4 2 8 5" xfId="7255"/>
    <cellStyle name="Hyperlink 4 2 9" xfId="1177"/>
    <cellStyle name="Hyperlink 4 2 9 2" xfId="3388"/>
    <cellStyle name="Hyperlink 4 2 9 2 2" xfId="10018"/>
    <cellStyle name="Hyperlink 4 2 9 3" xfId="5598"/>
    <cellStyle name="Hyperlink 4 2 9 4" xfId="7808"/>
    <cellStyle name="Hyperlink 4 3" xfId="69"/>
    <cellStyle name="Hyperlink 4 3 10" xfId="4498"/>
    <cellStyle name="Hyperlink 4 3 11" xfId="6708"/>
    <cellStyle name="Hyperlink 4 3 2" xfId="89"/>
    <cellStyle name="Hyperlink 4 3 2 10" xfId="6728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2 2 2" xfId="11009"/>
    <cellStyle name="Hyperlink 4 3 2 2 2 2 2 2 3" xfId="6589"/>
    <cellStyle name="Hyperlink 4 3 2 2 2 2 2 2 4" xfId="8799"/>
    <cellStyle name="Hyperlink 4 3 2 2 2 2 2 3" xfId="3274"/>
    <cellStyle name="Hyperlink 4 3 2 2 2 2 2 3 2" xfId="9904"/>
    <cellStyle name="Hyperlink 4 3 2 2 2 2 2 4" xfId="5484"/>
    <cellStyle name="Hyperlink 4 3 2 2 2 2 2 5" xfId="7694"/>
    <cellStyle name="Hyperlink 4 3 2 2 2 2 3" xfId="1616"/>
    <cellStyle name="Hyperlink 4 3 2 2 2 2 3 2" xfId="3827"/>
    <cellStyle name="Hyperlink 4 3 2 2 2 2 3 2 2" xfId="10457"/>
    <cellStyle name="Hyperlink 4 3 2 2 2 2 3 3" xfId="6037"/>
    <cellStyle name="Hyperlink 4 3 2 2 2 2 3 4" xfId="8247"/>
    <cellStyle name="Hyperlink 4 3 2 2 2 2 4" xfId="2722"/>
    <cellStyle name="Hyperlink 4 3 2 2 2 2 4 2" xfId="9352"/>
    <cellStyle name="Hyperlink 4 3 2 2 2 2 5" xfId="4932"/>
    <cellStyle name="Hyperlink 4 3 2 2 2 2 6" xfId="7142"/>
    <cellStyle name="Hyperlink 4 3 2 2 2 3" xfId="779"/>
    <cellStyle name="Hyperlink 4 3 2 2 2 3 2" xfId="1892"/>
    <cellStyle name="Hyperlink 4 3 2 2 2 3 2 2" xfId="4103"/>
    <cellStyle name="Hyperlink 4 3 2 2 2 3 2 2 2" xfId="10733"/>
    <cellStyle name="Hyperlink 4 3 2 2 2 3 2 3" xfId="6313"/>
    <cellStyle name="Hyperlink 4 3 2 2 2 3 2 4" xfId="8523"/>
    <cellStyle name="Hyperlink 4 3 2 2 2 3 3" xfId="2998"/>
    <cellStyle name="Hyperlink 4 3 2 2 2 3 3 2" xfId="9628"/>
    <cellStyle name="Hyperlink 4 3 2 2 2 3 4" xfId="5208"/>
    <cellStyle name="Hyperlink 4 3 2 2 2 3 5" xfId="7418"/>
    <cellStyle name="Hyperlink 4 3 2 2 2 4" xfId="1340"/>
    <cellStyle name="Hyperlink 4 3 2 2 2 4 2" xfId="3551"/>
    <cellStyle name="Hyperlink 4 3 2 2 2 4 2 2" xfId="10181"/>
    <cellStyle name="Hyperlink 4 3 2 2 2 4 3" xfId="5761"/>
    <cellStyle name="Hyperlink 4 3 2 2 2 4 4" xfId="7971"/>
    <cellStyle name="Hyperlink 4 3 2 2 2 5" xfId="2446"/>
    <cellStyle name="Hyperlink 4 3 2 2 2 5 2" xfId="9076"/>
    <cellStyle name="Hyperlink 4 3 2 2 2 6" xfId="4656"/>
    <cellStyle name="Hyperlink 4 3 2 2 2 7" xfId="686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2 2 2" xfId="11101"/>
    <cellStyle name="Hyperlink 4 3 2 2 3 2 2 2 3" xfId="6681"/>
    <cellStyle name="Hyperlink 4 3 2 2 3 2 2 2 4" xfId="8891"/>
    <cellStyle name="Hyperlink 4 3 2 2 3 2 2 3" xfId="3366"/>
    <cellStyle name="Hyperlink 4 3 2 2 3 2 2 3 2" xfId="9996"/>
    <cellStyle name="Hyperlink 4 3 2 2 3 2 2 4" xfId="5576"/>
    <cellStyle name="Hyperlink 4 3 2 2 3 2 2 5" xfId="7786"/>
    <cellStyle name="Hyperlink 4 3 2 2 3 2 3" xfId="1708"/>
    <cellStyle name="Hyperlink 4 3 2 2 3 2 3 2" xfId="3919"/>
    <cellStyle name="Hyperlink 4 3 2 2 3 2 3 2 2" xfId="10549"/>
    <cellStyle name="Hyperlink 4 3 2 2 3 2 3 3" xfId="6129"/>
    <cellStyle name="Hyperlink 4 3 2 2 3 2 3 4" xfId="8339"/>
    <cellStyle name="Hyperlink 4 3 2 2 3 2 4" xfId="2814"/>
    <cellStyle name="Hyperlink 4 3 2 2 3 2 4 2" xfId="9444"/>
    <cellStyle name="Hyperlink 4 3 2 2 3 2 5" xfId="5024"/>
    <cellStyle name="Hyperlink 4 3 2 2 3 2 6" xfId="7234"/>
    <cellStyle name="Hyperlink 4 3 2 2 3 3" xfId="871"/>
    <cellStyle name="Hyperlink 4 3 2 2 3 3 2" xfId="1984"/>
    <cellStyle name="Hyperlink 4 3 2 2 3 3 2 2" xfId="4195"/>
    <cellStyle name="Hyperlink 4 3 2 2 3 3 2 2 2" xfId="10825"/>
    <cellStyle name="Hyperlink 4 3 2 2 3 3 2 3" xfId="6405"/>
    <cellStyle name="Hyperlink 4 3 2 2 3 3 2 4" xfId="8615"/>
    <cellStyle name="Hyperlink 4 3 2 2 3 3 3" xfId="3090"/>
    <cellStyle name="Hyperlink 4 3 2 2 3 3 3 2" xfId="9720"/>
    <cellStyle name="Hyperlink 4 3 2 2 3 3 4" xfId="5300"/>
    <cellStyle name="Hyperlink 4 3 2 2 3 3 5" xfId="7510"/>
    <cellStyle name="Hyperlink 4 3 2 2 3 4" xfId="1432"/>
    <cellStyle name="Hyperlink 4 3 2 2 3 4 2" xfId="3643"/>
    <cellStyle name="Hyperlink 4 3 2 2 3 4 2 2" xfId="10273"/>
    <cellStyle name="Hyperlink 4 3 2 2 3 4 3" xfId="5853"/>
    <cellStyle name="Hyperlink 4 3 2 2 3 4 4" xfId="8063"/>
    <cellStyle name="Hyperlink 4 3 2 2 3 5" xfId="2538"/>
    <cellStyle name="Hyperlink 4 3 2 2 3 5 2" xfId="9168"/>
    <cellStyle name="Hyperlink 4 3 2 2 3 6" xfId="4748"/>
    <cellStyle name="Hyperlink 4 3 2 2 3 7" xfId="695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2 2 2" xfId="10917"/>
    <cellStyle name="Hyperlink 4 3 2 2 4 2 2 3" xfId="6497"/>
    <cellStyle name="Hyperlink 4 3 2 2 4 2 2 4" xfId="8707"/>
    <cellStyle name="Hyperlink 4 3 2 2 4 2 3" xfId="3182"/>
    <cellStyle name="Hyperlink 4 3 2 2 4 2 3 2" xfId="9812"/>
    <cellStyle name="Hyperlink 4 3 2 2 4 2 4" xfId="5392"/>
    <cellStyle name="Hyperlink 4 3 2 2 4 2 5" xfId="7602"/>
    <cellStyle name="Hyperlink 4 3 2 2 4 3" xfId="1524"/>
    <cellStyle name="Hyperlink 4 3 2 2 4 3 2" xfId="3735"/>
    <cellStyle name="Hyperlink 4 3 2 2 4 3 2 2" xfId="10365"/>
    <cellStyle name="Hyperlink 4 3 2 2 4 3 3" xfId="5945"/>
    <cellStyle name="Hyperlink 4 3 2 2 4 3 4" xfId="8155"/>
    <cellStyle name="Hyperlink 4 3 2 2 4 4" xfId="2630"/>
    <cellStyle name="Hyperlink 4 3 2 2 4 4 2" xfId="9260"/>
    <cellStyle name="Hyperlink 4 3 2 2 4 5" xfId="4840"/>
    <cellStyle name="Hyperlink 4 3 2 2 4 6" xfId="7050"/>
    <cellStyle name="Hyperlink 4 3 2 2 5" xfId="687"/>
    <cellStyle name="Hyperlink 4 3 2 2 5 2" xfId="1800"/>
    <cellStyle name="Hyperlink 4 3 2 2 5 2 2" xfId="4011"/>
    <cellStyle name="Hyperlink 4 3 2 2 5 2 2 2" xfId="10641"/>
    <cellStyle name="Hyperlink 4 3 2 2 5 2 3" xfId="6221"/>
    <cellStyle name="Hyperlink 4 3 2 2 5 2 4" xfId="8431"/>
    <cellStyle name="Hyperlink 4 3 2 2 5 3" xfId="2906"/>
    <cellStyle name="Hyperlink 4 3 2 2 5 3 2" xfId="9536"/>
    <cellStyle name="Hyperlink 4 3 2 2 5 4" xfId="5116"/>
    <cellStyle name="Hyperlink 4 3 2 2 5 5" xfId="7326"/>
    <cellStyle name="Hyperlink 4 3 2 2 6" xfId="1248"/>
    <cellStyle name="Hyperlink 4 3 2 2 6 2" xfId="3459"/>
    <cellStyle name="Hyperlink 4 3 2 2 6 2 2" xfId="10089"/>
    <cellStyle name="Hyperlink 4 3 2 2 6 3" xfId="5669"/>
    <cellStyle name="Hyperlink 4 3 2 2 6 4" xfId="7879"/>
    <cellStyle name="Hyperlink 4 3 2 2 7" xfId="2354"/>
    <cellStyle name="Hyperlink 4 3 2 2 7 2" xfId="8984"/>
    <cellStyle name="Hyperlink 4 3 2 2 8" xfId="4564"/>
    <cellStyle name="Hyperlink 4 3 2 2 9" xfId="677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2 2 2" xfId="10963"/>
    <cellStyle name="Hyperlink 4 3 2 3 2 2 2 3" xfId="6543"/>
    <cellStyle name="Hyperlink 4 3 2 3 2 2 2 4" xfId="8753"/>
    <cellStyle name="Hyperlink 4 3 2 3 2 2 3" xfId="3228"/>
    <cellStyle name="Hyperlink 4 3 2 3 2 2 3 2" xfId="9858"/>
    <cellStyle name="Hyperlink 4 3 2 3 2 2 4" xfId="5438"/>
    <cellStyle name="Hyperlink 4 3 2 3 2 2 5" xfId="7648"/>
    <cellStyle name="Hyperlink 4 3 2 3 2 3" xfId="1570"/>
    <cellStyle name="Hyperlink 4 3 2 3 2 3 2" xfId="3781"/>
    <cellStyle name="Hyperlink 4 3 2 3 2 3 2 2" xfId="10411"/>
    <cellStyle name="Hyperlink 4 3 2 3 2 3 3" xfId="5991"/>
    <cellStyle name="Hyperlink 4 3 2 3 2 3 4" xfId="8201"/>
    <cellStyle name="Hyperlink 4 3 2 3 2 4" xfId="2676"/>
    <cellStyle name="Hyperlink 4 3 2 3 2 4 2" xfId="9306"/>
    <cellStyle name="Hyperlink 4 3 2 3 2 5" xfId="4886"/>
    <cellStyle name="Hyperlink 4 3 2 3 2 6" xfId="7096"/>
    <cellStyle name="Hyperlink 4 3 2 3 3" xfId="733"/>
    <cellStyle name="Hyperlink 4 3 2 3 3 2" xfId="1846"/>
    <cellStyle name="Hyperlink 4 3 2 3 3 2 2" xfId="4057"/>
    <cellStyle name="Hyperlink 4 3 2 3 3 2 2 2" xfId="10687"/>
    <cellStyle name="Hyperlink 4 3 2 3 3 2 3" xfId="6267"/>
    <cellStyle name="Hyperlink 4 3 2 3 3 2 4" xfId="8477"/>
    <cellStyle name="Hyperlink 4 3 2 3 3 3" xfId="2952"/>
    <cellStyle name="Hyperlink 4 3 2 3 3 3 2" xfId="9582"/>
    <cellStyle name="Hyperlink 4 3 2 3 3 4" xfId="5162"/>
    <cellStyle name="Hyperlink 4 3 2 3 3 5" xfId="7372"/>
    <cellStyle name="Hyperlink 4 3 2 3 4" xfId="1294"/>
    <cellStyle name="Hyperlink 4 3 2 3 4 2" xfId="3505"/>
    <cellStyle name="Hyperlink 4 3 2 3 4 2 2" xfId="10135"/>
    <cellStyle name="Hyperlink 4 3 2 3 4 3" xfId="5715"/>
    <cellStyle name="Hyperlink 4 3 2 3 4 4" xfId="7925"/>
    <cellStyle name="Hyperlink 4 3 2 3 5" xfId="2400"/>
    <cellStyle name="Hyperlink 4 3 2 3 5 2" xfId="9030"/>
    <cellStyle name="Hyperlink 4 3 2 3 6" xfId="4610"/>
    <cellStyle name="Hyperlink 4 3 2 3 7" xfId="682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2 2 2" xfId="11055"/>
    <cellStyle name="Hyperlink 4 3 2 4 2 2 2 3" xfId="6635"/>
    <cellStyle name="Hyperlink 4 3 2 4 2 2 2 4" xfId="8845"/>
    <cellStyle name="Hyperlink 4 3 2 4 2 2 3" xfId="3320"/>
    <cellStyle name="Hyperlink 4 3 2 4 2 2 3 2" xfId="9950"/>
    <cellStyle name="Hyperlink 4 3 2 4 2 2 4" xfId="5530"/>
    <cellStyle name="Hyperlink 4 3 2 4 2 2 5" xfId="7740"/>
    <cellStyle name="Hyperlink 4 3 2 4 2 3" xfId="1662"/>
    <cellStyle name="Hyperlink 4 3 2 4 2 3 2" xfId="3873"/>
    <cellStyle name="Hyperlink 4 3 2 4 2 3 2 2" xfId="10503"/>
    <cellStyle name="Hyperlink 4 3 2 4 2 3 3" xfId="6083"/>
    <cellStyle name="Hyperlink 4 3 2 4 2 3 4" xfId="8293"/>
    <cellStyle name="Hyperlink 4 3 2 4 2 4" xfId="2768"/>
    <cellStyle name="Hyperlink 4 3 2 4 2 4 2" xfId="9398"/>
    <cellStyle name="Hyperlink 4 3 2 4 2 5" xfId="4978"/>
    <cellStyle name="Hyperlink 4 3 2 4 2 6" xfId="7188"/>
    <cellStyle name="Hyperlink 4 3 2 4 3" xfId="825"/>
    <cellStyle name="Hyperlink 4 3 2 4 3 2" xfId="1938"/>
    <cellStyle name="Hyperlink 4 3 2 4 3 2 2" xfId="4149"/>
    <cellStyle name="Hyperlink 4 3 2 4 3 2 2 2" xfId="10779"/>
    <cellStyle name="Hyperlink 4 3 2 4 3 2 3" xfId="6359"/>
    <cellStyle name="Hyperlink 4 3 2 4 3 2 4" xfId="8569"/>
    <cellStyle name="Hyperlink 4 3 2 4 3 3" xfId="3044"/>
    <cellStyle name="Hyperlink 4 3 2 4 3 3 2" xfId="9674"/>
    <cellStyle name="Hyperlink 4 3 2 4 3 4" xfId="5254"/>
    <cellStyle name="Hyperlink 4 3 2 4 3 5" xfId="7464"/>
    <cellStyle name="Hyperlink 4 3 2 4 4" xfId="1386"/>
    <cellStyle name="Hyperlink 4 3 2 4 4 2" xfId="3597"/>
    <cellStyle name="Hyperlink 4 3 2 4 4 2 2" xfId="10227"/>
    <cellStyle name="Hyperlink 4 3 2 4 4 3" xfId="5807"/>
    <cellStyle name="Hyperlink 4 3 2 4 4 4" xfId="8017"/>
    <cellStyle name="Hyperlink 4 3 2 4 5" xfId="2492"/>
    <cellStyle name="Hyperlink 4 3 2 4 5 2" xfId="9122"/>
    <cellStyle name="Hyperlink 4 3 2 4 6" xfId="4702"/>
    <cellStyle name="Hyperlink 4 3 2 4 7" xfId="6912"/>
    <cellStyle name="Hyperlink 4 3 2 5" xfId="365"/>
    <cellStyle name="Hyperlink 4 3 2 5 2" xfId="917"/>
    <cellStyle name="Hyperlink 4 3 2 5 2 2" xfId="2030"/>
    <cellStyle name="Hyperlink 4 3 2 5 2 2 2" xfId="4241"/>
    <cellStyle name="Hyperlink 4 3 2 5 2 2 2 2" xfId="10871"/>
    <cellStyle name="Hyperlink 4 3 2 5 2 2 3" xfId="6451"/>
    <cellStyle name="Hyperlink 4 3 2 5 2 2 4" xfId="8661"/>
    <cellStyle name="Hyperlink 4 3 2 5 2 3" xfId="3136"/>
    <cellStyle name="Hyperlink 4 3 2 5 2 3 2" xfId="9766"/>
    <cellStyle name="Hyperlink 4 3 2 5 2 4" xfId="5346"/>
    <cellStyle name="Hyperlink 4 3 2 5 2 5" xfId="7556"/>
    <cellStyle name="Hyperlink 4 3 2 5 3" xfId="1478"/>
    <cellStyle name="Hyperlink 4 3 2 5 3 2" xfId="3689"/>
    <cellStyle name="Hyperlink 4 3 2 5 3 2 2" xfId="10319"/>
    <cellStyle name="Hyperlink 4 3 2 5 3 3" xfId="5899"/>
    <cellStyle name="Hyperlink 4 3 2 5 3 4" xfId="8109"/>
    <cellStyle name="Hyperlink 4 3 2 5 4" xfId="2584"/>
    <cellStyle name="Hyperlink 4 3 2 5 4 2" xfId="9214"/>
    <cellStyle name="Hyperlink 4 3 2 5 5" xfId="4794"/>
    <cellStyle name="Hyperlink 4 3 2 5 6" xfId="7004"/>
    <cellStyle name="Hyperlink 4 3 2 6" xfId="641"/>
    <cellStyle name="Hyperlink 4 3 2 6 2" xfId="1754"/>
    <cellStyle name="Hyperlink 4 3 2 6 2 2" xfId="3965"/>
    <cellStyle name="Hyperlink 4 3 2 6 2 2 2" xfId="10595"/>
    <cellStyle name="Hyperlink 4 3 2 6 2 3" xfId="6175"/>
    <cellStyle name="Hyperlink 4 3 2 6 2 4" xfId="8385"/>
    <cellStyle name="Hyperlink 4 3 2 6 3" xfId="2860"/>
    <cellStyle name="Hyperlink 4 3 2 6 3 2" xfId="9490"/>
    <cellStyle name="Hyperlink 4 3 2 6 4" xfId="5070"/>
    <cellStyle name="Hyperlink 4 3 2 6 5" xfId="7280"/>
    <cellStyle name="Hyperlink 4 3 2 7" xfId="1202"/>
    <cellStyle name="Hyperlink 4 3 2 7 2" xfId="3413"/>
    <cellStyle name="Hyperlink 4 3 2 7 2 2" xfId="10043"/>
    <cellStyle name="Hyperlink 4 3 2 7 3" xfId="5623"/>
    <cellStyle name="Hyperlink 4 3 2 7 4" xfId="7833"/>
    <cellStyle name="Hyperlink 4 3 2 8" xfId="2308"/>
    <cellStyle name="Hyperlink 4 3 2 8 2" xfId="893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2 2 2" xfId="10989"/>
    <cellStyle name="Hyperlink 4 3 3 2 2 2 2 3" xfId="6569"/>
    <cellStyle name="Hyperlink 4 3 3 2 2 2 2 4" xfId="8779"/>
    <cellStyle name="Hyperlink 4 3 3 2 2 2 3" xfId="3254"/>
    <cellStyle name="Hyperlink 4 3 3 2 2 2 3 2" xfId="9884"/>
    <cellStyle name="Hyperlink 4 3 3 2 2 2 4" xfId="5464"/>
    <cellStyle name="Hyperlink 4 3 3 2 2 2 5" xfId="7674"/>
    <cellStyle name="Hyperlink 4 3 3 2 2 3" xfId="1596"/>
    <cellStyle name="Hyperlink 4 3 3 2 2 3 2" xfId="3807"/>
    <cellStyle name="Hyperlink 4 3 3 2 2 3 2 2" xfId="10437"/>
    <cellStyle name="Hyperlink 4 3 3 2 2 3 3" xfId="6017"/>
    <cellStyle name="Hyperlink 4 3 3 2 2 3 4" xfId="8227"/>
    <cellStyle name="Hyperlink 4 3 3 2 2 4" xfId="2702"/>
    <cellStyle name="Hyperlink 4 3 3 2 2 4 2" xfId="9332"/>
    <cellStyle name="Hyperlink 4 3 3 2 2 5" xfId="4912"/>
    <cellStyle name="Hyperlink 4 3 3 2 2 6" xfId="7122"/>
    <cellStyle name="Hyperlink 4 3 3 2 3" xfId="759"/>
    <cellStyle name="Hyperlink 4 3 3 2 3 2" xfId="1872"/>
    <cellStyle name="Hyperlink 4 3 3 2 3 2 2" xfId="4083"/>
    <cellStyle name="Hyperlink 4 3 3 2 3 2 2 2" xfId="10713"/>
    <cellStyle name="Hyperlink 4 3 3 2 3 2 3" xfId="6293"/>
    <cellStyle name="Hyperlink 4 3 3 2 3 2 4" xfId="8503"/>
    <cellStyle name="Hyperlink 4 3 3 2 3 3" xfId="2978"/>
    <cellStyle name="Hyperlink 4 3 3 2 3 3 2" xfId="9608"/>
    <cellStyle name="Hyperlink 4 3 3 2 3 4" xfId="5188"/>
    <cellStyle name="Hyperlink 4 3 3 2 3 5" xfId="7398"/>
    <cellStyle name="Hyperlink 4 3 3 2 4" xfId="1320"/>
    <cellStyle name="Hyperlink 4 3 3 2 4 2" xfId="3531"/>
    <cellStyle name="Hyperlink 4 3 3 2 4 2 2" xfId="10161"/>
    <cellStyle name="Hyperlink 4 3 3 2 4 3" xfId="5741"/>
    <cellStyle name="Hyperlink 4 3 3 2 4 4" xfId="7951"/>
    <cellStyle name="Hyperlink 4 3 3 2 5" xfId="2426"/>
    <cellStyle name="Hyperlink 4 3 3 2 5 2" xfId="9056"/>
    <cellStyle name="Hyperlink 4 3 3 2 6" xfId="4636"/>
    <cellStyle name="Hyperlink 4 3 3 2 7" xfId="684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2 2 2" xfId="11081"/>
    <cellStyle name="Hyperlink 4 3 3 3 2 2 2 3" xfId="6661"/>
    <cellStyle name="Hyperlink 4 3 3 3 2 2 2 4" xfId="8871"/>
    <cellStyle name="Hyperlink 4 3 3 3 2 2 3" xfId="3346"/>
    <cellStyle name="Hyperlink 4 3 3 3 2 2 3 2" xfId="9976"/>
    <cellStyle name="Hyperlink 4 3 3 3 2 2 4" xfId="5556"/>
    <cellStyle name="Hyperlink 4 3 3 3 2 2 5" xfId="7766"/>
    <cellStyle name="Hyperlink 4 3 3 3 2 3" xfId="1688"/>
    <cellStyle name="Hyperlink 4 3 3 3 2 3 2" xfId="3899"/>
    <cellStyle name="Hyperlink 4 3 3 3 2 3 2 2" xfId="10529"/>
    <cellStyle name="Hyperlink 4 3 3 3 2 3 3" xfId="6109"/>
    <cellStyle name="Hyperlink 4 3 3 3 2 3 4" xfId="8319"/>
    <cellStyle name="Hyperlink 4 3 3 3 2 4" xfId="2794"/>
    <cellStyle name="Hyperlink 4 3 3 3 2 4 2" xfId="9424"/>
    <cellStyle name="Hyperlink 4 3 3 3 2 5" xfId="5004"/>
    <cellStyle name="Hyperlink 4 3 3 3 2 6" xfId="7214"/>
    <cellStyle name="Hyperlink 4 3 3 3 3" xfId="851"/>
    <cellStyle name="Hyperlink 4 3 3 3 3 2" xfId="1964"/>
    <cellStyle name="Hyperlink 4 3 3 3 3 2 2" xfId="4175"/>
    <cellStyle name="Hyperlink 4 3 3 3 3 2 2 2" xfId="10805"/>
    <cellStyle name="Hyperlink 4 3 3 3 3 2 3" xfId="6385"/>
    <cellStyle name="Hyperlink 4 3 3 3 3 2 4" xfId="8595"/>
    <cellStyle name="Hyperlink 4 3 3 3 3 3" xfId="3070"/>
    <cellStyle name="Hyperlink 4 3 3 3 3 3 2" xfId="9700"/>
    <cellStyle name="Hyperlink 4 3 3 3 3 4" xfId="5280"/>
    <cellStyle name="Hyperlink 4 3 3 3 3 5" xfId="7490"/>
    <cellStyle name="Hyperlink 4 3 3 3 4" xfId="1412"/>
    <cellStyle name="Hyperlink 4 3 3 3 4 2" xfId="3623"/>
    <cellStyle name="Hyperlink 4 3 3 3 4 2 2" xfId="10253"/>
    <cellStyle name="Hyperlink 4 3 3 3 4 3" xfId="5833"/>
    <cellStyle name="Hyperlink 4 3 3 3 4 4" xfId="8043"/>
    <cellStyle name="Hyperlink 4 3 3 3 5" xfId="2518"/>
    <cellStyle name="Hyperlink 4 3 3 3 5 2" xfId="9148"/>
    <cellStyle name="Hyperlink 4 3 3 3 6" xfId="4728"/>
    <cellStyle name="Hyperlink 4 3 3 3 7" xfId="6938"/>
    <cellStyle name="Hyperlink 4 3 3 4" xfId="391"/>
    <cellStyle name="Hyperlink 4 3 3 4 2" xfId="943"/>
    <cellStyle name="Hyperlink 4 3 3 4 2 2" xfId="2056"/>
    <cellStyle name="Hyperlink 4 3 3 4 2 2 2" xfId="4267"/>
    <cellStyle name="Hyperlink 4 3 3 4 2 2 2 2" xfId="10897"/>
    <cellStyle name="Hyperlink 4 3 3 4 2 2 3" xfId="6477"/>
    <cellStyle name="Hyperlink 4 3 3 4 2 2 4" xfId="8687"/>
    <cellStyle name="Hyperlink 4 3 3 4 2 3" xfId="3162"/>
    <cellStyle name="Hyperlink 4 3 3 4 2 3 2" xfId="9792"/>
    <cellStyle name="Hyperlink 4 3 3 4 2 4" xfId="5372"/>
    <cellStyle name="Hyperlink 4 3 3 4 2 5" xfId="7582"/>
    <cellStyle name="Hyperlink 4 3 3 4 3" xfId="1504"/>
    <cellStyle name="Hyperlink 4 3 3 4 3 2" xfId="3715"/>
    <cellStyle name="Hyperlink 4 3 3 4 3 2 2" xfId="10345"/>
    <cellStyle name="Hyperlink 4 3 3 4 3 3" xfId="5925"/>
    <cellStyle name="Hyperlink 4 3 3 4 3 4" xfId="8135"/>
    <cellStyle name="Hyperlink 4 3 3 4 4" xfId="2610"/>
    <cellStyle name="Hyperlink 4 3 3 4 4 2" xfId="9240"/>
    <cellStyle name="Hyperlink 4 3 3 4 5" xfId="4820"/>
    <cellStyle name="Hyperlink 4 3 3 4 6" xfId="7030"/>
    <cellStyle name="Hyperlink 4 3 3 5" xfId="667"/>
    <cellStyle name="Hyperlink 4 3 3 5 2" xfId="1780"/>
    <cellStyle name="Hyperlink 4 3 3 5 2 2" xfId="3991"/>
    <cellStyle name="Hyperlink 4 3 3 5 2 2 2" xfId="10621"/>
    <cellStyle name="Hyperlink 4 3 3 5 2 3" xfId="6201"/>
    <cellStyle name="Hyperlink 4 3 3 5 2 4" xfId="8411"/>
    <cellStyle name="Hyperlink 4 3 3 5 3" xfId="2886"/>
    <cellStyle name="Hyperlink 4 3 3 5 3 2" xfId="9516"/>
    <cellStyle name="Hyperlink 4 3 3 5 4" xfId="5096"/>
    <cellStyle name="Hyperlink 4 3 3 5 5" xfId="7306"/>
    <cellStyle name="Hyperlink 4 3 3 6" xfId="1228"/>
    <cellStyle name="Hyperlink 4 3 3 6 2" xfId="3439"/>
    <cellStyle name="Hyperlink 4 3 3 6 2 2" xfId="10069"/>
    <cellStyle name="Hyperlink 4 3 3 6 3" xfId="5649"/>
    <cellStyle name="Hyperlink 4 3 3 6 4" xfId="7859"/>
    <cellStyle name="Hyperlink 4 3 3 7" xfId="2334"/>
    <cellStyle name="Hyperlink 4 3 3 7 2" xfId="8964"/>
    <cellStyle name="Hyperlink 4 3 3 8" xfId="4544"/>
    <cellStyle name="Hyperlink 4 3 3 9" xfId="675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2 2 2" xfId="10943"/>
    <cellStyle name="Hyperlink 4 3 4 2 2 2 3" xfId="6523"/>
    <cellStyle name="Hyperlink 4 3 4 2 2 2 4" xfId="8733"/>
    <cellStyle name="Hyperlink 4 3 4 2 2 3" xfId="3208"/>
    <cellStyle name="Hyperlink 4 3 4 2 2 3 2" xfId="9838"/>
    <cellStyle name="Hyperlink 4 3 4 2 2 4" xfId="5418"/>
    <cellStyle name="Hyperlink 4 3 4 2 2 5" xfId="7628"/>
    <cellStyle name="Hyperlink 4 3 4 2 3" xfId="1550"/>
    <cellStyle name="Hyperlink 4 3 4 2 3 2" xfId="3761"/>
    <cellStyle name="Hyperlink 4 3 4 2 3 2 2" xfId="10391"/>
    <cellStyle name="Hyperlink 4 3 4 2 3 3" xfId="5971"/>
    <cellStyle name="Hyperlink 4 3 4 2 3 4" xfId="8181"/>
    <cellStyle name="Hyperlink 4 3 4 2 4" xfId="2656"/>
    <cellStyle name="Hyperlink 4 3 4 2 4 2" xfId="9286"/>
    <cellStyle name="Hyperlink 4 3 4 2 5" xfId="4866"/>
    <cellStyle name="Hyperlink 4 3 4 2 6" xfId="7076"/>
    <cellStyle name="Hyperlink 4 3 4 3" xfId="713"/>
    <cellStyle name="Hyperlink 4 3 4 3 2" xfId="1826"/>
    <cellStyle name="Hyperlink 4 3 4 3 2 2" xfId="4037"/>
    <cellStyle name="Hyperlink 4 3 4 3 2 2 2" xfId="10667"/>
    <cellStyle name="Hyperlink 4 3 4 3 2 3" xfId="6247"/>
    <cellStyle name="Hyperlink 4 3 4 3 2 4" xfId="8457"/>
    <cellStyle name="Hyperlink 4 3 4 3 3" xfId="2932"/>
    <cellStyle name="Hyperlink 4 3 4 3 3 2" xfId="9562"/>
    <cellStyle name="Hyperlink 4 3 4 3 4" xfId="5142"/>
    <cellStyle name="Hyperlink 4 3 4 3 5" xfId="7352"/>
    <cellStyle name="Hyperlink 4 3 4 4" xfId="1274"/>
    <cellStyle name="Hyperlink 4 3 4 4 2" xfId="3485"/>
    <cellStyle name="Hyperlink 4 3 4 4 2 2" xfId="10115"/>
    <cellStyle name="Hyperlink 4 3 4 4 3" xfId="5695"/>
    <cellStyle name="Hyperlink 4 3 4 4 4" xfId="7905"/>
    <cellStyle name="Hyperlink 4 3 4 5" xfId="2380"/>
    <cellStyle name="Hyperlink 4 3 4 5 2" xfId="9010"/>
    <cellStyle name="Hyperlink 4 3 4 6" xfId="4590"/>
    <cellStyle name="Hyperlink 4 3 4 7" xfId="680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2 2 2" xfId="11035"/>
    <cellStyle name="Hyperlink 4 3 5 2 2 2 3" xfId="6615"/>
    <cellStyle name="Hyperlink 4 3 5 2 2 2 4" xfId="8825"/>
    <cellStyle name="Hyperlink 4 3 5 2 2 3" xfId="3300"/>
    <cellStyle name="Hyperlink 4 3 5 2 2 3 2" xfId="9930"/>
    <cellStyle name="Hyperlink 4 3 5 2 2 4" xfId="5510"/>
    <cellStyle name="Hyperlink 4 3 5 2 2 5" xfId="7720"/>
    <cellStyle name="Hyperlink 4 3 5 2 3" xfId="1642"/>
    <cellStyle name="Hyperlink 4 3 5 2 3 2" xfId="3853"/>
    <cellStyle name="Hyperlink 4 3 5 2 3 2 2" xfId="10483"/>
    <cellStyle name="Hyperlink 4 3 5 2 3 3" xfId="6063"/>
    <cellStyle name="Hyperlink 4 3 5 2 3 4" xfId="8273"/>
    <cellStyle name="Hyperlink 4 3 5 2 4" xfId="2748"/>
    <cellStyle name="Hyperlink 4 3 5 2 4 2" xfId="9378"/>
    <cellStyle name="Hyperlink 4 3 5 2 5" xfId="4958"/>
    <cellStyle name="Hyperlink 4 3 5 2 6" xfId="7168"/>
    <cellStyle name="Hyperlink 4 3 5 3" xfId="805"/>
    <cellStyle name="Hyperlink 4 3 5 3 2" xfId="1918"/>
    <cellStyle name="Hyperlink 4 3 5 3 2 2" xfId="4129"/>
    <cellStyle name="Hyperlink 4 3 5 3 2 2 2" xfId="10759"/>
    <cellStyle name="Hyperlink 4 3 5 3 2 3" xfId="6339"/>
    <cellStyle name="Hyperlink 4 3 5 3 2 4" xfId="8549"/>
    <cellStyle name="Hyperlink 4 3 5 3 3" xfId="3024"/>
    <cellStyle name="Hyperlink 4 3 5 3 3 2" xfId="9654"/>
    <cellStyle name="Hyperlink 4 3 5 3 4" xfId="5234"/>
    <cellStyle name="Hyperlink 4 3 5 3 5" xfId="7444"/>
    <cellStyle name="Hyperlink 4 3 5 4" xfId="1366"/>
    <cellStyle name="Hyperlink 4 3 5 4 2" xfId="3577"/>
    <cellStyle name="Hyperlink 4 3 5 4 2 2" xfId="10207"/>
    <cellStyle name="Hyperlink 4 3 5 4 3" xfId="5787"/>
    <cellStyle name="Hyperlink 4 3 5 4 4" xfId="7997"/>
    <cellStyle name="Hyperlink 4 3 5 5" xfId="2472"/>
    <cellStyle name="Hyperlink 4 3 5 5 2" xfId="9102"/>
    <cellStyle name="Hyperlink 4 3 5 6" xfId="4682"/>
    <cellStyle name="Hyperlink 4 3 5 7" xfId="6892"/>
    <cellStyle name="Hyperlink 4 3 6" xfId="345"/>
    <cellStyle name="Hyperlink 4 3 6 2" xfId="897"/>
    <cellStyle name="Hyperlink 4 3 6 2 2" xfId="2010"/>
    <cellStyle name="Hyperlink 4 3 6 2 2 2" xfId="4221"/>
    <cellStyle name="Hyperlink 4 3 6 2 2 2 2" xfId="10851"/>
    <cellStyle name="Hyperlink 4 3 6 2 2 3" xfId="6431"/>
    <cellStyle name="Hyperlink 4 3 6 2 2 4" xfId="8641"/>
    <cellStyle name="Hyperlink 4 3 6 2 3" xfId="3116"/>
    <cellStyle name="Hyperlink 4 3 6 2 3 2" xfId="9746"/>
    <cellStyle name="Hyperlink 4 3 6 2 4" xfId="5326"/>
    <cellStyle name="Hyperlink 4 3 6 2 5" xfId="7536"/>
    <cellStyle name="Hyperlink 4 3 6 3" xfId="1458"/>
    <cellStyle name="Hyperlink 4 3 6 3 2" xfId="3669"/>
    <cellStyle name="Hyperlink 4 3 6 3 2 2" xfId="10299"/>
    <cellStyle name="Hyperlink 4 3 6 3 3" xfId="5879"/>
    <cellStyle name="Hyperlink 4 3 6 3 4" xfId="8089"/>
    <cellStyle name="Hyperlink 4 3 6 4" xfId="2564"/>
    <cellStyle name="Hyperlink 4 3 6 4 2" xfId="9194"/>
    <cellStyle name="Hyperlink 4 3 6 5" xfId="4774"/>
    <cellStyle name="Hyperlink 4 3 6 6" xfId="6984"/>
    <cellStyle name="Hyperlink 4 3 7" xfId="621"/>
    <cellStyle name="Hyperlink 4 3 7 2" xfId="1734"/>
    <cellStyle name="Hyperlink 4 3 7 2 2" xfId="3945"/>
    <cellStyle name="Hyperlink 4 3 7 2 2 2" xfId="10575"/>
    <cellStyle name="Hyperlink 4 3 7 2 3" xfId="6155"/>
    <cellStyle name="Hyperlink 4 3 7 2 4" xfId="8365"/>
    <cellStyle name="Hyperlink 4 3 7 3" xfId="2840"/>
    <cellStyle name="Hyperlink 4 3 7 3 2" xfId="9470"/>
    <cellStyle name="Hyperlink 4 3 7 4" xfId="5050"/>
    <cellStyle name="Hyperlink 4 3 7 5" xfId="7260"/>
    <cellStyle name="Hyperlink 4 3 8" xfId="1182"/>
    <cellStyle name="Hyperlink 4 3 8 2" xfId="3393"/>
    <cellStyle name="Hyperlink 4 3 8 2 2" xfId="10023"/>
    <cellStyle name="Hyperlink 4 3 8 3" xfId="5603"/>
    <cellStyle name="Hyperlink 4 3 8 4" xfId="7813"/>
    <cellStyle name="Hyperlink 4 3 9" xfId="2288"/>
    <cellStyle name="Hyperlink 4 3 9 2" xfId="8918"/>
    <cellStyle name="Hyperlink 4 4" xfId="79"/>
    <cellStyle name="Hyperlink 4 4 10" xfId="6718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2 2 2" xfId="10999"/>
    <cellStyle name="Hyperlink 4 4 2 2 2 2 2 3" xfId="6579"/>
    <cellStyle name="Hyperlink 4 4 2 2 2 2 2 4" xfId="8789"/>
    <cellStyle name="Hyperlink 4 4 2 2 2 2 3" xfId="3264"/>
    <cellStyle name="Hyperlink 4 4 2 2 2 2 3 2" xfId="9894"/>
    <cellStyle name="Hyperlink 4 4 2 2 2 2 4" xfId="5474"/>
    <cellStyle name="Hyperlink 4 4 2 2 2 2 5" xfId="7684"/>
    <cellStyle name="Hyperlink 4 4 2 2 2 3" xfId="1606"/>
    <cellStyle name="Hyperlink 4 4 2 2 2 3 2" xfId="3817"/>
    <cellStyle name="Hyperlink 4 4 2 2 2 3 2 2" xfId="10447"/>
    <cellStyle name="Hyperlink 4 4 2 2 2 3 3" xfId="6027"/>
    <cellStyle name="Hyperlink 4 4 2 2 2 3 4" xfId="8237"/>
    <cellStyle name="Hyperlink 4 4 2 2 2 4" xfId="2712"/>
    <cellStyle name="Hyperlink 4 4 2 2 2 4 2" xfId="9342"/>
    <cellStyle name="Hyperlink 4 4 2 2 2 5" xfId="4922"/>
    <cellStyle name="Hyperlink 4 4 2 2 2 6" xfId="7132"/>
    <cellStyle name="Hyperlink 4 4 2 2 3" xfId="769"/>
    <cellStyle name="Hyperlink 4 4 2 2 3 2" xfId="1882"/>
    <cellStyle name="Hyperlink 4 4 2 2 3 2 2" xfId="4093"/>
    <cellStyle name="Hyperlink 4 4 2 2 3 2 2 2" xfId="10723"/>
    <cellStyle name="Hyperlink 4 4 2 2 3 2 3" xfId="6303"/>
    <cellStyle name="Hyperlink 4 4 2 2 3 2 4" xfId="8513"/>
    <cellStyle name="Hyperlink 4 4 2 2 3 3" xfId="2988"/>
    <cellStyle name="Hyperlink 4 4 2 2 3 3 2" xfId="9618"/>
    <cellStyle name="Hyperlink 4 4 2 2 3 4" xfId="5198"/>
    <cellStyle name="Hyperlink 4 4 2 2 3 5" xfId="7408"/>
    <cellStyle name="Hyperlink 4 4 2 2 4" xfId="1330"/>
    <cellStyle name="Hyperlink 4 4 2 2 4 2" xfId="3541"/>
    <cellStyle name="Hyperlink 4 4 2 2 4 2 2" xfId="10171"/>
    <cellStyle name="Hyperlink 4 4 2 2 4 3" xfId="5751"/>
    <cellStyle name="Hyperlink 4 4 2 2 4 4" xfId="7961"/>
    <cellStyle name="Hyperlink 4 4 2 2 5" xfId="2436"/>
    <cellStyle name="Hyperlink 4 4 2 2 5 2" xfId="9066"/>
    <cellStyle name="Hyperlink 4 4 2 2 6" xfId="4646"/>
    <cellStyle name="Hyperlink 4 4 2 2 7" xfId="685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2 2 2" xfId="11091"/>
    <cellStyle name="Hyperlink 4 4 2 3 2 2 2 3" xfId="6671"/>
    <cellStyle name="Hyperlink 4 4 2 3 2 2 2 4" xfId="8881"/>
    <cellStyle name="Hyperlink 4 4 2 3 2 2 3" xfId="3356"/>
    <cellStyle name="Hyperlink 4 4 2 3 2 2 3 2" xfId="9986"/>
    <cellStyle name="Hyperlink 4 4 2 3 2 2 4" xfId="5566"/>
    <cellStyle name="Hyperlink 4 4 2 3 2 2 5" xfId="7776"/>
    <cellStyle name="Hyperlink 4 4 2 3 2 3" xfId="1698"/>
    <cellStyle name="Hyperlink 4 4 2 3 2 3 2" xfId="3909"/>
    <cellStyle name="Hyperlink 4 4 2 3 2 3 2 2" xfId="10539"/>
    <cellStyle name="Hyperlink 4 4 2 3 2 3 3" xfId="6119"/>
    <cellStyle name="Hyperlink 4 4 2 3 2 3 4" xfId="8329"/>
    <cellStyle name="Hyperlink 4 4 2 3 2 4" xfId="2804"/>
    <cellStyle name="Hyperlink 4 4 2 3 2 4 2" xfId="9434"/>
    <cellStyle name="Hyperlink 4 4 2 3 2 5" xfId="5014"/>
    <cellStyle name="Hyperlink 4 4 2 3 2 6" xfId="7224"/>
    <cellStyle name="Hyperlink 4 4 2 3 3" xfId="861"/>
    <cellStyle name="Hyperlink 4 4 2 3 3 2" xfId="1974"/>
    <cellStyle name="Hyperlink 4 4 2 3 3 2 2" xfId="4185"/>
    <cellStyle name="Hyperlink 4 4 2 3 3 2 2 2" xfId="10815"/>
    <cellStyle name="Hyperlink 4 4 2 3 3 2 3" xfId="6395"/>
    <cellStyle name="Hyperlink 4 4 2 3 3 2 4" xfId="8605"/>
    <cellStyle name="Hyperlink 4 4 2 3 3 3" xfId="3080"/>
    <cellStyle name="Hyperlink 4 4 2 3 3 3 2" xfId="9710"/>
    <cellStyle name="Hyperlink 4 4 2 3 3 4" xfId="5290"/>
    <cellStyle name="Hyperlink 4 4 2 3 3 5" xfId="7500"/>
    <cellStyle name="Hyperlink 4 4 2 3 4" xfId="1422"/>
    <cellStyle name="Hyperlink 4 4 2 3 4 2" xfId="3633"/>
    <cellStyle name="Hyperlink 4 4 2 3 4 2 2" xfId="10263"/>
    <cellStyle name="Hyperlink 4 4 2 3 4 3" xfId="5843"/>
    <cellStyle name="Hyperlink 4 4 2 3 4 4" xfId="8053"/>
    <cellStyle name="Hyperlink 4 4 2 3 5" xfId="2528"/>
    <cellStyle name="Hyperlink 4 4 2 3 5 2" xfId="9158"/>
    <cellStyle name="Hyperlink 4 4 2 3 6" xfId="4738"/>
    <cellStyle name="Hyperlink 4 4 2 3 7" xfId="6948"/>
    <cellStyle name="Hyperlink 4 4 2 4" xfId="401"/>
    <cellStyle name="Hyperlink 4 4 2 4 2" xfId="953"/>
    <cellStyle name="Hyperlink 4 4 2 4 2 2" xfId="2066"/>
    <cellStyle name="Hyperlink 4 4 2 4 2 2 2" xfId="4277"/>
    <cellStyle name="Hyperlink 4 4 2 4 2 2 2 2" xfId="10907"/>
    <cellStyle name="Hyperlink 4 4 2 4 2 2 3" xfId="6487"/>
    <cellStyle name="Hyperlink 4 4 2 4 2 2 4" xfId="8697"/>
    <cellStyle name="Hyperlink 4 4 2 4 2 3" xfId="3172"/>
    <cellStyle name="Hyperlink 4 4 2 4 2 3 2" xfId="9802"/>
    <cellStyle name="Hyperlink 4 4 2 4 2 4" xfId="5382"/>
    <cellStyle name="Hyperlink 4 4 2 4 2 5" xfId="7592"/>
    <cellStyle name="Hyperlink 4 4 2 4 3" xfId="1514"/>
    <cellStyle name="Hyperlink 4 4 2 4 3 2" xfId="3725"/>
    <cellStyle name="Hyperlink 4 4 2 4 3 2 2" xfId="10355"/>
    <cellStyle name="Hyperlink 4 4 2 4 3 3" xfId="5935"/>
    <cellStyle name="Hyperlink 4 4 2 4 3 4" xfId="8145"/>
    <cellStyle name="Hyperlink 4 4 2 4 4" xfId="2620"/>
    <cellStyle name="Hyperlink 4 4 2 4 4 2" xfId="9250"/>
    <cellStyle name="Hyperlink 4 4 2 4 5" xfId="4830"/>
    <cellStyle name="Hyperlink 4 4 2 4 6" xfId="7040"/>
    <cellStyle name="Hyperlink 4 4 2 5" xfId="677"/>
    <cellStyle name="Hyperlink 4 4 2 5 2" xfId="1790"/>
    <cellStyle name="Hyperlink 4 4 2 5 2 2" xfId="4001"/>
    <cellStyle name="Hyperlink 4 4 2 5 2 2 2" xfId="10631"/>
    <cellStyle name="Hyperlink 4 4 2 5 2 3" xfId="6211"/>
    <cellStyle name="Hyperlink 4 4 2 5 2 4" xfId="8421"/>
    <cellStyle name="Hyperlink 4 4 2 5 3" xfId="2896"/>
    <cellStyle name="Hyperlink 4 4 2 5 3 2" xfId="9526"/>
    <cellStyle name="Hyperlink 4 4 2 5 4" xfId="5106"/>
    <cellStyle name="Hyperlink 4 4 2 5 5" xfId="7316"/>
    <cellStyle name="Hyperlink 4 4 2 6" xfId="1238"/>
    <cellStyle name="Hyperlink 4 4 2 6 2" xfId="3449"/>
    <cellStyle name="Hyperlink 4 4 2 6 2 2" xfId="10079"/>
    <cellStyle name="Hyperlink 4 4 2 6 3" xfId="5659"/>
    <cellStyle name="Hyperlink 4 4 2 6 4" xfId="7869"/>
    <cellStyle name="Hyperlink 4 4 2 7" xfId="2344"/>
    <cellStyle name="Hyperlink 4 4 2 7 2" xfId="8974"/>
    <cellStyle name="Hyperlink 4 4 2 8" xfId="4554"/>
    <cellStyle name="Hyperlink 4 4 2 9" xfId="676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2 2 2" xfId="10953"/>
    <cellStyle name="Hyperlink 4 4 3 2 2 2 3" xfId="6533"/>
    <cellStyle name="Hyperlink 4 4 3 2 2 2 4" xfId="8743"/>
    <cellStyle name="Hyperlink 4 4 3 2 2 3" xfId="3218"/>
    <cellStyle name="Hyperlink 4 4 3 2 2 3 2" xfId="9848"/>
    <cellStyle name="Hyperlink 4 4 3 2 2 4" xfId="5428"/>
    <cellStyle name="Hyperlink 4 4 3 2 2 5" xfId="7638"/>
    <cellStyle name="Hyperlink 4 4 3 2 3" xfId="1560"/>
    <cellStyle name="Hyperlink 4 4 3 2 3 2" xfId="3771"/>
    <cellStyle name="Hyperlink 4 4 3 2 3 2 2" xfId="10401"/>
    <cellStyle name="Hyperlink 4 4 3 2 3 3" xfId="5981"/>
    <cellStyle name="Hyperlink 4 4 3 2 3 4" xfId="8191"/>
    <cellStyle name="Hyperlink 4 4 3 2 4" xfId="2666"/>
    <cellStyle name="Hyperlink 4 4 3 2 4 2" xfId="9296"/>
    <cellStyle name="Hyperlink 4 4 3 2 5" xfId="4876"/>
    <cellStyle name="Hyperlink 4 4 3 2 6" xfId="7086"/>
    <cellStyle name="Hyperlink 4 4 3 3" xfId="723"/>
    <cellStyle name="Hyperlink 4 4 3 3 2" xfId="1836"/>
    <cellStyle name="Hyperlink 4 4 3 3 2 2" xfId="4047"/>
    <cellStyle name="Hyperlink 4 4 3 3 2 2 2" xfId="10677"/>
    <cellStyle name="Hyperlink 4 4 3 3 2 3" xfId="6257"/>
    <cellStyle name="Hyperlink 4 4 3 3 2 4" xfId="8467"/>
    <cellStyle name="Hyperlink 4 4 3 3 3" xfId="2942"/>
    <cellStyle name="Hyperlink 4 4 3 3 3 2" xfId="9572"/>
    <cellStyle name="Hyperlink 4 4 3 3 4" xfId="5152"/>
    <cellStyle name="Hyperlink 4 4 3 3 5" xfId="7362"/>
    <cellStyle name="Hyperlink 4 4 3 4" xfId="1284"/>
    <cellStyle name="Hyperlink 4 4 3 4 2" xfId="3495"/>
    <cellStyle name="Hyperlink 4 4 3 4 2 2" xfId="10125"/>
    <cellStyle name="Hyperlink 4 4 3 4 3" xfId="5705"/>
    <cellStyle name="Hyperlink 4 4 3 4 4" xfId="7915"/>
    <cellStyle name="Hyperlink 4 4 3 5" xfId="2390"/>
    <cellStyle name="Hyperlink 4 4 3 5 2" xfId="9020"/>
    <cellStyle name="Hyperlink 4 4 3 6" xfId="4600"/>
    <cellStyle name="Hyperlink 4 4 3 7" xfId="681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2 2 2" xfId="11045"/>
    <cellStyle name="Hyperlink 4 4 4 2 2 2 3" xfId="6625"/>
    <cellStyle name="Hyperlink 4 4 4 2 2 2 4" xfId="8835"/>
    <cellStyle name="Hyperlink 4 4 4 2 2 3" xfId="3310"/>
    <cellStyle name="Hyperlink 4 4 4 2 2 3 2" xfId="9940"/>
    <cellStyle name="Hyperlink 4 4 4 2 2 4" xfId="5520"/>
    <cellStyle name="Hyperlink 4 4 4 2 2 5" xfId="7730"/>
    <cellStyle name="Hyperlink 4 4 4 2 3" xfId="1652"/>
    <cellStyle name="Hyperlink 4 4 4 2 3 2" xfId="3863"/>
    <cellStyle name="Hyperlink 4 4 4 2 3 2 2" xfId="10493"/>
    <cellStyle name="Hyperlink 4 4 4 2 3 3" xfId="6073"/>
    <cellStyle name="Hyperlink 4 4 4 2 3 4" xfId="8283"/>
    <cellStyle name="Hyperlink 4 4 4 2 4" xfId="2758"/>
    <cellStyle name="Hyperlink 4 4 4 2 4 2" xfId="9388"/>
    <cellStyle name="Hyperlink 4 4 4 2 5" xfId="4968"/>
    <cellStyle name="Hyperlink 4 4 4 2 6" xfId="7178"/>
    <cellStyle name="Hyperlink 4 4 4 3" xfId="815"/>
    <cellStyle name="Hyperlink 4 4 4 3 2" xfId="1928"/>
    <cellStyle name="Hyperlink 4 4 4 3 2 2" xfId="4139"/>
    <cellStyle name="Hyperlink 4 4 4 3 2 2 2" xfId="10769"/>
    <cellStyle name="Hyperlink 4 4 4 3 2 3" xfId="6349"/>
    <cellStyle name="Hyperlink 4 4 4 3 2 4" xfId="8559"/>
    <cellStyle name="Hyperlink 4 4 4 3 3" xfId="3034"/>
    <cellStyle name="Hyperlink 4 4 4 3 3 2" xfId="9664"/>
    <cellStyle name="Hyperlink 4 4 4 3 4" xfId="5244"/>
    <cellStyle name="Hyperlink 4 4 4 3 5" xfId="7454"/>
    <cellStyle name="Hyperlink 4 4 4 4" xfId="1376"/>
    <cellStyle name="Hyperlink 4 4 4 4 2" xfId="3587"/>
    <cellStyle name="Hyperlink 4 4 4 4 2 2" xfId="10217"/>
    <cellStyle name="Hyperlink 4 4 4 4 3" xfId="5797"/>
    <cellStyle name="Hyperlink 4 4 4 4 4" xfId="8007"/>
    <cellStyle name="Hyperlink 4 4 4 5" xfId="2482"/>
    <cellStyle name="Hyperlink 4 4 4 5 2" xfId="9112"/>
    <cellStyle name="Hyperlink 4 4 4 6" xfId="4692"/>
    <cellStyle name="Hyperlink 4 4 4 7" xfId="6902"/>
    <cellStyle name="Hyperlink 4 4 5" xfId="355"/>
    <cellStyle name="Hyperlink 4 4 5 2" xfId="907"/>
    <cellStyle name="Hyperlink 4 4 5 2 2" xfId="2020"/>
    <cellStyle name="Hyperlink 4 4 5 2 2 2" xfId="4231"/>
    <cellStyle name="Hyperlink 4 4 5 2 2 2 2" xfId="10861"/>
    <cellStyle name="Hyperlink 4 4 5 2 2 3" xfId="6441"/>
    <cellStyle name="Hyperlink 4 4 5 2 2 4" xfId="8651"/>
    <cellStyle name="Hyperlink 4 4 5 2 3" xfId="3126"/>
    <cellStyle name="Hyperlink 4 4 5 2 3 2" xfId="9756"/>
    <cellStyle name="Hyperlink 4 4 5 2 4" xfId="5336"/>
    <cellStyle name="Hyperlink 4 4 5 2 5" xfId="7546"/>
    <cellStyle name="Hyperlink 4 4 5 3" xfId="1468"/>
    <cellStyle name="Hyperlink 4 4 5 3 2" xfId="3679"/>
    <cellStyle name="Hyperlink 4 4 5 3 2 2" xfId="10309"/>
    <cellStyle name="Hyperlink 4 4 5 3 3" xfId="5889"/>
    <cellStyle name="Hyperlink 4 4 5 3 4" xfId="8099"/>
    <cellStyle name="Hyperlink 4 4 5 4" xfId="2574"/>
    <cellStyle name="Hyperlink 4 4 5 4 2" xfId="9204"/>
    <cellStyle name="Hyperlink 4 4 5 5" xfId="4784"/>
    <cellStyle name="Hyperlink 4 4 5 6" xfId="6994"/>
    <cellStyle name="Hyperlink 4 4 6" xfId="631"/>
    <cellStyle name="Hyperlink 4 4 6 2" xfId="1744"/>
    <cellStyle name="Hyperlink 4 4 6 2 2" xfId="3955"/>
    <cellStyle name="Hyperlink 4 4 6 2 2 2" xfId="10585"/>
    <cellStyle name="Hyperlink 4 4 6 2 3" xfId="6165"/>
    <cellStyle name="Hyperlink 4 4 6 2 4" xfId="8375"/>
    <cellStyle name="Hyperlink 4 4 6 3" xfId="2850"/>
    <cellStyle name="Hyperlink 4 4 6 3 2" xfId="9480"/>
    <cellStyle name="Hyperlink 4 4 6 4" xfId="5060"/>
    <cellStyle name="Hyperlink 4 4 6 5" xfId="7270"/>
    <cellStyle name="Hyperlink 4 4 7" xfId="1192"/>
    <cellStyle name="Hyperlink 4 4 7 2" xfId="3403"/>
    <cellStyle name="Hyperlink 4 4 7 2 2" xfId="10033"/>
    <cellStyle name="Hyperlink 4 4 7 3" xfId="5613"/>
    <cellStyle name="Hyperlink 4 4 7 4" xfId="7823"/>
    <cellStyle name="Hyperlink 4 4 8" xfId="2298"/>
    <cellStyle name="Hyperlink 4 4 8 2" xfId="892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2 2 2" xfId="10979"/>
    <cellStyle name="Hyperlink 4 5 2 2 2 2 3" xfId="6559"/>
    <cellStyle name="Hyperlink 4 5 2 2 2 2 4" xfId="8769"/>
    <cellStyle name="Hyperlink 4 5 2 2 2 3" xfId="3244"/>
    <cellStyle name="Hyperlink 4 5 2 2 2 3 2" xfId="9874"/>
    <cellStyle name="Hyperlink 4 5 2 2 2 4" xfId="5454"/>
    <cellStyle name="Hyperlink 4 5 2 2 2 5" xfId="7664"/>
    <cellStyle name="Hyperlink 4 5 2 2 3" xfId="1586"/>
    <cellStyle name="Hyperlink 4 5 2 2 3 2" xfId="3797"/>
    <cellStyle name="Hyperlink 4 5 2 2 3 2 2" xfId="10427"/>
    <cellStyle name="Hyperlink 4 5 2 2 3 3" xfId="6007"/>
    <cellStyle name="Hyperlink 4 5 2 2 3 4" xfId="8217"/>
    <cellStyle name="Hyperlink 4 5 2 2 4" xfId="2692"/>
    <cellStyle name="Hyperlink 4 5 2 2 4 2" xfId="9322"/>
    <cellStyle name="Hyperlink 4 5 2 2 5" xfId="4902"/>
    <cellStyle name="Hyperlink 4 5 2 2 6" xfId="7112"/>
    <cellStyle name="Hyperlink 4 5 2 3" xfId="749"/>
    <cellStyle name="Hyperlink 4 5 2 3 2" xfId="1862"/>
    <cellStyle name="Hyperlink 4 5 2 3 2 2" xfId="4073"/>
    <cellStyle name="Hyperlink 4 5 2 3 2 2 2" xfId="10703"/>
    <cellStyle name="Hyperlink 4 5 2 3 2 3" xfId="6283"/>
    <cellStyle name="Hyperlink 4 5 2 3 2 4" xfId="8493"/>
    <cellStyle name="Hyperlink 4 5 2 3 3" xfId="2968"/>
    <cellStyle name="Hyperlink 4 5 2 3 3 2" xfId="9598"/>
    <cellStyle name="Hyperlink 4 5 2 3 4" xfId="5178"/>
    <cellStyle name="Hyperlink 4 5 2 3 5" xfId="7388"/>
    <cellStyle name="Hyperlink 4 5 2 4" xfId="1310"/>
    <cellStyle name="Hyperlink 4 5 2 4 2" xfId="3521"/>
    <cellStyle name="Hyperlink 4 5 2 4 2 2" xfId="10151"/>
    <cellStyle name="Hyperlink 4 5 2 4 3" xfId="5731"/>
    <cellStyle name="Hyperlink 4 5 2 4 4" xfId="7941"/>
    <cellStyle name="Hyperlink 4 5 2 5" xfId="2416"/>
    <cellStyle name="Hyperlink 4 5 2 5 2" xfId="9046"/>
    <cellStyle name="Hyperlink 4 5 2 6" xfId="4626"/>
    <cellStyle name="Hyperlink 4 5 2 7" xfId="683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2 2 2" xfId="11071"/>
    <cellStyle name="Hyperlink 4 5 3 2 2 2 3" xfId="6651"/>
    <cellStyle name="Hyperlink 4 5 3 2 2 2 4" xfId="8861"/>
    <cellStyle name="Hyperlink 4 5 3 2 2 3" xfId="3336"/>
    <cellStyle name="Hyperlink 4 5 3 2 2 3 2" xfId="9966"/>
    <cellStyle name="Hyperlink 4 5 3 2 2 4" xfId="5546"/>
    <cellStyle name="Hyperlink 4 5 3 2 2 5" xfId="7756"/>
    <cellStyle name="Hyperlink 4 5 3 2 3" xfId="1678"/>
    <cellStyle name="Hyperlink 4 5 3 2 3 2" xfId="3889"/>
    <cellStyle name="Hyperlink 4 5 3 2 3 2 2" xfId="10519"/>
    <cellStyle name="Hyperlink 4 5 3 2 3 3" xfId="6099"/>
    <cellStyle name="Hyperlink 4 5 3 2 3 4" xfId="8309"/>
    <cellStyle name="Hyperlink 4 5 3 2 4" xfId="2784"/>
    <cellStyle name="Hyperlink 4 5 3 2 4 2" xfId="9414"/>
    <cellStyle name="Hyperlink 4 5 3 2 5" xfId="4994"/>
    <cellStyle name="Hyperlink 4 5 3 2 6" xfId="7204"/>
    <cellStyle name="Hyperlink 4 5 3 3" xfId="841"/>
    <cellStyle name="Hyperlink 4 5 3 3 2" xfId="1954"/>
    <cellStyle name="Hyperlink 4 5 3 3 2 2" xfId="4165"/>
    <cellStyle name="Hyperlink 4 5 3 3 2 2 2" xfId="10795"/>
    <cellStyle name="Hyperlink 4 5 3 3 2 3" xfId="6375"/>
    <cellStyle name="Hyperlink 4 5 3 3 2 4" xfId="8585"/>
    <cellStyle name="Hyperlink 4 5 3 3 3" xfId="3060"/>
    <cellStyle name="Hyperlink 4 5 3 3 3 2" xfId="9690"/>
    <cellStyle name="Hyperlink 4 5 3 3 4" xfId="5270"/>
    <cellStyle name="Hyperlink 4 5 3 3 5" xfId="7480"/>
    <cellStyle name="Hyperlink 4 5 3 4" xfId="1402"/>
    <cellStyle name="Hyperlink 4 5 3 4 2" xfId="3613"/>
    <cellStyle name="Hyperlink 4 5 3 4 2 2" xfId="10243"/>
    <cellStyle name="Hyperlink 4 5 3 4 3" xfId="5823"/>
    <cellStyle name="Hyperlink 4 5 3 4 4" xfId="8033"/>
    <cellStyle name="Hyperlink 4 5 3 5" xfId="2508"/>
    <cellStyle name="Hyperlink 4 5 3 5 2" xfId="9138"/>
    <cellStyle name="Hyperlink 4 5 3 6" xfId="4718"/>
    <cellStyle name="Hyperlink 4 5 3 7" xfId="6928"/>
    <cellStyle name="Hyperlink 4 5 4" xfId="381"/>
    <cellStyle name="Hyperlink 4 5 4 2" xfId="933"/>
    <cellStyle name="Hyperlink 4 5 4 2 2" xfId="2046"/>
    <cellStyle name="Hyperlink 4 5 4 2 2 2" xfId="4257"/>
    <cellStyle name="Hyperlink 4 5 4 2 2 2 2" xfId="10887"/>
    <cellStyle name="Hyperlink 4 5 4 2 2 3" xfId="6467"/>
    <cellStyle name="Hyperlink 4 5 4 2 2 4" xfId="8677"/>
    <cellStyle name="Hyperlink 4 5 4 2 3" xfId="3152"/>
    <cellStyle name="Hyperlink 4 5 4 2 3 2" xfId="9782"/>
    <cellStyle name="Hyperlink 4 5 4 2 4" xfId="5362"/>
    <cellStyle name="Hyperlink 4 5 4 2 5" xfId="7572"/>
    <cellStyle name="Hyperlink 4 5 4 3" xfId="1494"/>
    <cellStyle name="Hyperlink 4 5 4 3 2" xfId="3705"/>
    <cellStyle name="Hyperlink 4 5 4 3 2 2" xfId="10335"/>
    <cellStyle name="Hyperlink 4 5 4 3 3" xfId="5915"/>
    <cellStyle name="Hyperlink 4 5 4 3 4" xfId="8125"/>
    <cellStyle name="Hyperlink 4 5 4 4" xfId="2600"/>
    <cellStyle name="Hyperlink 4 5 4 4 2" xfId="9230"/>
    <cellStyle name="Hyperlink 4 5 4 5" xfId="4810"/>
    <cellStyle name="Hyperlink 4 5 4 6" xfId="7020"/>
    <cellStyle name="Hyperlink 4 5 5" xfId="657"/>
    <cellStyle name="Hyperlink 4 5 5 2" xfId="1770"/>
    <cellStyle name="Hyperlink 4 5 5 2 2" xfId="3981"/>
    <cellStyle name="Hyperlink 4 5 5 2 2 2" xfId="10611"/>
    <cellStyle name="Hyperlink 4 5 5 2 3" xfId="6191"/>
    <cellStyle name="Hyperlink 4 5 5 2 4" xfId="8401"/>
    <cellStyle name="Hyperlink 4 5 5 3" xfId="2876"/>
    <cellStyle name="Hyperlink 4 5 5 3 2" xfId="9506"/>
    <cellStyle name="Hyperlink 4 5 5 4" xfId="5086"/>
    <cellStyle name="Hyperlink 4 5 5 5" xfId="7296"/>
    <cellStyle name="Hyperlink 4 5 6" xfId="1218"/>
    <cellStyle name="Hyperlink 4 5 6 2" xfId="3429"/>
    <cellStyle name="Hyperlink 4 5 6 2 2" xfId="10059"/>
    <cellStyle name="Hyperlink 4 5 6 3" xfId="5639"/>
    <cellStyle name="Hyperlink 4 5 6 4" xfId="7849"/>
    <cellStyle name="Hyperlink 4 5 7" xfId="2324"/>
    <cellStyle name="Hyperlink 4 5 7 2" xfId="8954"/>
    <cellStyle name="Hyperlink 4 5 8" xfId="4534"/>
    <cellStyle name="Hyperlink 4 5 9" xfId="674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2 2 2" xfId="10933"/>
    <cellStyle name="Hyperlink 4 6 2 2 2 3" xfId="6513"/>
    <cellStyle name="Hyperlink 4 6 2 2 2 4" xfId="8723"/>
    <cellStyle name="Hyperlink 4 6 2 2 3" xfId="3198"/>
    <cellStyle name="Hyperlink 4 6 2 2 3 2" xfId="9828"/>
    <cellStyle name="Hyperlink 4 6 2 2 4" xfId="5408"/>
    <cellStyle name="Hyperlink 4 6 2 2 5" xfId="7618"/>
    <cellStyle name="Hyperlink 4 6 2 3" xfId="1540"/>
    <cellStyle name="Hyperlink 4 6 2 3 2" xfId="3751"/>
    <cellStyle name="Hyperlink 4 6 2 3 2 2" xfId="10381"/>
    <cellStyle name="Hyperlink 4 6 2 3 3" xfId="5961"/>
    <cellStyle name="Hyperlink 4 6 2 3 4" xfId="8171"/>
    <cellStyle name="Hyperlink 4 6 2 4" xfId="2646"/>
    <cellStyle name="Hyperlink 4 6 2 4 2" xfId="9276"/>
    <cellStyle name="Hyperlink 4 6 2 5" xfId="4856"/>
    <cellStyle name="Hyperlink 4 6 2 6" xfId="7066"/>
    <cellStyle name="Hyperlink 4 6 3" xfId="703"/>
    <cellStyle name="Hyperlink 4 6 3 2" xfId="1816"/>
    <cellStyle name="Hyperlink 4 6 3 2 2" xfId="4027"/>
    <cellStyle name="Hyperlink 4 6 3 2 2 2" xfId="10657"/>
    <cellStyle name="Hyperlink 4 6 3 2 3" xfId="6237"/>
    <cellStyle name="Hyperlink 4 6 3 2 4" xfId="8447"/>
    <cellStyle name="Hyperlink 4 6 3 3" xfId="2922"/>
    <cellStyle name="Hyperlink 4 6 3 3 2" xfId="9552"/>
    <cellStyle name="Hyperlink 4 6 3 4" xfId="5132"/>
    <cellStyle name="Hyperlink 4 6 3 5" xfId="7342"/>
    <cellStyle name="Hyperlink 4 6 4" xfId="1264"/>
    <cellStyle name="Hyperlink 4 6 4 2" xfId="3475"/>
    <cellStyle name="Hyperlink 4 6 4 2 2" xfId="10105"/>
    <cellStyle name="Hyperlink 4 6 4 3" xfId="5685"/>
    <cellStyle name="Hyperlink 4 6 4 4" xfId="7895"/>
    <cellStyle name="Hyperlink 4 6 5" xfId="2370"/>
    <cellStyle name="Hyperlink 4 6 5 2" xfId="9000"/>
    <cellStyle name="Hyperlink 4 6 6" xfId="4580"/>
    <cellStyle name="Hyperlink 4 6 7" xfId="679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2 2 2" xfId="11025"/>
    <cellStyle name="Hyperlink 4 7 2 2 2 3" xfId="6605"/>
    <cellStyle name="Hyperlink 4 7 2 2 2 4" xfId="8815"/>
    <cellStyle name="Hyperlink 4 7 2 2 3" xfId="3290"/>
    <cellStyle name="Hyperlink 4 7 2 2 3 2" xfId="9920"/>
    <cellStyle name="Hyperlink 4 7 2 2 4" xfId="5500"/>
    <cellStyle name="Hyperlink 4 7 2 2 5" xfId="7710"/>
    <cellStyle name="Hyperlink 4 7 2 3" xfId="1632"/>
    <cellStyle name="Hyperlink 4 7 2 3 2" xfId="3843"/>
    <cellStyle name="Hyperlink 4 7 2 3 2 2" xfId="10473"/>
    <cellStyle name="Hyperlink 4 7 2 3 3" xfId="6053"/>
    <cellStyle name="Hyperlink 4 7 2 3 4" xfId="8263"/>
    <cellStyle name="Hyperlink 4 7 2 4" xfId="2738"/>
    <cellStyle name="Hyperlink 4 7 2 4 2" xfId="9368"/>
    <cellStyle name="Hyperlink 4 7 2 5" xfId="4948"/>
    <cellStyle name="Hyperlink 4 7 2 6" xfId="7158"/>
    <cellStyle name="Hyperlink 4 7 3" xfId="795"/>
    <cellStyle name="Hyperlink 4 7 3 2" xfId="1908"/>
    <cellStyle name="Hyperlink 4 7 3 2 2" xfId="4119"/>
    <cellStyle name="Hyperlink 4 7 3 2 2 2" xfId="10749"/>
    <cellStyle name="Hyperlink 4 7 3 2 3" xfId="6329"/>
    <cellStyle name="Hyperlink 4 7 3 2 4" xfId="8539"/>
    <cellStyle name="Hyperlink 4 7 3 3" xfId="3014"/>
    <cellStyle name="Hyperlink 4 7 3 3 2" xfId="9644"/>
    <cellStyle name="Hyperlink 4 7 3 4" xfId="5224"/>
    <cellStyle name="Hyperlink 4 7 3 5" xfId="7434"/>
    <cellStyle name="Hyperlink 4 7 4" xfId="1356"/>
    <cellStyle name="Hyperlink 4 7 4 2" xfId="3567"/>
    <cellStyle name="Hyperlink 4 7 4 2 2" xfId="10197"/>
    <cellStyle name="Hyperlink 4 7 4 3" xfId="5777"/>
    <cellStyle name="Hyperlink 4 7 4 4" xfId="7987"/>
    <cellStyle name="Hyperlink 4 7 5" xfId="2462"/>
    <cellStyle name="Hyperlink 4 7 5 2" xfId="9092"/>
    <cellStyle name="Hyperlink 4 7 6" xfId="4672"/>
    <cellStyle name="Hyperlink 4 7 7" xfId="6882"/>
    <cellStyle name="Hyperlink 4 8" xfId="335"/>
    <cellStyle name="Hyperlink 4 8 2" xfId="887"/>
    <cellStyle name="Hyperlink 4 8 2 2" xfId="2000"/>
    <cellStyle name="Hyperlink 4 8 2 2 2" xfId="4211"/>
    <cellStyle name="Hyperlink 4 8 2 2 2 2" xfId="10841"/>
    <cellStyle name="Hyperlink 4 8 2 2 3" xfId="6421"/>
    <cellStyle name="Hyperlink 4 8 2 2 4" xfId="8631"/>
    <cellStyle name="Hyperlink 4 8 2 3" xfId="3106"/>
    <cellStyle name="Hyperlink 4 8 2 3 2" xfId="9736"/>
    <cellStyle name="Hyperlink 4 8 2 4" xfId="5316"/>
    <cellStyle name="Hyperlink 4 8 2 5" xfId="7526"/>
    <cellStyle name="Hyperlink 4 8 3" xfId="1448"/>
    <cellStyle name="Hyperlink 4 8 3 2" xfId="3659"/>
    <cellStyle name="Hyperlink 4 8 3 2 2" xfId="10289"/>
    <cellStyle name="Hyperlink 4 8 3 3" xfId="5869"/>
    <cellStyle name="Hyperlink 4 8 3 4" xfId="8079"/>
    <cellStyle name="Hyperlink 4 8 4" xfId="2554"/>
    <cellStyle name="Hyperlink 4 8 4 2" xfId="9184"/>
    <cellStyle name="Hyperlink 4 8 5" xfId="4764"/>
    <cellStyle name="Hyperlink 4 8 6" xfId="6974"/>
    <cellStyle name="Hyperlink 4 9" xfId="611"/>
    <cellStyle name="Hyperlink 4 9 2" xfId="1724"/>
    <cellStyle name="Hyperlink 4 9 2 2" xfId="3935"/>
    <cellStyle name="Hyperlink 4 9 2 2 2" xfId="10565"/>
    <cellStyle name="Hyperlink 4 9 2 3" xfId="6145"/>
    <cellStyle name="Hyperlink 4 9 2 4" xfId="8355"/>
    <cellStyle name="Hyperlink 4 9 3" xfId="2830"/>
    <cellStyle name="Hyperlink 4 9 3 2" xfId="9460"/>
    <cellStyle name="Hyperlink 4 9 4" xfId="5040"/>
    <cellStyle name="Hyperlink 4 9 5" xfId="7250"/>
    <cellStyle name="Hyperlink 5" xfId="59"/>
    <cellStyle name="Hyperlink 5 10" xfId="2279"/>
    <cellStyle name="Hyperlink 5 10 2" xfId="8909"/>
    <cellStyle name="Hyperlink 5 11" xfId="4489"/>
    <cellStyle name="Hyperlink 5 12" xfId="6699"/>
    <cellStyle name="Hyperlink 5 2" xfId="70"/>
    <cellStyle name="Hyperlink 5 2 10" xfId="4499"/>
    <cellStyle name="Hyperlink 5 2 11" xfId="6709"/>
    <cellStyle name="Hyperlink 5 2 2" xfId="90"/>
    <cellStyle name="Hyperlink 5 2 2 10" xfId="6729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2 2 2" xfId="11010"/>
    <cellStyle name="Hyperlink 5 2 2 2 2 2 2 2 3" xfId="6590"/>
    <cellStyle name="Hyperlink 5 2 2 2 2 2 2 2 4" xfId="8800"/>
    <cellStyle name="Hyperlink 5 2 2 2 2 2 2 3" xfId="3275"/>
    <cellStyle name="Hyperlink 5 2 2 2 2 2 2 3 2" xfId="9905"/>
    <cellStyle name="Hyperlink 5 2 2 2 2 2 2 4" xfId="5485"/>
    <cellStyle name="Hyperlink 5 2 2 2 2 2 2 5" xfId="7695"/>
    <cellStyle name="Hyperlink 5 2 2 2 2 2 3" xfId="1617"/>
    <cellStyle name="Hyperlink 5 2 2 2 2 2 3 2" xfId="3828"/>
    <cellStyle name="Hyperlink 5 2 2 2 2 2 3 2 2" xfId="10458"/>
    <cellStyle name="Hyperlink 5 2 2 2 2 2 3 3" xfId="6038"/>
    <cellStyle name="Hyperlink 5 2 2 2 2 2 3 4" xfId="8248"/>
    <cellStyle name="Hyperlink 5 2 2 2 2 2 4" xfId="2723"/>
    <cellStyle name="Hyperlink 5 2 2 2 2 2 4 2" xfId="9353"/>
    <cellStyle name="Hyperlink 5 2 2 2 2 2 5" xfId="4933"/>
    <cellStyle name="Hyperlink 5 2 2 2 2 2 6" xfId="7143"/>
    <cellStyle name="Hyperlink 5 2 2 2 2 3" xfId="780"/>
    <cellStyle name="Hyperlink 5 2 2 2 2 3 2" xfId="1893"/>
    <cellStyle name="Hyperlink 5 2 2 2 2 3 2 2" xfId="4104"/>
    <cellStyle name="Hyperlink 5 2 2 2 2 3 2 2 2" xfId="10734"/>
    <cellStyle name="Hyperlink 5 2 2 2 2 3 2 3" xfId="6314"/>
    <cellStyle name="Hyperlink 5 2 2 2 2 3 2 4" xfId="8524"/>
    <cellStyle name="Hyperlink 5 2 2 2 2 3 3" xfId="2999"/>
    <cellStyle name="Hyperlink 5 2 2 2 2 3 3 2" xfId="9629"/>
    <cellStyle name="Hyperlink 5 2 2 2 2 3 4" xfId="5209"/>
    <cellStyle name="Hyperlink 5 2 2 2 2 3 5" xfId="7419"/>
    <cellStyle name="Hyperlink 5 2 2 2 2 4" xfId="1341"/>
    <cellStyle name="Hyperlink 5 2 2 2 2 4 2" xfId="3552"/>
    <cellStyle name="Hyperlink 5 2 2 2 2 4 2 2" xfId="10182"/>
    <cellStyle name="Hyperlink 5 2 2 2 2 4 3" xfId="5762"/>
    <cellStyle name="Hyperlink 5 2 2 2 2 4 4" xfId="7972"/>
    <cellStyle name="Hyperlink 5 2 2 2 2 5" xfId="2447"/>
    <cellStyle name="Hyperlink 5 2 2 2 2 5 2" xfId="9077"/>
    <cellStyle name="Hyperlink 5 2 2 2 2 6" xfId="4657"/>
    <cellStyle name="Hyperlink 5 2 2 2 2 7" xfId="686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2 2 2" xfId="11102"/>
    <cellStyle name="Hyperlink 5 2 2 2 3 2 2 2 3" xfId="6682"/>
    <cellStyle name="Hyperlink 5 2 2 2 3 2 2 2 4" xfId="8892"/>
    <cellStyle name="Hyperlink 5 2 2 2 3 2 2 3" xfId="3367"/>
    <cellStyle name="Hyperlink 5 2 2 2 3 2 2 3 2" xfId="9997"/>
    <cellStyle name="Hyperlink 5 2 2 2 3 2 2 4" xfId="5577"/>
    <cellStyle name="Hyperlink 5 2 2 2 3 2 2 5" xfId="7787"/>
    <cellStyle name="Hyperlink 5 2 2 2 3 2 3" xfId="1709"/>
    <cellStyle name="Hyperlink 5 2 2 2 3 2 3 2" xfId="3920"/>
    <cellStyle name="Hyperlink 5 2 2 2 3 2 3 2 2" xfId="10550"/>
    <cellStyle name="Hyperlink 5 2 2 2 3 2 3 3" xfId="6130"/>
    <cellStyle name="Hyperlink 5 2 2 2 3 2 3 4" xfId="8340"/>
    <cellStyle name="Hyperlink 5 2 2 2 3 2 4" xfId="2815"/>
    <cellStyle name="Hyperlink 5 2 2 2 3 2 4 2" xfId="9445"/>
    <cellStyle name="Hyperlink 5 2 2 2 3 2 5" xfId="5025"/>
    <cellStyle name="Hyperlink 5 2 2 2 3 2 6" xfId="7235"/>
    <cellStyle name="Hyperlink 5 2 2 2 3 3" xfId="872"/>
    <cellStyle name="Hyperlink 5 2 2 2 3 3 2" xfId="1985"/>
    <cellStyle name="Hyperlink 5 2 2 2 3 3 2 2" xfId="4196"/>
    <cellStyle name="Hyperlink 5 2 2 2 3 3 2 2 2" xfId="10826"/>
    <cellStyle name="Hyperlink 5 2 2 2 3 3 2 3" xfId="6406"/>
    <cellStyle name="Hyperlink 5 2 2 2 3 3 2 4" xfId="8616"/>
    <cellStyle name="Hyperlink 5 2 2 2 3 3 3" xfId="3091"/>
    <cellStyle name="Hyperlink 5 2 2 2 3 3 3 2" xfId="9721"/>
    <cellStyle name="Hyperlink 5 2 2 2 3 3 4" xfId="5301"/>
    <cellStyle name="Hyperlink 5 2 2 2 3 3 5" xfId="7511"/>
    <cellStyle name="Hyperlink 5 2 2 2 3 4" xfId="1433"/>
    <cellStyle name="Hyperlink 5 2 2 2 3 4 2" xfId="3644"/>
    <cellStyle name="Hyperlink 5 2 2 2 3 4 2 2" xfId="10274"/>
    <cellStyle name="Hyperlink 5 2 2 2 3 4 3" xfId="5854"/>
    <cellStyle name="Hyperlink 5 2 2 2 3 4 4" xfId="8064"/>
    <cellStyle name="Hyperlink 5 2 2 2 3 5" xfId="2539"/>
    <cellStyle name="Hyperlink 5 2 2 2 3 5 2" xfId="9169"/>
    <cellStyle name="Hyperlink 5 2 2 2 3 6" xfId="4749"/>
    <cellStyle name="Hyperlink 5 2 2 2 3 7" xfId="695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2 2 2" xfId="10918"/>
    <cellStyle name="Hyperlink 5 2 2 2 4 2 2 3" xfId="6498"/>
    <cellStyle name="Hyperlink 5 2 2 2 4 2 2 4" xfId="8708"/>
    <cellStyle name="Hyperlink 5 2 2 2 4 2 3" xfId="3183"/>
    <cellStyle name="Hyperlink 5 2 2 2 4 2 3 2" xfId="9813"/>
    <cellStyle name="Hyperlink 5 2 2 2 4 2 4" xfId="5393"/>
    <cellStyle name="Hyperlink 5 2 2 2 4 2 5" xfId="7603"/>
    <cellStyle name="Hyperlink 5 2 2 2 4 3" xfId="1525"/>
    <cellStyle name="Hyperlink 5 2 2 2 4 3 2" xfId="3736"/>
    <cellStyle name="Hyperlink 5 2 2 2 4 3 2 2" xfId="10366"/>
    <cellStyle name="Hyperlink 5 2 2 2 4 3 3" xfId="5946"/>
    <cellStyle name="Hyperlink 5 2 2 2 4 3 4" xfId="8156"/>
    <cellStyle name="Hyperlink 5 2 2 2 4 4" xfId="2631"/>
    <cellStyle name="Hyperlink 5 2 2 2 4 4 2" xfId="9261"/>
    <cellStyle name="Hyperlink 5 2 2 2 4 5" xfId="4841"/>
    <cellStyle name="Hyperlink 5 2 2 2 4 6" xfId="7051"/>
    <cellStyle name="Hyperlink 5 2 2 2 5" xfId="688"/>
    <cellStyle name="Hyperlink 5 2 2 2 5 2" xfId="1801"/>
    <cellStyle name="Hyperlink 5 2 2 2 5 2 2" xfId="4012"/>
    <cellStyle name="Hyperlink 5 2 2 2 5 2 2 2" xfId="10642"/>
    <cellStyle name="Hyperlink 5 2 2 2 5 2 3" xfId="6222"/>
    <cellStyle name="Hyperlink 5 2 2 2 5 2 4" xfId="8432"/>
    <cellStyle name="Hyperlink 5 2 2 2 5 3" xfId="2907"/>
    <cellStyle name="Hyperlink 5 2 2 2 5 3 2" xfId="9537"/>
    <cellStyle name="Hyperlink 5 2 2 2 5 4" xfId="5117"/>
    <cellStyle name="Hyperlink 5 2 2 2 5 5" xfId="7327"/>
    <cellStyle name="Hyperlink 5 2 2 2 6" xfId="1249"/>
    <cellStyle name="Hyperlink 5 2 2 2 6 2" xfId="3460"/>
    <cellStyle name="Hyperlink 5 2 2 2 6 2 2" xfId="10090"/>
    <cellStyle name="Hyperlink 5 2 2 2 6 3" xfId="5670"/>
    <cellStyle name="Hyperlink 5 2 2 2 6 4" xfId="7880"/>
    <cellStyle name="Hyperlink 5 2 2 2 7" xfId="2355"/>
    <cellStyle name="Hyperlink 5 2 2 2 7 2" xfId="8985"/>
    <cellStyle name="Hyperlink 5 2 2 2 8" xfId="4565"/>
    <cellStyle name="Hyperlink 5 2 2 2 9" xfId="677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2 2 2" xfId="10964"/>
    <cellStyle name="Hyperlink 5 2 2 3 2 2 2 3" xfId="6544"/>
    <cellStyle name="Hyperlink 5 2 2 3 2 2 2 4" xfId="8754"/>
    <cellStyle name="Hyperlink 5 2 2 3 2 2 3" xfId="3229"/>
    <cellStyle name="Hyperlink 5 2 2 3 2 2 3 2" xfId="9859"/>
    <cellStyle name="Hyperlink 5 2 2 3 2 2 4" xfId="5439"/>
    <cellStyle name="Hyperlink 5 2 2 3 2 2 5" xfId="7649"/>
    <cellStyle name="Hyperlink 5 2 2 3 2 3" xfId="1571"/>
    <cellStyle name="Hyperlink 5 2 2 3 2 3 2" xfId="3782"/>
    <cellStyle name="Hyperlink 5 2 2 3 2 3 2 2" xfId="10412"/>
    <cellStyle name="Hyperlink 5 2 2 3 2 3 3" xfId="5992"/>
    <cellStyle name="Hyperlink 5 2 2 3 2 3 4" xfId="8202"/>
    <cellStyle name="Hyperlink 5 2 2 3 2 4" xfId="2677"/>
    <cellStyle name="Hyperlink 5 2 2 3 2 4 2" xfId="9307"/>
    <cellStyle name="Hyperlink 5 2 2 3 2 5" xfId="4887"/>
    <cellStyle name="Hyperlink 5 2 2 3 2 6" xfId="7097"/>
    <cellStyle name="Hyperlink 5 2 2 3 3" xfId="734"/>
    <cellStyle name="Hyperlink 5 2 2 3 3 2" xfId="1847"/>
    <cellStyle name="Hyperlink 5 2 2 3 3 2 2" xfId="4058"/>
    <cellStyle name="Hyperlink 5 2 2 3 3 2 2 2" xfId="10688"/>
    <cellStyle name="Hyperlink 5 2 2 3 3 2 3" xfId="6268"/>
    <cellStyle name="Hyperlink 5 2 2 3 3 2 4" xfId="8478"/>
    <cellStyle name="Hyperlink 5 2 2 3 3 3" xfId="2953"/>
    <cellStyle name="Hyperlink 5 2 2 3 3 3 2" xfId="9583"/>
    <cellStyle name="Hyperlink 5 2 2 3 3 4" xfId="5163"/>
    <cellStyle name="Hyperlink 5 2 2 3 3 5" xfId="7373"/>
    <cellStyle name="Hyperlink 5 2 2 3 4" xfId="1295"/>
    <cellStyle name="Hyperlink 5 2 2 3 4 2" xfId="3506"/>
    <cellStyle name="Hyperlink 5 2 2 3 4 2 2" xfId="10136"/>
    <cellStyle name="Hyperlink 5 2 2 3 4 3" xfId="5716"/>
    <cellStyle name="Hyperlink 5 2 2 3 4 4" xfId="7926"/>
    <cellStyle name="Hyperlink 5 2 2 3 5" xfId="2401"/>
    <cellStyle name="Hyperlink 5 2 2 3 5 2" xfId="9031"/>
    <cellStyle name="Hyperlink 5 2 2 3 6" xfId="4611"/>
    <cellStyle name="Hyperlink 5 2 2 3 7" xfId="682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2 2 2" xfId="11056"/>
    <cellStyle name="Hyperlink 5 2 2 4 2 2 2 3" xfId="6636"/>
    <cellStyle name="Hyperlink 5 2 2 4 2 2 2 4" xfId="8846"/>
    <cellStyle name="Hyperlink 5 2 2 4 2 2 3" xfId="3321"/>
    <cellStyle name="Hyperlink 5 2 2 4 2 2 3 2" xfId="9951"/>
    <cellStyle name="Hyperlink 5 2 2 4 2 2 4" xfId="5531"/>
    <cellStyle name="Hyperlink 5 2 2 4 2 2 5" xfId="7741"/>
    <cellStyle name="Hyperlink 5 2 2 4 2 3" xfId="1663"/>
    <cellStyle name="Hyperlink 5 2 2 4 2 3 2" xfId="3874"/>
    <cellStyle name="Hyperlink 5 2 2 4 2 3 2 2" xfId="10504"/>
    <cellStyle name="Hyperlink 5 2 2 4 2 3 3" xfId="6084"/>
    <cellStyle name="Hyperlink 5 2 2 4 2 3 4" xfId="8294"/>
    <cellStyle name="Hyperlink 5 2 2 4 2 4" xfId="2769"/>
    <cellStyle name="Hyperlink 5 2 2 4 2 4 2" xfId="9399"/>
    <cellStyle name="Hyperlink 5 2 2 4 2 5" xfId="4979"/>
    <cellStyle name="Hyperlink 5 2 2 4 2 6" xfId="7189"/>
    <cellStyle name="Hyperlink 5 2 2 4 3" xfId="826"/>
    <cellStyle name="Hyperlink 5 2 2 4 3 2" xfId="1939"/>
    <cellStyle name="Hyperlink 5 2 2 4 3 2 2" xfId="4150"/>
    <cellStyle name="Hyperlink 5 2 2 4 3 2 2 2" xfId="10780"/>
    <cellStyle name="Hyperlink 5 2 2 4 3 2 3" xfId="6360"/>
    <cellStyle name="Hyperlink 5 2 2 4 3 2 4" xfId="8570"/>
    <cellStyle name="Hyperlink 5 2 2 4 3 3" xfId="3045"/>
    <cellStyle name="Hyperlink 5 2 2 4 3 3 2" xfId="9675"/>
    <cellStyle name="Hyperlink 5 2 2 4 3 4" xfId="5255"/>
    <cellStyle name="Hyperlink 5 2 2 4 3 5" xfId="7465"/>
    <cellStyle name="Hyperlink 5 2 2 4 4" xfId="1387"/>
    <cellStyle name="Hyperlink 5 2 2 4 4 2" xfId="3598"/>
    <cellStyle name="Hyperlink 5 2 2 4 4 2 2" xfId="10228"/>
    <cellStyle name="Hyperlink 5 2 2 4 4 3" xfId="5808"/>
    <cellStyle name="Hyperlink 5 2 2 4 4 4" xfId="8018"/>
    <cellStyle name="Hyperlink 5 2 2 4 5" xfId="2493"/>
    <cellStyle name="Hyperlink 5 2 2 4 5 2" xfId="9123"/>
    <cellStyle name="Hyperlink 5 2 2 4 6" xfId="4703"/>
    <cellStyle name="Hyperlink 5 2 2 4 7" xfId="6913"/>
    <cellStyle name="Hyperlink 5 2 2 5" xfId="366"/>
    <cellStyle name="Hyperlink 5 2 2 5 2" xfId="918"/>
    <cellStyle name="Hyperlink 5 2 2 5 2 2" xfId="2031"/>
    <cellStyle name="Hyperlink 5 2 2 5 2 2 2" xfId="4242"/>
    <cellStyle name="Hyperlink 5 2 2 5 2 2 2 2" xfId="10872"/>
    <cellStyle name="Hyperlink 5 2 2 5 2 2 3" xfId="6452"/>
    <cellStyle name="Hyperlink 5 2 2 5 2 2 4" xfId="8662"/>
    <cellStyle name="Hyperlink 5 2 2 5 2 3" xfId="3137"/>
    <cellStyle name="Hyperlink 5 2 2 5 2 3 2" xfId="9767"/>
    <cellStyle name="Hyperlink 5 2 2 5 2 4" xfId="5347"/>
    <cellStyle name="Hyperlink 5 2 2 5 2 5" xfId="7557"/>
    <cellStyle name="Hyperlink 5 2 2 5 3" xfId="1479"/>
    <cellStyle name="Hyperlink 5 2 2 5 3 2" xfId="3690"/>
    <cellStyle name="Hyperlink 5 2 2 5 3 2 2" xfId="10320"/>
    <cellStyle name="Hyperlink 5 2 2 5 3 3" xfId="5900"/>
    <cellStyle name="Hyperlink 5 2 2 5 3 4" xfId="8110"/>
    <cellStyle name="Hyperlink 5 2 2 5 4" xfId="2585"/>
    <cellStyle name="Hyperlink 5 2 2 5 4 2" xfId="9215"/>
    <cellStyle name="Hyperlink 5 2 2 5 5" xfId="4795"/>
    <cellStyle name="Hyperlink 5 2 2 5 6" xfId="7005"/>
    <cellStyle name="Hyperlink 5 2 2 6" xfId="642"/>
    <cellStyle name="Hyperlink 5 2 2 6 2" xfId="1755"/>
    <cellStyle name="Hyperlink 5 2 2 6 2 2" xfId="3966"/>
    <cellStyle name="Hyperlink 5 2 2 6 2 2 2" xfId="10596"/>
    <cellStyle name="Hyperlink 5 2 2 6 2 3" xfId="6176"/>
    <cellStyle name="Hyperlink 5 2 2 6 2 4" xfId="8386"/>
    <cellStyle name="Hyperlink 5 2 2 6 3" xfId="2861"/>
    <cellStyle name="Hyperlink 5 2 2 6 3 2" xfId="9491"/>
    <cellStyle name="Hyperlink 5 2 2 6 4" xfId="5071"/>
    <cellStyle name="Hyperlink 5 2 2 6 5" xfId="7281"/>
    <cellStyle name="Hyperlink 5 2 2 7" xfId="1203"/>
    <cellStyle name="Hyperlink 5 2 2 7 2" xfId="3414"/>
    <cellStyle name="Hyperlink 5 2 2 7 2 2" xfId="10044"/>
    <cellStyle name="Hyperlink 5 2 2 7 3" xfId="5624"/>
    <cellStyle name="Hyperlink 5 2 2 7 4" xfId="7834"/>
    <cellStyle name="Hyperlink 5 2 2 8" xfId="2309"/>
    <cellStyle name="Hyperlink 5 2 2 8 2" xfId="893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2 2 2" xfId="10990"/>
    <cellStyle name="Hyperlink 5 2 3 2 2 2 2 3" xfId="6570"/>
    <cellStyle name="Hyperlink 5 2 3 2 2 2 2 4" xfId="8780"/>
    <cellStyle name="Hyperlink 5 2 3 2 2 2 3" xfId="3255"/>
    <cellStyle name="Hyperlink 5 2 3 2 2 2 3 2" xfId="9885"/>
    <cellStyle name="Hyperlink 5 2 3 2 2 2 4" xfId="5465"/>
    <cellStyle name="Hyperlink 5 2 3 2 2 2 5" xfId="7675"/>
    <cellStyle name="Hyperlink 5 2 3 2 2 3" xfId="1597"/>
    <cellStyle name="Hyperlink 5 2 3 2 2 3 2" xfId="3808"/>
    <cellStyle name="Hyperlink 5 2 3 2 2 3 2 2" xfId="10438"/>
    <cellStyle name="Hyperlink 5 2 3 2 2 3 3" xfId="6018"/>
    <cellStyle name="Hyperlink 5 2 3 2 2 3 4" xfId="8228"/>
    <cellStyle name="Hyperlink 5 2 3 2 2 4" xfId="2703"/>
    <cellStyle name="Hyperlink 5 2 3 2 2 4 2" xfId="9333"/>
    <cellStyle name="Hyperlink 5 2 3 2 2 5" xfId="4913"/>
    <cellStyle name="Hyperlink 5 2 3 2 2 6" xfId="7123"/>
    <cellStyle name="Hyperlink 5 2 3 2 3" xfId="760"/>
    <cellStyle name="Hyperlink 5 2 3 2 3 2" xfId="1873"/>
    <cellStyle name="Hyperlink 5 2 3 2 3 2 2" xfId="4084"/>
    <cellStyle name="Hyperlink 5 2 3 2 3 2 2 2" xfId="10714"/>
    <cellStyle name="Hyperlink 5 2 3 2 3 2 3" xfId="6294"/>
    <cellStyle name="Hyperlink 5 2 3 2 3 2 4" xfId="8504"/>
    <cellStyle name="Hyperlink 5 2 3 2 3 3" xfId="2979"/>
    <cellStyle name="Hyperlink 5 2 3 2 3 3 2" xfId="9609"/>
    <cellStyle name="Hyperlink 5 2 3 2 3 4" xfId="5189"/>
    <cellStyle name="Hyperlink 5 2 3 2 3 5" xfId="7399"/>
    <cellStyle name="Hyperlink 5 2 3 2 4" xfId="1321"/>
    <cellStyle name="Hyperlink 5 2 3 2 4 2" xfId="3532"/>
    <cellStyle name="Hyperlink 5 2 3 2 4 2 2" xfId="10162"/>
    <cellStyle name="Hyperlink 5 2 3 2 4 3" xfId="5742"/>
    <cellStyle name="Hyperlink 5 2 3 2 4 4" xfId="7952"/>
    <cellStyle name="Hyperlink 5 2 3 2 5" xfId="2427"/>
    <cellStyle name="Hyperlink 5 2 3 2 5 2" xfId="9057"/>
    <cellStyle name="Hyperlink 5 2 3 2 6" xfId="4637"/>
    <cellStyle name="Hyperlink 5 2 3 2 7" xfId="684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2 2 2" xfId="11082"/>
    <cellStyle name="Hyperlink 5 2 3 3 2 2 2 3" xfId="6662"/>
    <cellStyle name="Hyperlink 5 2 3 3 2 2 2 4" xfId="8872"/>
    <cellStyle name="Hyperlink 5 2 3 3 2 2 3" xfId="3347"/>
    <cellStyle name="Hyperlink 5 2 3 3 2 2 3 2" xfId="9977"/>
    <cellStyle name="Hyperlink 5 2 3 3 2 2 4" xfId="5557"/>
    <cellStyle name="Hyperlink 5 2 3 3 2 2 5" xfId="7767"/>
    <cellStyle name="Hyperlink 5 2 3 3 2 3" xfId="1689"/>
    <cellStyle name="Hyperlink 5 2 3 3 2 3 2" xfId="3900"/>
    <cellStyle name="Hyperlink 5 2 3 3 2 3 2 2" xfId="10530"/>
    <cellStyle name="Hyperlink 5 2 3 3 2 3 3" xfId="6110"/>
    <cellStyle name="Hyperlink 5 2 3 3 2 3 4" xfId="8320"/>
    <cellStyle name="Hyperlink 5 2 3 3 2 4" xfId="2795"/>
    <cellStyle name="Hyperlink 5 2 3 3 2 4 2" xfId="9425"/>
    <cellStyle name="Hyperlink 5 2 3 3 2 5" xfId="5005"/>
    <cellStyle name="Hyperlink 5 2 3 3 2 6" xfId="7215"/>
    <cellStyle name="Hyperlink 5 2 3 3 3" xfId="852"/>
    <cellStyle name="Hyperlink 5 2 3 3 3 2" xfId="1965"/>
    <cellStyle name="Hyperlink 5 2 3 3 3 2 2" xfId="4176"/>
    <cellStyle name="Hyperlink 5 2 3 3 3 2 2 2" xfId="10806"/>
    <cellStyle name="Hyperlink 5 2 3 3 3 2 3" xfId="6386"/>
    <cellStyle name="Hyperlink 5 2 3 3 3 2 4" xfId="8596"/>
    <cellStyle name="Hyperlink 5 2 3 3 3 3" xfId="3071"/>
    <cellStyle name="Hyperlink 5 2 3 3 3 3 2" xfId="9701"/>
    <cellStyle name="Hyperlink 5 2 3 3 3 4" xfId="5281"/>
    <cellStyle name="Hyperlink 5 2 3 3 3 5" xfId="7491"/>
    <cellStyle name="Hyperlink 5 2 3 3 4" xfId="1413"/>
    <cellStyle name="Hyperlink 5 2 3 3 4 2" xfId="3624"/>
    <cellStyle name="Hyperlink 5 2 3 3 4 2 2" xfId="10254"/>
    <cellStyle name="Hyperlink 5 2 3 3 4 3" xfId="5834"/>
    <cellStyle name="Hyperlink 5 2 3 3 4 4" xfId="8044"/>
    <cellStyle name="Hyperlink 5 2 3 3 5" xfId="2519"/>
    <cellStyle name="Hyperlink 5 2 3 3 5 2" xfId="9149"/>
    <cellStyle name="Hyperlink 5 2 3 3 6" xfId="4729"/>
    <cellStyle name="Hyperlink 5 2 3 3 7" xfId="6939"/>
    <cellStyle name="Hyperlink 5 2 3 4" xfId="392"/>
    <cellStyle name="Hyperlink 5 2 3 4 2" xfId="944"/>
    <cellStyle name="Hyperlink 5 2 3 4 2 2" xfId="2057"/>
    <cellStyle name="Hyperlink 5 2 3 4 2 2 2" xfId="4268"/>
    <cellStyle name="Hyperlink 5 2 3 4 2 2 2 2" xfId="10898"/>
    <cellStyle name="Hyperlink 5 2 3 4 2 2 3" xfId="6478"/>
    <cellStyle name="Hyperlink 5 2 3 4 2 2 4" xfId="8688"/>
    <cellStyle name="Hyperlink 5 2 3 4 2 3" xfId="3163"/>
    <cellStyle name="Hyperlink 5 2 3 4 2 3 2" xfId="9793"/>
    <cellStyle name="Hyperlink 5 2 3 4 2 4" xfId="5373"/>
    <cellStyle name="Hyperlink 5 2 3 4 2 5" xfId="7583"/>
    <cellStyle name="Hyperlink 5 2 3 4 3" xfId="1505"/>
    <cellStyle name="Hyperlink 5 2 3 4 3 2" xfId="3716"/>
    <cellStyle name="Hyperlink 5 2 3 4 3 2 2" xfId="10346"/>
    <cellStyle name="Hyperlink 5 2 3 4 3 3" xfId="5926"/>
    <cellStyle name="Hyperlink 5 2 3 4 3 4" xfId="8136"/>
    <cellStyle name="Hyperlink 5 2 3 4 4" xfId="2611"/>
    <cellStyle name="Hyperlink 5 2 3 4 4 2" xfId="9241"/>
    <cellStyle name="Hyperlink 5 2 3 4 5" xfId="4821"/>
    <cellStyle name="Hyperlink 5 2 3 4 6" xfId="7031"/>
    <cellStyle name="Hyperlink 5 2 3 5" xfId="668"/>
    <cellStyle name="Hyperlink 5 2 3 5 2" xfId="1781"/>
    <cellStyle name="Hyperlink 5 2 3 5 2 2" xfId="3992"/>
    <cellStyle name="Hyperlink 5 2 3 5 2 2 2" xfId="10622"/>
    <cellStyle name="Hyperlink 5 2 3 5 2 3" xfId="6202"/>
    <cellStyle name="Hyperlink 5 2 3 5 2 4" xfId="8412"/>
    <cellStyle name="Hyperlink 5 2 3 5 3" xfId="2887"/>
    <cellStyle name="Hyperlink 5 2 3 5 3 2" xfId="9517"/>
    <cellStyle name="Hyperlink 5 2 3 5 4" xfId="5097"/>
    <cellStyle name="Hyperlink 5 2 3 5 5" xfId="7307"/>
    <cellStyle name="Hyperlink 5 2 3 6" xfId="1229"/>
    <cellStyle name="Hyperlink 5 2 3 6 2" xfId="3440"/>
    <cellStyle name="Hyperlink 5 2 3 6 2 2" xfId="10070"/>
    <cellStyle name="Hyperlink 5 2 3 6 3" xfId="5650"/>
    <cellStyle name="Hyperlink 5 2 3 6 4" xfId="7860"/>
    <cellStyle name="Hyperlink 5 2 3 7" xfId="2335"/>
    <cellStyle name="Hyperlink 5 2 3 7 2" xfId="8965"/>
    <cellStyle name="Hyperlink 5 2 3 8" xfId="4545"/>
    <cellStyle name="Hyperlink 5 2 3 9" xfId="675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2 2 2" xfId="10944"/>
    <cellStyle name="Hyperlink 5 2 4 2 2 2 3" xfId="6524"/>
    <cellStyle name="Hyperlink 5 2 4 2 2 2 4" xfId="8734"/>
    <cellStyle name="Hyperlink 5 2 4 2 2 3" xfId="3209"/>
    <cellStyle name="Hyperlink 5 2 4 2 2 3 2" xfId="9839"/>
    <cellStyle name="Hyperlink 5 2 4 2 2 4" xfId="5419"/>
    <cellStyle name="Hyperlink 5 2 4 2 2 5" xfId="7629"/>
    <cellStyle name="Hyperlink 5 2 4 2 3" xfId="1551"/>
    <cellStyle name="Hyperlink 5 2 4 2 3 2" xfId="3762"/>
    <cellStyle name="Hyperlink 5 2 4 2 3 2 2" xfId="10392"/>
    <cellStyle name="Hyperlink 5 2 4 2 3 3" xfId="5972"/>
    <cellStyle name="Hyperlink 5 2 4 2 3 4" xfId="8182"/>
    <cellStyle name="Hyperlink 5 2 4 2 4" xfId="2657"/>
    <cellStyle name="Hyperlink 5 2 4 2 4 2" xfId="9287"/>
    <cellStyle name="Hyperlink 5 2 4 2 5" xfId="4867"/>
    <cellStyle name="Hyperlink 5 2 4 2 6" xfId="7077"/>
    <cellStyle name="Hyperlink 5 2 4 3" xfId="714"/>
    <cellStyle name="Hyperlink 5 2 4 3 2" xfId="1827"/>
    <cellStyle name="Hyperlink 5 2 4 3 2 2" xfId="4038"/>
    <cellStyle name="Hyperlink 5 2 4 3 2 2 2" xfId="10668"/>
    <cellStyle name="Hyperlink 5 2 4 3 2 3" xfId="6248"/>
    <cellStyle name="Hyperlink 5 2 4 3 2 4" xfId="8458"/>
    <cellStyle name="Hyperlink 5 2 4 3 3" xfId="2933"/>
    <cellStyle name="Hyperlink 5 2 4 3 3 2" xfId="9563"/>
    <cellStyle name="Hyperlink 5 2 4 3 4" xfId="5143"/>
    <cellStyle name="Hyperlink 5 2 4 3 5" xfId="7353"/>
    <cellStyle name="Hyperlink 5 2 4 4" xfId="1275"/>
    <cellStyle name="Hyperlink 5 2 4 4 2" xfId="3486"/>
    <cellStyle name="Hyperlink 5 2 4 4 2 2" xfId="10116"/>
    <cellStyle name="Hyperlink 5 2 4 4 3" xfId="5696"/>
    <cellStyle name="Hyperlink 5 2 4 4 4" xfId="7906"/>
    <cellStyle name="Hyperlink 5 2 4 5" xfId="2381"/>
    <cellStyle name="Hyperlink 5 2 4 5 2" xfId="9011"/>
    <cellStyle name="Hyperlink 5 2 4 6" xfId="4591"/>
    <cellStyle name="Hyperlink 5 2 4 7" xfId="680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2 2 2" xfId="11036"/>
    <cellStyle name="Hyperlink 5 2 5 2 2 2 3" xfId="6616"/>
    <cellStyle name="Hyperlink 5 2 5 2 2 2 4" xfId="8826"/>
    <cellStyle name="Hyperlink 5 2 5 2 2 3" xfId="3301"/>
    <cellStyle name="Hyperlink 5 2 5 2 2 3 2" xfId="9931"/>
    <cellStyle name="Hyperlink 5 2 5 2 2 4" xfId="5511"/>
    <cellStyle name="Hyperlink 5 2 5 2 2 5" xfId="7721"/>
    <cellStyle name="Hyperlink 5 2 5 2 3" xfId="1643"/>
    <cellStyle name="Hyperlink 5 2 5 2 3 2" xfId="3854"/>
    <cellStyle name="Hyperlink 5 2 5 2 3 2 2" xfId="10484"/>
    <cellStyle name="Hyperlink 5 2 5 2 3 3" xfId="6064"/>
    <cellStyle name="Hyperlink 5 2 5 2 3 4" xfId="8274"/>
    <cellStyle name="Hyperlink 5 2 5 2 4" xfId="2749"/>
    <cellStyle name="Hyperlink 5 2 5 2 4 2" xfId="9379"/>
    <cellStyle name="Hyperlink 5 2 5 2 5" xfId="4959"/>
    <cellStyle name="Hyperlink 5 2 5 2 6" xfId="7169"/>
    <cellStyle name="Hyperlink 5 2 5 3" xfId="806"/>
    <cellStyle name="Hyperlink 5 2 5 3 2" xfId="1919"/>
    <cellStyle name="Hyperlink 5 2 5 3 2 2" xfId="4130"/>
    <cellStyle name="Hyperlink 5 2 5 3 2 2 2" xfId="10760"/>
    <cellStyle name="Hyperlink 5 2 5 3 2 3" xfId="6340"/>
    <cellStyle name="Hyperlink 5 2 5 3 2 4" xfId="8550"/>
    <cellStyle name="Hyperlink 5 2 5 3 3" xfId="3025"/>
    <cellStyle name="Hyperlink 5 2 5 3 3 2" xfId="9655"/>
    <cellStyle name="Hyperlink 5 2 5 3 4" xfId="5235"/>
    <cellStyle name="Hyperlink 5 2 5 3 5" xfId="7445"/>
    <cellStyle name="Hyperlink 5 2 5 4" xfId="1367"/>
    <cellStyle name="Hyperlink 5 2 5 4 2" xfId="3578"/>
    <cellStyle name="Hyperlink 5 2 5 4 2 2" xfId="10208"/>
    <cellStyle name="Hyperlink 5 2 5 4 3" xfId="5788"/>
    <cellStyle name="Hyperlink 5 2 5 4 4" xfId="7998"/>
    <cellStyle name="Hyperlink 5 2 5 5" xfId="2473"/>
    <cellStyle name="Hyperlink 5 2 5 5 2" xfId="9103"/>
    <cellStyle name="Hyperlink 5 2 5 6" xfId="4683"/>
    <cellStyle name="Hyperlink 5 2 5 7" xfId="6893"/>
    <cellStyle name="Hyperlink 5 2 6" xfId="346"/>
    <cellStyle name="Hyperlink 5 2 6 2" xfId="898"/>
    <cellStyle name="Hyperlink 5 2 6 2 2" xfId="2011"/>
    <cellStyle name="Hyperlink 5 2 6 2 2 2" xfId="4222"/>
    <cellStyle name="Hyperlink 5 2 6 2 2 2 2" xfId="10852"/>
    <cellStyle name="Hyperlink 5 2 6 2 2 3" xfId="6432"/>
    <cellStyle name="Hyperlink 5 2 6 2 2 4" xfId="8642"/>
    <cellStyle name="Hyperlink 5 2 6 2 3" xfId="3117"/>
    <cellStyle name="Hyperlink 5 2 6 2 3 2" xfId="9747"/>
    <cellStyle name="Hyperlink 5 2 6 2 4" xfId="5327"/>
    <cellStyle name="Hyperlink 5 2 6 2 5" xfId="7537"/>
    <cellStyle name="Hyperlink 5 2 6 3" xfId="1459"/>
    <cellStyle name="Hyperlink 5 2 6 3 2" xfId="3670"/>
    <cellStyle name="Hyperlink 5 2 6 3 2 2" xfId="10300"/>
    <cellStyle name="Hyperlink 5 2 6 3 3" xfId="5880"/>
    <cellStyle name="Hyperlink 5 2 6 3 4" xfId="8090"/>
    <cellStyle name="Hyperlink 5 2 6 4" xfId="2565"/>
    <cellStyle name="Hyperlink 5 2 6 4 2" xfId="9195"/>
    <cellStyle name="Hyperlink 5 2 6 5" xfId="4775"/>
    <cellStyle name="Hyperlink 5 2 6 6" xfId="6985"/>
    <cellStyle name="Hyperlink 5 2 7" xfId="622"/>
    <cellStyle name="Hyperlink 5 2 7 2" xfId="1735"/>
    <cellStyle name="Hyperlink 5 2 7 2 2" xfId="3946"/>
    <cellStyle name="Hyperlink 5 2 7 2 2 2" xfId="10576"/>
    <cellStyle name="Hyperlink 5 2 7 2 3" xfId="6156"/>
    <cellStyle name="Hyperlink 5 2 7 2 4" xfId="8366"/>
    <cellStyle name="Hyperlink 5 2 7 3" xfId="2841"/>
    <cellStyle name="Hyperlink 5 2 7 3 2" xfId="9471"/>
    <cellStyle name="Hyperlink 5 2 7 4" xfId="5051"/>
    <cellStyle name="Hyperlink 5 2 7 5" xfId="7261"/>
    <cellStyle name="Hyperlink 5 2 8" xfId="1183"/>
    <cellStyle name="Hyperlink 5 2 8 2" xfId="3394"/>
    <cellStyle name="Hyperlink 5 2 8 2 2" xfId="10024"/>
    <cellStyle name="Hyperlink 5 2 8 3" xfId="5604"/>
    <cellStyle name="Hyperlink 5 2 8 4" xfId="7814"/>
    <cellStyle name="Hyperlink 5 2 9" xfId="2289"/>
    <cellStyle name="Hyperlink 5 2 9 2" xfId="8919"/>
    <cellStyle name="Hyperlink 5 3" xfId="80"/>
    <cellStyle name="Hyperlink 5 3 10" xfId="6719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2 2 2" xfId="11000"/>
    <cellStyle name="Hyperlink 5 3 2 2 2 2 2 3" xfId="6580"/>
    <cellStyle name="Hyperlink 5 3 2 2 2 2 2 4" xfId="8790"/>
    <cellStyle name="Hyperlink 5 3 2 2 2 2 3" xfId="3265"/>
    <cellStyle name="Hyperlink 5 3 2 2 2 2 3 2" xfId="9895"/>
    <cellStyle name="Hyperlink 5 3 2 2 2 2 4" xfId="5475"/>
    <cellStyle name="Hyperlink 5 3 2 2 2 2 5" xfId="7685"/>
    <cellStyle name="Hyperlink 5 3 2 2 2 3" xfId="1607"/>
    <cellStyle name="Hyperlink 5 3 2 2 2 3 2" xfId="3818"/>
    <cellStyle name="Hyperlink 5 3 2 2 2 3 2 2" xfId="10448"/>
    <cellStyle name="Hyperlink 5 3 2 2 2 3 3" xfId="6028"/>
    <cellStyle name="Hyperlink 5 3 2 2 2 3 4" xfId="8238"/>
    <cellStyle name="Hyperlink 5 3 2 2 2 4" xfId="2713"/>
    <cellStyle name="Hyperlink 5 3 2 2 2 4 2" xfId="9343"/>
    <cellStyle name="Hyperlink 5 3 2 2 2 5" xfId="4923"/>
    <cellStyle name="Hyperlink 5 3 2 2 2 6" xfId="7133"/>
    <cellStyle name="Hyperlink 5 3 2 2 3" xfId="770"/>
    <cellStyle name="Hyperlink 5 3 2 2 3 2" xfId="1883"/>
    <cellStyle name="Hyperlink 5 3 2 2 3 2 2" xfId="4094"/>
    <cellStyle name="Hyperlink 5 3 2 2 3 2 2 2" xfId="10724"/>
    <cellStyle name="Hyperlink 5 3 2 2 3 2 3" xfId="6304"/>
    <cellStyle name="Hyperlink 5 3 2 2 3 2 4" xfId="8514"/>
    <cellStyle name="Hyperlink 5 3 2 2 3 3" xfId="2989"/>
    <cellStyle name="Hyperlink 5 3 2 2 3 3 2" xfId="9619"/>
    <cellStyle name="Hyperlink 5 3 2 2 3 4" xfId="5199"/>
    <cellStyle name="Hyperlink 5 3 2 2 3 5" xfId="7409"/>
    <cellStyle name="Hyperlink 5 3 2 2 4" xfId="1331"/>
    <cellStyle name="Hyperlink 5 3 2 2 4 2" xfId="3542"/>
    <cellStyle name="Hyperlink 5 3 2 2 4 2 2" xfId="10172"/>
    <cellStyle name="Hyperlink 5 3 2 2 4 3" xfId="5752"/>
    <cellStyle name="Hyperlink 5 3 2 2 4 4" xfId="7962"/>
    <cellStyle name="Hyperlink 5 3 2 2 5" xfId="2437"/>
    <cellStyle name="Hyperlink 5 3 2 2 5 2" xfId="9067"/>
    <cellStyle name="Hyperlink 5 3 2 2 6" xfId="4647"/>
    <cellStyle name="Hyperlink 5 3 2 2 7" xfId="685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2 2 2" xfId="11092"/>
    <cellStyle name="Hyperlink 5 3 2 3 2 2 2 3" xfId="6672"/>
    <cellStyle name="Hyperlink 5 3 2 3 2 2 2 4" xfId="8882"/>
    <cellStyle name="Hyperlink 5 3 2 3 2 2 3" xfId="3357"/>
    <cellStyle name="Hyperlink 5 3 2 3 2 2 3 2" xfId="9987"/>
    <cellStyle name="Hyperlink 5 3 2 3 2 2 4" xfId="5567"/>
    <cellStyle name="Hyperlink 5 3 2 3 2 2 5" xfId="7777"/>
    <cellStyle name="Hyperlink 5 3 2 3 2 3" xfId="1699"/>
    <cellStyle name="Hyperlink 5 3 2 3 2 3 2" xfId="3910"/>
    <cellStyle name="Hyperlink 5 3 2 3 2 3 2 2" xfId="10540"/>
    <cellStyle name="Hyperlink 5 3 2 3 2 3 3" xfId="6120"/>
    <cellStyle name="Hyperlink 5 3 2 3 2 3 4" xfId="8330"/>
    <cellStyle name="Hyperlink 5 3 2 3 2 4" xfId="2805"/>
    <cellStyle name="Hyperlink 5 3 2 3 2 4 2" xfId="9435"/>
    <cellStyle name="Hyperlink 5 3 2 3 2 5" xfId="5015"/>
    <cellStyle name="Hyperlink 5 3 2 3 2 6" xfId="7225"/>
    <cellStyle name="Hyperlink 5 3 2 3 3" xfId="862"/>
    <cellStyle name="Hyperlink 5 3 2 3 3 2" xfId="1975"/>
    <cellStyle name="Hyperlink 5 3 2 3 3 2 2" xfId="4186"/>
    <cellStyle name="Hyperlink 5 3 2 3 3 2 2 2" xfId="10816"/>
    <cellStyle name="Hyperlink 5 3 2 3 3 2 3" xfId="6396"/>
    <cellStyle name="Hyperlink 5 3 2 3 3 2 4" xfId="8606"/>
    <cellStyle name="Hyperlink 5 3 2 3 3 3" xfId="3081"/>
    <cellStyle name="Hyperlink 5 3 2 3 3 3 2" xfId="9711"/>
    <cellStyle name="Hyperlink 5 3 2 3 3 4" xfId="5291"/>
    <cellStyle name="Hyperlink 5 3 2 3 3 5" xfId="7501"/>
    <cellStyle name="Hyperlink 5 3 2 3 4" xfId="1423"/>
    <cellStyle name="Hyperlink 5 3 2 3 4 2" xfId="3634"/>
    <cellStyle name="Hyperlink 5 3 2 3 4 2 2" xfId="10264"/>
    <cellStyle name="Hyperlink 5 3 2 3 4 3" xfId="5844"/>
    <cellStyle name="Hyperlink 5 3 2 3 4 4" xfId="8054"/>
    <cellStyle name="Hyperlink 5 3 2 3 5" xfId="2529"/>
    <cellStyle name="Hyperlink 5 3 2 3 5 2" xfId="9159"/>
    <cellStyle name="Hyperlink 5 3 2 3 6" xfId="4739"/>
    <cellStyle name="Hyperlink 5 3 2 3 7" xfId="6949"/>
    <cellStyle name="Hyperlink 5 3 2 4" xfId="402"/>
    <cellStyle name="Hyperlink 5 3 2 4 2" xfId="954"/>
    <cellStyle name="Hyperlink 5 3 2 4 2 2" xfId="2067"/>
    <cellStyle name="Hyperlink 5 3 2 4 2 2 2" xfId="4278"/>
    <cellStyle name="Hyperlink 5 3 2 4 2 2 2 2" xfId="10908"/>
    <cellStyle name="Hyperlink 5 3 2 4 2 2 3" xfId="6488"/>
    <cellStyle name="Hyperlink 5 3 2 4 2 2 4" xfId="8698"/>
    <cellStyle name="Hyperlink 5 3 2 4 2 3" xfId="3173"/>
    <cellStyle name="Hyperlink 5 3 2 4 2 3 2" xfId="9803"/>
    <cellStyle name="Hyperlink 5 3 2 4 2 4" xfId="5383"/>
    <cellStyle name="Hyperlink 5 3 2 4 2 5" xfId="7593"/>
    <cellStyle name="Hyperlink 5 3 2 4 3" xfId="1515"/>
    <cellStyle name="Hyperlink 5 3 2 4 3 2" xfId="3726"/>
    <cellStyle name="Hyperlink 5 3 2 4 3 2 2" xfId="10356"/>
    <cellStyle name="Hyperlink 5 3 2 4 3 3" xfId="5936"/>
    <cellStyle name="Hyperlink 5 3 2 4 3 4" xfId="8146"/>
    <cellStyle name="Hyperlink 5 3 2 4 4" xfId="2621"/>
    <cellStyle name="Hyperlink 5 3 2 4 4 2" xfId="9251"/>
    <cellStyle name="Hyperlink 5 3 2 4 5" xfId="4831"/>
    <cellStyle name="Hyperlink 5 3 2 4 6" xfId="7041"/>
    <cellStyle name="Hyperlink 5 3 2 5" xfId="678"/>
    <cellStyle name="Hyperlink 5 3 2 5 2" xfId="1791"/>
    <cellStyle name="Hyperlink 5 3 2 5 2 2" xfId="4002"/>
    <cellStyle name="Hyperlink 5 3 2 5 2 2 2" xfId="10632"/>
    <cellStyle name="Hyperlink 5 3 2 5 2 3" xfId="6212"/>
    <cellStyle name="Hyperlink 5 3 2 5 2 4" xfId="8422"/>
    <cellStyle name="Hyperlink 5 3 2 5 3" xfId="2897"/>
    <cellStyle name="Hyperlink 5 3 2 5 3 2" xfId="9527"/>
    <cellStyle name="Hyperlink 5 3 2 5 4" xfId="5107"/>
    <cellStyle name="Hyperlink 5 3 2 5 5" xfId="7317"/>
    <cellStyle name="Hyperlink 5 3 2 6" xfId="1239"/>
    <cellStyle name="Hyperlink 5 3 2 6 2" xfId="3450"/>
    <cellStyle name="Hyperlink 5 3 2 6 2 2" xfId="10080"/>
    <cellStyle name="Hyperlink 5 3 2 6 3" xfId="5660"/>
    <cellStyle name="Hyperlink 5 3 2 6 4" xfId="7870"/>
    <cellStyle name="Hyperlink 5 3 2 7" xfId="2345"/>
    <cellStyle name="Hyperlink 5 3 2 7 2" xfId="8975"/>
    <cellStyle name="Hyperlink 5 3 2 8" xfId="4555"/>
    <cellStyle name="Hyperlink 5 3 2 9" xfId="676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2 2 2" xfId="10954"/>
    <cellStyle name="Hyperlink 5 3 3 2 2 2 3" xfId="6534"/>
    <cellStyle name="Hyperlink 5 3 3 2 2 2 4" xfId="8744"/>
    <cellStyle name="Hyperlink 5 3 3 2 2 3" xfId="3219"/>
    <cellStyle name="Hyperlink 5 3 3 2 2 3 2" xfId="9849"/>
    <cellStyle name="Hyperlink 5 3 3 2 2 4" xfId="5429"/>
    <cellStyle name="Hyperlink 5 3 3 2 2 5" xfId="7639"/>
    <cellStyle name="Hyperlink 5 3 3 2 3" xfId="1561"/>
    <cellStyle name="Hyperlink 5 3 3 2 3 2" xfId="3772"/>
    <cellStyle name="Hyperlink 5 3 3 2 3 2 2" xfId="10402"/>
    <cellStyle name="Hyperlink 5 3 3 2 3 3" xfId="5982"/>
    <cellStyle name="Hyperlink 5 3 3 2 3 4" xfId="8192"/>
    <cellStyle name="Hyperlink 5 3 3 2 4" xfId="2667"/>
    <cellStyle name="Hyperlink 5 3 3 2 4 2" xfId="9297"/>
    <cellStyle name="Hyperlink 5 3 3 2 5" xfId="4877"/>
    <cellStyle name="Hyperlink 5 3 3 2 6" xfId="7087"/>
    <cellStyle name="Hyperlink 5 3 3 3" xfId="724"/>
    <cellStyle name="Hyperlink 5 3 3 3 2" xfId="1837"/>
    <cellStyle name="Hyperlink 5 3 3 3 2 2" xfId="4048"/>
    <cellStyle name="Hyperlink 5 3 3 3 2 2 2" xfId="10678"/>
    <cellStyle name="Hyperlink 5 3 3 3 2 3" xfId="6258"/>
    <cellStyle name="Hyperlink 5 3 3 3 2 4" xfId="8468"/>
    <cellStyle name="Hyperlink 5 3 3 3 3" xfId="2943"/>
    <cellStyle name="Hyperlink 5 3 3 3 3 2" xfId="9573"/>
    <cellStyle name="Hyperlink 5 3 3 3 4" xfId="5153"/>
    <cellStyle name="Hyperlink 5 3 3 3 5" xfId="7363"/>
    <cellStyle name="Hyperlink 5 3 3 4" xfId="1285"/>
    <cellStyle name="Hyperlink 5 3 3 4 2" xfId="3496"/>
    <cellStyle name="Hyperlink 5 3 3 4 2 2" xfId="10126"/>
    <cellStyle name="Hyperlink 5 3 3 4 3" xfId="5706"/>
    <cellStyle name="Hyperlink 5 3 3 4 4" xfId="7916"/>
    <cellStyle name="Hyperlink 5 3 3 5" xfId="2391"/>
    <cellStyle name="Hyperlink 5 3 3 5 2" xfId="9021"/>
    <cellStyle name="Hyperlink 5 3 3 6" xfId="4601"/>
    <cellStyle name="Hyperlink 5 3 3 7" xfId="681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2 2 2" xfId="11046"/>
    <cellStyle name="Hyperlink 5 3 4 2 2 2 3" xfId="6626"/>
    <cellStyle name="Hyperlink 5 3 4 2 2 2 4" xfId="8836"/>
    <cellStyle name="Hyperlink 5 3 4 2 2 3" xfId="3311"/>
    <cellStyle name="Hyperlink 5 3 4 2 2 3 2" xfId="9941"/>
    <cellStyle name="Hyperlink 5 3 4 2 2 4" xfId="5521"/>
    <cellStyle name="Hyperlink 5 3 4 2 2 5" xfId="7731"/>
    <cellStyle name="Hyperlink 5 3 4 2 3" xfId="1653"/>
    <cellStyle name="Hyperlink 5 3 4 2 3 2" xfId="3864"/>
    <cellStyle name="Hyperlink 5 3 4 2 3 2 2" xfId="10494"/>
    <cellStyle name="Hyperlink 5 3 4 2 3 3" xfId="6074"/>
    <cellStyle name="Hyperlink 5 3 4 2 3 4" xfId="8284"/>
    <cellStyle name="Hyperlink 5 3 4 2 4" xfId="2759"/>
    <cellStyle name="Hyperlink 5 3 4 2 4 2" xfId="9389"/>
    <cellStyle name="Hyperlink 5 3 4 2 5" xfId="4969"/>
    <cellStyle name="Hyperlink 5 3 4 2 6" xfId="7179"/>
    <cellStyle name="Hyperlink 5 3 4 3" xfId="816"/>
    <cellStyle name="Hyperlink 5 3 4 3 2" xfId="1929"/>
    <cellStyle name="Hyperlink 5 3 4 3 2 2" xfId="4140"/>
    <cellStyle name="Hyperlink 5 3 4 3 2 2 2" xfId="10770"/>
    <cellStyle name="Hyperlink 5 3 4 3 2 3" xfId="6350"/>
    <cellStyle name="Hyperlink 5 3 4 3 2 4" xfId="8560"/>
    <cellStyle name="Hyperlink 5 3 4 3 3" xfId="3035"/>
    <cellStyle name="Hyperlink 5 3 4 3 3 2" xfId="9665"/>
    <cellStyle name="Hyperlink 5 3 4 3 4" xfId="5245"/>
    <cellStyle name="Hyperlink 5 3 4 3 5" xfId="7455"/>
    <cellStyle name="Hyperlink 5 3 4 4" xfId="1377"/>
    <cellStyle name="Hyperlink 5 3 4 4 2" xfId="3588"/>
    <cellStyle name="Hyperlink 5 3 4 4 2 2" xfId="10218"/>
    <cellStyle name="Hyperlink 5 3 4 4 3" xfId="5798"/>
    <cellStyle name="Hyperlink 5 3 4 4 4" xfId="8008"/>
    <cellStyle name="Hyperlink 5 3 4 5" xfId="2483"/>
    <cellStyle name="Hyperlink 5 3 4 5 2" xfId="9113"/>
    <cellStyle name="Hyperlink 5 3 4 6" xfId="4693"/>
    <cellStyle name="Hyperlink 5 3 4 7" xfId="6903"/>
    <cellStyle name="Hyperlink 5 3 5" xfId="356"/>
    <cellStyle name="Hyperlink 5 3 5 2" xfId="908"/>
    <cellStyle name="Hyperlink 5 3 5 2 2" xfId="2021"/>
    <cellStyle name="Hyperlink 5 3 5 2 2 2" xfId="4232"/>
    <cellStyle name="Hyperlink 5 3 5 2 2 2 2" xfId="10862"/>
    <cellStyle name="Hyperlink 5 3 5 2 2 3" xfId="6442"/>
    <cellStyle name="Hyperlink 5 3 5 2 2 4" xfId="8652"/>
    <cellStyle name="Hyperlink 5 3 5 2 3" xfId="3127"/>
    <cellStyle name="Hyperlink 5 3 5 2 3 2" xfId="9757"/>
    <cellStyle name="Hyperlink 5 3 5 2 4" xfId="5337"/>
    <cellStyle name="Hyperlink 5 3 5 2 5" xfId="7547"/>
    <cellStyle name="Hyperlink 5 3 5 3" xfId="1469"/>
    <cellStyle name="Hyperlink 5 3 5 3 2" xfId="3680"/>
    <cellStyle name="Hyperlink 5 3 5 3 2 2" xfId="10310"/>
    <cellStyle name="Hyperlink 5 3 5 3 3" xfId="5890"/>
    <cellStyle name="Hyperlink 5 3 5 3 4" xfId="8100"/>
    <cellStyle name="Hyperlink 5 3 5 4" xfId="2575"/>
    <cellStyle name="Hyperlink 5 3 5 4 2" xfId="9205"/>
    <cellStyle name="Hyperlink 5 3 5 5" xfId="4785"/>
    <cellStyle name="Hyperlink 5 3 5 6" xfId="6995"/>
    <cellStyle name="Hyperlink 5 3 6" xfId="632"/>
    <cellStyle name="Hyperlink 5 3 6 2" xfId="1745"/>
    <cellStyle name="Hyperlink 5 3 6 2 2" xfId="3956"/>
    <cellStyle name="Hyperlink 5 3 6 2 2 2" xfId="10586"/>
    <cellStyle name="Hyperlink 5 3 6 2 3" xfId="6166"/>
    <cellStyle name="Hyperlink 5 3 6 2 4" xfId="8376"/>
    <cellStyle name="Hyperlink 5 3 6 3" xfId="2851"/>
    <cellStyle name="Hyperlink 5 3 6 3 2" xfId="9481"/>
    <cellStyle name="Hyperlink 5 3 6 4" xfId="5061"/>
    <cellStyle name="Hyperlink 5 3 6 5" xfId="7271"/>
    <cellStyle name="Hyperlink 5 3 7" xfId="1193"/>
    <cellStyle name="Hyperlink 5 3 7 2" xfId="3404"/>
    <cellStyle name="Hyperlink 5 3 7 2 2" xfId="10034"/>
    <cellStyle name="Hyperlink 5 3 7 3" xfId="5614"/>
    <cellStyle name="Hyperlink 5 3 7 4" xfId="7824"/>
    <cellStyle name="Hyperlink 5 3 8" xfId="2299"/>
    <cellStyle name="Hyperlink 5 3 8 2" xfId="892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2 2 2" xfId="10980"/>
    <cellStyle name="Hyperlink 5 4 2 2 2 2 3" xfId="6560"/>
    <cellStyle name="Hyperlink 5 4 2 2 2 2 4" xfId="8770"/>
    <cellStyle name="Hyperlink 5 4 2 2 2 3" xfId="3245"/>
    <cellStyle name="Hyperlink 5 4 2 2 2 3 2" xfId="9875"/>
    <cellStyle name="Hyperlink 5 4 2 2 2 4" xfId="5455"/>
    <cellStyle name="Hyperlink 5 4 2 2 2 5" xfId="7665"/>
    <cellStyle name="Hyperlink 5 4 2 2 3" xfId="1587"/>
    <cellStyle name="Hyperlink 5 4 2 2 3 2" xfId="3798"/>
    <cellStyle name="Hyperlink 5 4 2 2 3 2 2" xfId="10428"/>
    <cellStyle name="Hyperlink 5 4 2 2 3 3" xfId="6008"/>
    <cellStyle name="Hyperlink 5 4 2 2 3 4" xfId="8218"/>
    <cellStyle name="Hyperlink 5 4 2 2 4" xfId="2693"/>
    <cellStyle name="Hyperlink 5 4 2 2 4 2" xfId="9323"/>
    <cellStyle name="Hyperlink 5 4 2 2 5" xfId="4903"/>
    <cellStyle name="Hyperlink 5 4 2 2 6" xfId="7113"/>
    <cellStyle name="Hyperlink 5 4 2 3" xfId="750"/>
    <cellStyle name="Hyperlink 5 4 2 3 2" xfId="1863"/>
    <cellStyle name="Hyperlink 5 4 2 3 2 2" xfId="4074"/>
    <cellStyle name="Hyperlink 5 4 2 3 2 2 2" xfId="10704"/>
    <cellStyle name="Hyperlink 5 4 2 3 2 3" xfId="6284"/>
    <cellStyle name="Hyperlink 5 4 2 3 2 4" xfId="8494"/>
    <cellStyle name="Hyperlink 5 4 2 3 3" xfId="2969"/>
    <cellStyle name="Hyperlink 5 4 2 3 3 2" xfId="9599"/>
    <cellStyle name="Hyperlink 5 4 2 3 4" xfId="5179"/>
    <cellStyle name="Hyperlink 5 4 2 3 5" xfId="7389"/>
    <cellStyle name="Hyperlink 5 4 2 4" xfId="1311"/>
    <cellStyle name="Hyperlink 5 4 2 4 2" xfId="3522"/>
    <cellStyle name="Hyperlink 5 4 2 4 2 2" xfId="10152"/>
    <cellStyle name="Hyperlink 5 4 2 4 3" xfId="5732"/>
    <cellStyle name="Hyperlink 5 4 2 4 4" xfId="7942"/>
    <cellStyle name="Hyperlink 5 4 2 5" xfId="2417"/>
    <cellStyle name="Hyperlink 5 4 2 5 2" xfId="9047"/>
    <cellStyle name="Hyperlink 5 4 2 6" xfId="4627"/>
    <cellStyle name="Hyperlink 5 4 2 7" xfId="683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2 2 2" xfId="11072"/>
    <cellStyle name="Hyperlink 5 4 3 2 2 2 3" xfId="6652"/>
    <cellStyle name="Hyperlink 5 4 3 2 2 2 4" xfId="8862"/>
    <cellStyle name="Hyperlink 5 4 3 2 2 3" xfId="3337"/>
    <cellStyle name="Hyperlink 5 4 3 2 2 3 2" xfId="9967"/>
    <cellStyle name="Hyperlink 5 4 3 2 2 4" xfId="5547"/>
    <cellStyle name="Hyperlink 5 4 3 2 2 5" xfId="7757"/>
    <cellStyle name="Hyperlink 5 4 3 2 3" xfId="1679"/>
    <cellStyle name="Hyperlink 5 4 3 2 3 2" xfId="3890"/>
    <cellStyle name="Hyperlink 5 4 3 2 3 2 2" xfId="10520"/>
    <cellStyle name="Hyperlink 5 4 3 2 3 3" xfId="6100"/>
    <cellStyle name="Hyperlink 5 4 3 2 3 4" xfId="8310"/>
    <cellStyle name="Hyperlink 5 4 3 2 4" xfId="2785"/>
    <cellStyle name="Hyperlink 5 4 3 2 4 2" xfId="9415"/>
    <cellStyle name="Hyperlink 5 4 3 2 5" xfId="4995"/>
    <cellStyle name="Hyperlink 5 4 3 2 6" xfId="7205"/>
    <cellStyle name="Hyperlink 5 4 3 3" xfId="842"/>
    <cellStyle name="Hyperlink 5 4 3 3 2" xfId="1955"/>
    <cellStyle name="Hyperlink 5 4 3 3 2 2" xfId="4166"/>
    <cellStyle name="Hyperlink 5 4 3 3 2 2 2" xfId="10796"/>
    <cellStyle name="Hyperlink 5 4 3 3 2 3" xfId="6376"/>
    <cellStyle name="Hyperlink 5 4 3 3 2 4" xfId="8586"/>
    <cellStyle name="Hyperlink 5 4 3 3 3" xfId="3061"/>
    <cellStyle name="Hyperlink 5 4 3 3 3 2" xfId="9691"/>
    <cellStyle name="Hyperlink 5 4 3 3 4" xfId="5271"/>
    <cellStyle name="Hyperlink 5 4 3 3 5" xfId="7481"/>
    <cellStyle name="Hyperlink 5 4 3 4" xfId="1403"/>
    <cellStyle name="Hyperlink 5 4 3 4 2" xfId="3614"/>
    <cellStyle name="Hyperlink 5 4 3 4 2 2" xfId="10244"/>
    <cellStyle name="Hyperlink 5 4 3 4 3" xfId="5824"/>
    <cellStyle name="Hyperlink 5 4 3 4 4" xfId="8034"/>
    <cellStyle name="Hyperlink 5 4 3 5" xfId="2509"/>
    <cellStyle name="Hyperlink 5 4 3 5 2" xfId="9139"/>
    <cellStyle name="Hyperlink 5 4 3 6" xfId="4719"/>
    <cellStyle name="Hyperlink 5 4 3 7" xfId="6929"/>
    <cellStyle name="Hyperlink 5 4 4" xfId="382"/>
    <cellStyle name="Hyperlink 5 4 4 2" xfId="934"/>
    <cellStyle name="Hyperlink 5 4 4 2 2" xfId="2047"/>
    <cellStyle name="Hyperlink 5 4 4 2 2 2" xfId="4258"/>
    <cellStyle name="Hyperlink 5 4 4 2 2 2 2" xfId="10888"/>
    <cellStyle name="Hyperlink 5 4 4 2 2 3" xfId="6468"/>
    <cellStyle name="Hyperlink 5 4 4 2 2 4" xfId="8678"/>
    <cellStyle name="Hyperlink 5 4 4 2 3" xfId="3153"/>
    <cellStyle name="Hyperlink 5 4 4 2 3 2" xfId="9783"/>
    <cellStyle name="Hyperlink 5 4 4 2 4" xfId="5363"/>
    <cellStyle name="Hyperlink 5 4 4 2 5" xfId="7573"/>
    <cellStyle name="Hyperlink 5 4 4 3" xfId="1495"/>
    <cellStyle name="Hyperlink 5 4 4 3 2" xfId="3706"/>
    <cellStyle name="Hyperlink 5 4 4 3 2 2" xfId="10336"/>
    <cellStyle name="Hyperlink 5 4 4 3 3" xfId="5916"/>
    <cellStyle name="Hyperlink 5 4 4 3 4" xfId="8126"/>
    <cellStyle name="Hyperlink 5 4 4 4" xfId="2601"/>
    <cellStyle name="Hyperlink 5 4 4 4 2" xfId="9231"/>
    <cellStyle name="Hyperlink 5 4 4 5" xfId="4811"/>
    <cellStyle name="Hyperlink 5 4 4 6" xfId="7021"/>
    <cellStyle name="Hyperlink 5 4 5" xfId="658"/>
    <cellStyle name="Hyperlink 5 4 5 2" xfId="1771"/>
    <cellStyle name="Hyperlink 5 4 5 2 2" xfId="3982"/>
    <cellStyle name="Hyperlink 5 4 5 2 2 2" xfId="10612"/>
    <cellStyle name="Hyperlink 5 4 5 2 3" xfId="6192"/>
    <cellStyle name="Hyperlink 5 4 5 2 4" xfId="8402"/>
    <cellStyle name="Hyperlink 5 4 5 3" xfId="2877"/>
    <cellStyle name="Hyperlink 5 4 5 3 2" xfId="9507"/>
    <cellStyle name="Hyperlink 5 4 5 4" xfId="5087"/>
    <cellStyle name="Hyperlink 5 4 5 5" xfId="7297"/>
    <cellStyle name="Hyperlink 5 4 6" xfId="1219"/>
    <cellStyle name="Hyperlink 5 4 6 2" xfId="3430"/>
    <cellStyle name="Hyperlink 5 4 6 2 2" xfId="10060"/>
    <cellStyle name="Hyperlink 5 4 6 3" xfId="5640"/>
    <cellStyle name="Hyperlink 5 4 6 4" xfId="7850"/>
    <cellStyle name="Hyperlink 5 4 7" xfId="2325"/>
    <cellStyle name="Hyperlink 5 4 7 2" xfId="8955"/>
    <cellStyle name="Hyperlink 5 4 8" xfId="4535"/>
    <cellStyle name="Hyperlink 5 4 9" xfId="674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2 2 2" xfId="10934"/>
    <cellStyle name="Hyperlink 5 5 2 2 2 3" xfId="6514"/>
    <cellStyle name="Hyperlink 5 5 2 2 2 4" xfId="8724"/>
    <cellStyle name="Hyperlink 5 5 2 2 3" xfId="3199"/>
    <cellStyle name="Hyperlink 5 5 2 2 3 2" xfId="9829"/>
    <cellStyle name="Hyperlink 5 5 2 2 4" xfId="5409"/>
    <cellStyle name="Hyperlink 5 5 2 2 5" xfId="7619"/>
    <cellStyle name="Hyperlink 5 5 2 3" xfId="1541"/>
    <cellStyle name="Hyperlink 5 5 2 3 2" xfId="3752"/>
    <cellStyle name="Hyperlink 5 5 2 3 2 2" xfId="10382"/>
    <cellStyle name="Hyperlink 5 5 2 3 3" xfId="5962"/>
    <cellStyle name="Hyperlink 5 5 2 3 4" xfId="8172"/>
    <cellStyle name="Hyperlink 5 5 2 4" xfId="2647"/>
    <cellStyle name="Hyperlink 5 5 2 4 2" xfId="9277"/>
    <cellStyle name="Hyperlink 5 5 2 5" xfId="4857"/>
    <cellStyle name="Hyperlink 5 5 2 6" xfId="7067"/>
    <cellStyle name="Hyperlink 5 5 3" xfId="704"/>
    <cellStyle name="Hyperlink 5 5 3 2" xfId="1817"/>
    <cellStyle name="Hyperlink 5 5 3 2 2" xfId="4028"/>
    <cellStyle name="Hyperlink 5 5 3 2 2 2" xfId="10658"/>
    <cellStyle name="Hyperlink 5 5 3 2 3" xfId="6238"/>
    <cellStyle name="Hyperlink 5 5 3 2 4" xfId="8448"/>
    <cellStyle name="Hyperlink 5 5 3 3" xfId="2923"/>
    <cellStyle name="Hyperlink 5 5 3 3 2" xfId="9553"/>
    <cellStyle name="Hyperlink 5 5 3 4" xfId="5133"/>
    <cellStyle name="Hyperlink 5 5 3 5" xfId="7343"/>
    <cellStyle name="Hyperlink 5 5 4" xfId="1265"/>
    <cellStyle name="Hyperlink 5 5 4 2" xfId="3476"/>
    <cellStyle name="Hyperlink 5 5 4 2 2" xfId="10106"/>
    <cellStyle name="Hyperlink 5 5 4 3" xfId="5686"/>
    <cellStyle name="Hyperlink 5 5 4 4" xfId="7896"/>
    <cellStyle name="Hyperlink 5 5 5" xfId="2371"/>
    <cellStyle name="Hyperlink 5 5 5 2" xfId="9001"/>
    <cellStyle name="Hyperlink 5 5 6" xfId="4581"/>
    <cellStyle name="Hyperlink 5 5 7" xfId="679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2 2 2" xfId="11026"/>
    <cellStyle name="Hyperlink 5 6 2 2 2 3" xfId="6606"/>
    <cellStyle name="Hyperlink 5 6 2 2 2 4" xfId="8816"/>
    <cellStyle name="Hyperlink 5 6 2 2 3" xfId="3291"/>
    <cellStyle name="Hyperlink 5 6 2 2 3 2" xfId="9921"/>
    <cellStyle name="Hyperlink 5 6 2 2 4" xfId="5501"/>
    <cellStyle name="Hyperlink 5 6 2 2 5" xfId="7711"/>
    <cellStyle name="Hyperlink 5 6 2 3" xfId="1633"/>
    <cellStyle name="Hyperlink 5 6 2 3 2" xfId="3844"/>
    <cellStyle name="Hyperlink 5 6 2 3 2 2" xfId="10474"/>
    <cellStyle name="Hyperlink 5 6 2 3 3" xfId="6054"/>
    <cellStyle name="Hyperlink 5 6 2 3 4" xfId="8264"/>
    <cellStyle name="Hyperlink 5 6 2 4" xfId="2739"/>
    <cellStyle name="Hyperlink 5 6 2 4 2" xfId="9369"/>
    <cellStyle name="Hyperlink 5 6 2 5" xfId="4949"/>
    <cellStyle name="Hyperlink 5 6 2 6" xfId="7159"/>
    <cellStyle name="Hyperlink 5 6 3" xfId="796"/>
    <cellStyle name="Hyperlink 5 6 3 2" xfId="1909"/>
    <cellStyle name="Hyperlink 5 6 3 2 2" xfId="4120"/>
    <cellStyle name="Hyperlink 5 6 3 2 2 2" xfId="10750"/>
    <cellStyle name="Hyperlink 5 6 3 2 3" xfId="6330"/>
    <cellStyle name="Hyperlink 5 6 3 2 4" xfId="8540"/>
    <cellStyle name="Hyperlink 5 6 3 3" xfId="3015"/>
    <cellStyle name="Hyperlink 5 6 3 3 2" xfId="9645"/>
    <cellStyle name="Hyperlink 5 6 3 4" xfId="5225"/>
    <cellStyle name="Hyperlink 5 6 3 5" xfId="7435"/>
    <cellStyle name="Hyperlink 5 6 4" xfId="1357"/>
    <cellStyle name="Hyperlink 5 6 4 2" xfId="3568"/>
    <cellStyle name="Hyperlink 5 6 4 2 2" xfId="10198"/>
    <cellStyle name="Hyperlink 5 6 4 3" xfId="5778"/>
    <cellStyle name="Hyperlink 5 6 4 4" xfId="7988"/>
    <cellStyle name="Hyperlink 5 6 5" xfId="2463"/>
    <cellStyle name="Hyperlink 5 6 5 2" xfId="9093"/>
    <cellStyle name="Hyperlink 5 6 6" xfId="4673"/>
    <cellStyle name="Hyperlink 5 6 7" xfId="6883"/>
    <cellStyle name="Hyperlink 5 7" xfId="336"/>
    <cellStyle name="Hyperlink 5 7 2" xfId="888"/>
    <cellStyle name="Hyperlink 5 7 2 2" xfId="2001"/>
    <cellStyle name="Hyperlink 5 7 2 2 2" xfId="4212"/>
    <cellStyle name="Hyperlink 5 7 2 2 2 2" xfId="10842"/>
    <cellStyle name="Hyperlink 5 7 2 2 3" xfId="6422"/>
    <cellStyle name="Hyperlink 5 7 2 2 4" xfId="8632"/>
    <cellStyle name="Hyperlink 5 7 2 3" xfId="3107"/>
    <cellStyle name="Hyperlink 5 7 2 3 2" xfId="9737"/>
    <cellStyle name="Hyperlink 5 7 2 4" xfId="5317"/>
    <cellStyle name="Hyperlink 5 7 2 5" xfId="7527"/>
    <cellStyle name="Hyperlink 5 7 3" xfId="1449"/>
    <cellStyle name="Hyperlink 5 7 3 2" xfId="3660"/>
    <cellStyle name="Hyperlink 5 7 3 2 2" xfId="10290"/>
    <cellStyle name="Hyperlink 5 7 3 3" xfId="5870"/>
    <cellStyle name="Hyperlink 5 7 3 4" xfId="8080"/>
    <cellStyle name="Hyperlink 5 7 4" xfId="2555"/>
    <cellStyle name="Hyperlink 5 7 4 2" xfId="9185"/>
    <cellStyle name="Hyperlink 5 7 5" xfId="4765"/>
    <cellStyle name="Hyperlink 5 7 6" xfId="6975"/>
    <cellStyle name="Hyperlink 5 8" xfId="612"/>
    <cellStyle name="Hyperlink 5 8 2" xfId="1725"/>
    <cellStyle name="Hyperlink 5 8 2 2" xfId="3936"/>
    <cellStyle name="Hyperlink 5 8 2 2 2" xfId="10566"/>
    <cellStyle name="Hyperlink 5 8 2 3" xfId="6146"/>
    <cellStyle name="Hyperlink 5 8 2 4" xfId="8356"/>
    <cellStyle name="Hyperlink 5 8 3" xfId="2831"/>
    <cellStyle name="Hyperlink 5 8 3 2" xfId="9461"/>
    <cellStyle name="Hyperlink 5 8 4" xfId="5041"/>
    <cellStyle name="Hyperlink 5 8 5" xfId="7251"/>
    <cellStyle name="Hyperlink 5 9" xfId="1173"/>
    <cellStyle name="Hyperlink 5 9 2" xfId="3384"/>
    <cellStyle name="Hyperlink 5 9 2 2" xfId="10014"/>
    <cellStyle name="Hyperlink 5 9 3" xfId="5594"/>
    <cellStyle name="Hyperlink 5 9 4" xfId="7804"/>
    <cellStyle name="Hyperlink 6" xfId="65"/>
    <cellStyle name="Hyperlink 6 10" xfId="4494"/>
    <cellStyle name="Hyperlink 6 11" xfId="6704"/>
    <cellStyle name="Hyperlink 6 2" xfId="85"/>
    <cellStyle name="Hyperlink 6 2 10" xfId="6724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2 2 2" xfId="11005"/>
    <cellStyle name="Hyperlink 6 2 2 2 2 2 2 3" xfId="6585"/>
    <cellStyle name="Hyperlink 6 2 2 2 2 2 2 4" xfId="8795"/>
    <cellStyle name="Hyperlink 6 2 2 2 2 2 3" xfId="3270"/>
    <cellStyle name="Hyperlink 6 2 2 2 2 2 3 2" xfId="9900"/>
    <cellStyle name="Hyperlink 6 2 2 2 2 2 4" xfId="5480"/>
    <cellStyle name="Hyperlink 6 2 2 2 2 2 5" xfId="7690"/>
    <cellStyle name="Hyperlink 6 2 2 2 2 3" xfId="1612"/>
    <cellStyle name="Hyperlink 6 2 2 2 2 3 2" xfId="3823"/>
    <cellStyle name="Hyperlink 6 2 2 2 2 3 2 2" xfId="10453"/>
    <cellStyle name="Hyperlink 6 2 2 2 2 3 3" xfId="6033"/>
    <cellStyle name="Hyperlink 6 2 2 2 2 3 4" xfId="8243"/>
    <cellStyle name="Hyperlink 6 2 2 2 2 4" xfId="2718"/>
    <cellStyle name="Hyperlink 6 2 2 2 2 4 2" xfId="9348"/>
    <cellStyle name="Hyperlink 6 2 2 2 2 5" xfId="4928"/>
    <cellStyle name="Hyperlink 6 2 2 2 2 6" xfId="7138"/>
    <cellStyle name="Hyperlink 6 2 2 2 3" xfId="775"/>
    <cellStyle name="Hyperlink 6 2 2 2 3 2" xfId="1888"/>
    <cellStyle name="Hyperlink 6 2 2 2 3 2 2" xfId="4099"/>
    <cellStyle name="Hyperlink 6 2 2 2 3 2 2 2" xfId="10729"/>
    <cellStyle name="Hyperlink 6 2 2 2 3 2 3" xfId="6309"/>
    <cellStyle name="Hyperlink 6 2 2 2 3 2 4" xfId="8519"/>
    <cellStyle name="Hyperlink 6 2 2 2 3 3" xfId="2994"/>
    <cellStyle name="Hyperlink 6 2 2 2 3 3 2" xfId="9624"/>
    <cellStyle name="Hyperlink 6 2 2 2 3 4" xfId="5204"/>
    <cellStyle name="Hyperlink 6 2 2 2 3 5" xfId="7414"/>
    <cellStyle name="Hyperlink 6 2 2 2 4" xfId="1336"/>
    <cellStyle name="Hyperlink 6 2 2 2 4 2" xfId="3547"/>
    <cellStyle name="Hyperlink 6 2 2 2 4 2 2" xfId="10177"/>
    <cellStyle name="Hyperlink 6 2 2 2 4 3" xfId="5757"/>
    <cellStyle name="Hyperlink 6 2 2 2 4 4" xfId="7967"/>
    <cellStyle name="Hyperlink 6 2 2 2 5" xfId="2442"/>
    <cellStyle name="Hyperlink 6 2 2 2 5 2" xfId="9072"/>
    <cellStyle name="Hyperlink 6 2 2 2 6" xfId="4652"/>
    <cellStyle name="Hyperlink 6 2 2 2 7" xfId="686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2 2 2" xfId="11097"/>
    <cellStyle name="Hyperlink 6 2 2 3 2 2 2 3" xfId="6677"/>
    <cellStyle name="Hyperlink 6 2 2 3 2 2 2 4" xfId="8887"/>
    <cellStyle name="Hyperlink 6 2 2 3 2 2 3" xfId="3362"/>
    <cellStyle name="Hyperlink 6 2 2 3 2 2 3 2" xfId="9992"/>
    <cellStyle name="Hyperlink 6 2 2 3 2 2 4" xfId="5572"/>
    <cellStyle name="Hyperlink 6 2 2 3 2 2 5" xfId="7782"/>
    <cellStyle name="Hyperlink 6 2 2 3 2 3" xfId="1704"/>
    <cellStyle name="Hyperlink 6 2 2 3 2 3 2" xfId="3915"/>
    <cellStyle name="Hyperlink 6 2 2 3 2 3 2 2" xfId="10545"/>
    <cellStyle name="Hyperlink 6 2 2 3 2 3 3" xfId="6125"/>
    <cellStyle name="Hyperlink 6 2 2 3 2 3 4" xfId="8335"/>
    <cellStyle name="Hyperlink 6 2 2 3 2 4" xfId="2810"/>
    <cellStyle name="Hyperlink 6 2 2 3 2 4 2" xfId="9440"/>
    <cellStyle name="Hyperlink 6 2 2 3 2 5" xfId="5020"/>
    <cellStyle name="Hyperlink 6 2 2 3 2 6" xfId="7230"/>
    <cellStyle name="Hyperlink 6 2 2 3 3" xfId="867"/>
    <cellStyle name="Hyperlink 6 2 2 3 3 2" xfId="1980"/>
    <cellStyle name="Hyperlink 6 2 2 3 3 2 2" xfId="4191"/>
    <cellStyle name="Hyperlink 6 2 2 3 3 2 2 2" xfId="10821"/>
    <cellStyle name="Hyperlink 6 2 2 3 3 2 3" xfId="6401"/>
    <cellStyle name="Hyperlink 6 2 2 3 3 2 4" xfId="8611"/>
    <cellStyle name="Hyperlink 6 2 2 3 3 3" xfId="3086"/>
    <cellStyle name="Hyperlink 6 2 2 3 3 3 2" xfId="9716"/>
    <cellStyle name="Hyperlink 6 2 2 3 3 4" xfId="5296"/>
    <cellStyle name="Hyperlink 6 2 2 3 3 5" xfId="7506"/>
    <cellStyle name="Hyperlink 6 2 2 3 4" xfId="1428"/>
    <cellStyle name="Hyperlink 6 2 2 3 4 2" xfId="3639"/>
    <cellStyle name="Hyperlink 6 2 2 3 4 2 2" xfId="10269"/>
    <cellStyle name="Hyperlink 6 2 2 3 4 3" xfId="5849"/>
    <cellStyle name="Hyperlink 6 2 2 3 4 4" xfId="8059"/>
    <cellStyle name="Hyperlink 6 2 2 3 5" xfId="2534"/>
    <cellStyle name="Hyperlink 6 2 2 3 5 2" xfId="9164"/>
    <cellStyle name="Hyperlink 6 2 2 3 6" xfId="4744"/>
    <cellStyle name="Hyperlink 6 2 2 3 7" xfId="6954"/>
    <cellStyle name="Hyperlink 6 2 2 4" xfId="407"/>
    <cellStyle name="Hyperlink 6 2 2 4 2" xfId="959"/>
    <cellStyle name="Hyperlink 6 2 2 4 2 2" xfId="2072"/>
    <cellStyle name="Hyperlink 6 2 2 4 2 2 2" xfId="4283"/>
    <cellStyle name="Hyperlink 6 2 2 4 2 2 2 2" xfId="10913"/>
    <cellStyle name="Hyperlink 6 2 2 4 2 2 3" xfId="6493"/>
    <cellStyle name="Hyperlink 6 2 2 4 2 2 4" xfId="8703"/>
    <cellStyle name="Hyperlink 6 2 2 4 2 3" xfId="3178"/>
    <cellStyle name="Hyperlink 6 2 2 4 2 3 2" xfId="9808"/>
    <cellStyle name="Hyperlink 6 2 2 4 2 4" xfId="5388"/>
    <cellStyle name="Hyperlink 6 2 2 4 2 5" xfId="7598"/>
    <cellStyle name="Hyperlink 6 2 2 4 3" xfId="1520"/>
    <cellStyle name="Hyperlink 6 2 2 4 3 2" xfId="3731"/>
    <cellStyle name="Hyperlink 6 2 2 4 3 2 2" xfId="10361"/>
    <cellStyle name="Hyperlink 6 2 2 4 3 3" xfId="5941"/>
    <cellStyle name="Hyperlink 6 2 2 4 3 4" xfId="8151"/>
    <cellStyle name="Hyperlink 6 2 2 4 4" xfId="2626"/>
    <cellStyle name="Hyperlink 6 2 2 4 4 2" xfId="9256"/>
    <cellStyle name="Hyperlink 6 2 2 4 5" xfId="4836"/>
    <cellStyle name="Hyperlink 6 2 2 4 6" xfId="7046"/>
    <cellStyle name="Hyperlink 6 2 2 5" xfId="683"/>
    <cellStyle name="Hyperlink 6 2 2 5 2" xfId="1796"/>
    <cellStyle name="Hyperlink 6 2 2 5 2 2" xfId="4007"/>
    <cellStyle name="Hyperlink 6 2 2 5 2 2 2" xfId="10637"/>
    <cellStyle name="Hyperlink 6 2 2 5 2 3" xfId="6217"/>
    <cellStyle name="Hyperlink 6 2 2 5 2 4" xfId="8427"/>
    <cellStyle name="Hyperlink 6 2 2 5 3" xfId="2902"/>
    <cellStyle name="Hyperlink 6 2 2 5 3 2" xfId="9532"/>
    <cellStyle name="Hyperlink 6 2 2 5 4" xfId="5112"/>
    <cellStyle name="Hyperlink 6 2 2 5 5" xfId="7322"/>
    <cellStyle name="Hyperlink 6 2 2 6" xfId="1244"/>
    <cellStyle name="Hyperlink 6 2 2 6 2" xfId="3455"/>
    <cellStyle name="Hyperlink 6 2 2 6 2 2" xfId="10085"/>
    <cellStyle name="Hyperlink 6 2 2 6 3" xfId="5665"/>
    <cellStyle name="Hyperlink 6 2 2 6 4" xfId="7875"/>
    <cellStyle name="Hyperlink 6 2 2 7" xfId="2350"/>
    <cellStyle name="Hyperlink 6 2 2 7 2" xfId="8980"/>
    <cellStyle name="Hyperlink 6 2 2 8" xfId="4560"/>
    <cellStyle name="Hyperlink 6 2 2 9" xfId="677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2 2 2" xfId="10959"/>
    <cellStyle name="Hyperlink 6 2 3 2 2 2 3" xfId="6539"/>
    <cellStyle name="Hyperlink 6 2 3 2 2 2 4" xfId="8749"/>
    <cellStyle name="Hyperlink 6 2 3 2 2 3" xfId="3224"/>
    <cellStyle name="Hyperlink 6 2 3 2 2 3 2" xfId="9854"/>
    <cellStyle name="Hyperlink 6 2 3 2 2 4" xfId="5434"/>
    <cellStyle name="Hyperlink 6 2 3 2 2 5" xfId="7644"/>
    <cellStyle name="Hyperlink 6 2 3 2 3" xfId="1566"/>
    <cellStyle name="Hyperlink 6 2 3 2 3 2" xfId="3777"/>
    <cellStyle name="Hyperlink 6 2 3 2 3 2 2" xfId="10407"/>
    <cellStyle name="Hyperlink 6 2 3 2 3 3" xfId="5987"/>
    <cellStyle name="Hyperlink 6 2 3 2 3 4" xfId="8197"/>
    <cellStyle name="Hyperlink 6 2 3 2 4" xfId="2672"/>
    <cellStyle name="Hyperlink 6 2 3 2 4 2" xfId="9302"/>
    <cellStyle name="Hyperlink 6 2 3 2 5" xfId="4882"/>
    <cellStyle name="Hyperlink 6 2 3 2 6" xfId="7092"/>
    <cellStyle name="Hyperlink 6 2 3 3" xfId="729"/>
    <cellStyle name="Hyperlink 6 2 3 3 2" xfId="1842"/>
    <cellStyle name="Hyperlink 6 2 3 3 2 2" xfId="4053"/>
    <cellStyle name="Hyperlink 6 2 3 3 2 2 2" xfId="10683"/>
    <cellStyle name="Hyperlink 6 2 3 3 2 3" xfId="6263"/>
    <cellStyle name="Hyperlink 6 2 3 3 2 4" xfId="8473"/>
    <cellStyle name="Hyperlink 6 2 3 3 3" xfId="2948"/>
    <cellStyle name="Hyperlink 6 2 3 3 3 2" xfId="9578"/>
    <cellStyle name="Hyperlink 6 2 3 3 4" xfId="5158"/>
    <cellStyle name="Hyperlink 6 2 3 3 5" xfId="7368"/>
    <cellStyle name="Hyperlink 6 2 3 4" xfId="1290"/>
    <cellStyle name="Hyperlink 6 2 3 4 2" xfId="3501"/>
    <cellStyle name="Hyperlink 6 2 3 4 2 2" xfId="10131"/>
    <cellStyle name="Hyperlink 6 2 3 4 3" xfId="5711"/>
    <cellStyle name="Hyperlink 6 2 3 4 4" xfId="7921"/>
    <cellStyle name="Hyperlink 6 2 3 5" xfId="2396"/>
    <cellStyle name="Hyperlink 6 2 3 5 2" xfId="9026"/>
    <cellStyle name="Hyperlink 6 2 3 6" xfId="4606"/>
    <cellStyle name="Hyperlink 6 2 3 7" xfId="681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2 2 2" xfId="11051"/>
    <cellStyle name="Hyperlink 6 2 4 2 2 2 3" xfId="6631"/>
    <cellStyle name="Hyperlink 6 2 4 2 2 2 4" xfId="8841"/>
    <cellStyle name="Hyperlink 6 2 4 2 2 3" xfId="3316"/>
    <cellStyle name="Hyperlink 6 2 4 2 2 3 2" xfId="9946"/>
    <cellStyle name="Hyperlink 6 2 4 2 2 4" xfId="5526"/>
    <cellStyle name="Hyperlink 6 2 4 2 2 5" xfId="7736"/>
    <cellStyle name="Hyperlink 6 2 4 2 3" xfId="1658"/>
    <cellStyle name="Hyperlink 6 2 4 2 3 2" xfId="3869"/>
    <cellStyle name="Hyperlink 6 2 4 2 3 2 2" xfId="10499"/>
    <cellStyle name="Hyperlink 6 2 4 2 3 3" xfId="6079"/>
    <cellStyle name="Hyperlink 6 2 4 2 3 4" xfId="8289"/>
    <cellStyle name="Hyperlink 6 2 4 2 4" xfId="2764"/>
    <cellStyle name="Hyperlink 6 2 4 2 4 2" xfId="9394"/>
    <cellStyle name="Hyperlink 6 2 4 2 5" xfId="4974"/>
    <cellStyle name="Hyperlink 6 2 4 2 6" xfId="7184"/>
    <cellStyle name="Hyperlink 6 2 4 3" xfId="821"/>
    <cellStyle name="Hyperlink 6 2 4 3 2" xfId="1934"/>
    <cellStyle name="Hyperlink 6 2 4 3 2 2" xfId="4145"/>
    <cellStyle name="Hyperlink 6 2 4 3 2 2 2" xfId="10775"/>
    <cellStyle name="Hyperlink 6 2 4 3 2 3" xfId="6355"/>
    <cellStyle name="Hyperlink 6 2 4 3 2 4" xfId="8565"/>
    <cellStyle name="Hyperlink 6 2 4 3 3" xfId="3040"/>
    <cellStyle name="Hyperlink 6 2 4 3 3 2" xfId="9670"/>
    <cellStyle name="Hyperlink 6 2 4 3 4" xfId="5250"/>
    <cellStyle name="Hyperlink 6 2 4 3 5" xfId="7460"/>
    <cellStyle name="Hyperlink 6 2 4 4" xfId="1382"/>
    <cellStyle name="Hyperlink 6 2 4 4 2" xfId="3593"/>
    <cellStyle name="Hyperlink 6 2 4 4 2 2" xfId="10223"/>
    <cellStyle name="Hyperlink 6 2 4 4 3" xfId="5803"/>
    <cellStyle name="Hyperlink 6 2 4 4 4" xfId="8013"/>
    <cellStyle name="Hyperlink 6 2 4 5" xfId="2488"/>
    <cellStyle name="Hyperlink 6 2 4 5 2" xfId="9118"/>
    <cellStyle name="Hyperlink 6 2 4 6" xfId="4698"/>
    <cellStyle name="Hyperlink 6 2 4 7" xfId="6908"/>
    <cellStyle name="Hyperlink 6 2 5" xfId="361"/>
    <cellStyle name="Hyperlink 6 2 5 2" xfId="913"/>
    <cellStyle name="Hyperlink 6 2 5 2 2" xfId="2026"/>
    <cellStyle name="Hyperlink 6 2 5 2 2 2" xfId="4237"/>
    <cellStyle name="Hyperlink 6 2 5 2 2 2 2" xfId="10867"/>
    <cellStyle name="Hyperlink 6 2 5 2 2 3" xfId="6447"/>
    <cellStyle name="Hyperlink 6 2 5 2 2 4" xfId="8657"/>
    <cellStyle name="Hyperlink 6 2 5 2 3" xfId="3132"/>
    <cellStyle name="Hyperlink 6 2 5 2 3 2" xfId="9762"/>
    <cellStyle name="Hyperlink 6 2 5 2 4" xfId="5342"/>
    <cellStyle name="Hyperlink 6 2 5 2 5" xfId="7552"/>
    <cellStyle name="Hyperlink 6 2 5 3" xfId="1474"/>
    <cellStyle name="Hyperlink 6 2 5 3 2" xfId="3685"/>
    <cellStyle name="Hyperlink 6 2 5 3 2 2" xfId="10315"/>
    <cellStyle name="Hyperlink 6 2 5 3 3" xfId="5895"/>
    <cellStyle name="Hyperlink 6 2 5 3 4" xfId="8105"/>
    <cellStyle name="Hyperlink 6 2 5 4" xfId="2580"/>
    <cellStyle name="Hyperlink 6 2 5 4 2" xfId="9210"/>
    <cellStyle name="Hyperlink 6 2 5 5" xfId="4790"/>
    <cellStyle name="Hyperlink 6 2 5 6" xfId="7000"/>
    <cellStyle name="Hyperlink 6 2 6" xfId="637"/>
    <cellStyle name="Hyperlink 6 2 6 2" xfId="1750"/>
    <cellStyle name="Hyperlink 6 2 6 2 2" xfId="3961"/>
    <cellStyle name="Hyperlink 6 2 6 2 2 2" xfId="10591"/>
    <cellStyle name="Hyperlink 6 2 6 2 3" xfId="6171"/>
    <cellStyle name="Hyperlink 6 2 6 2 4" xfId="8381"/>
    <cellStyle name="Hyperlink 6 2 6 3" xfId="2856"/>
    <cellStyle name="Hyperlink 6 2 6 3 2" xfId="9486"/>
    <cellStyle name="Hyperlink 6 2 6 4" xfId="5066"/>
    <cellStyle name="Hyperlink 6 2 6 5" xfId="7276"/>
    <cellStyle name="Hyperlink 6 2 7" xfId="1198"/>
    <cellStyle name="Hyperlink 6 2 7 2" xfId="3409"/>
    <cellStyle name="Hyperlink 6 2 7 2 2" xfId="10039"/>
    <cellStyle name="Hyperlink 6 2 7 3" xfId="5619"/>
    <cellStyle name="Hyperlink 6 2 7 4" xfId="7829"/>
    <cellStyle name="Hyperlink 6 2 8" xfId="2304"/>
    <cellStyle name="Hyperlink 6 2 8 2" xfId="893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2 2 2" xfId="10985"/>
    <cellStyle name="Hyperlink 6 3 2 2 2 2 3" xfId="6565"/>
    <cellStyle name="Hyperlink 6 3 2 2 2 2 4" xfId="8775"/>
    <cellStyle name="Hyperlink 6 3 2 2 2 3" xfId="3250"/>
    <cellStyle name="Hyperlink 6 3 2 2 2 3 2" xfId="9880"/>
    <cellStyle name="Hyperlink 6 3 2 2 2 4" xfId="5460"/>
    <cellStyle name="Hyperlink 6 3 2 2 2 5" xfId="7670"/>
    <cellStyle name="Hyperlink 6 3 2 2 3" xfId="1592"/>
    <cellStyle name="Hyperlink 6 3 2 2 3 2" xfId="3803"/>
    <cellStyle name="Hyperlink 6 3 2 2 3 2 2" xfId="10433"/>
    <cellStyle name="Hyperlink 6 3 2 2 3 3" xfId="6013"/>
    <cellStyle name="Hyperlink 6 3 2 2 3 4" xfId="8223"/>
    <cellStyle name="Hyperlink 6 3 2 2 4" xfId="2698"/>
    <cellStyle name="Hyperlink 6 3 2 2 4 2" xfId="9328"/>
    <cellStyle name="Hyperlink 6 3 2 2 5" xfId="4908"/>
    <cellStyle name="Hyperlink 6 3 2 2 6" xfId="7118"/>
    <cellStyle name="Hyperlink 6 3 2 3" xfId="755"/>
    <cellStyle name="Hyperlink 6 3 2 3 2" xfId="1868"/>
    <cellStyle name="Hyperlink 6 3 2 3 2 2" xfId="4079"/>
    <cellStyle name="Hyperlink 6 3 2 3 2 2 2" xfId="10709"/>
    <cellStyle name="Hyperlink 6 3 2 3 2 3" xfId="6289"/>
    <cellStyle name="Hyperlink 6 3 2 3 2 4" xfId="8499"/>
    <cellStyle name="Hyperlink 6 3 2 3 3" xfId="2974"/>
    <cellStyle name="Hyperlink 6 3 2 3 3 2" xfId="9604"/>
    <cellStyle name="Hyperlink 6 3 2 3 4" xfId="5184"/>
    <cellStyle name="Hyperlink 6 3 2 3 5" xfId="7394"/>
    <cellStyle name="Hyperlink 6 3 2 4" xfId="1316"/>
    <cellStyle name="Hyperlink 6 3 2 4 2" xfId="3527"/>
    <cellStyle name="Hyperlink 6 3 2 4 2 2" xfId="10157"/>
    <cellStyle name="Hyperlink 6 3 2 4 3" xfId="5737"/>
    <cellStyle name="Hyperlink 6 3 2 4 4" xfId="7947"/>
    <cellStyle name="Hyperlink 6 3 2 5" xfId="2422"/>
    <cellStyle name="Hyperlink 6 3 2 5 2" xfId="9052"/>
    <cellStyle name="Hyperlink 6 3 2 6" xfId="4632"/>
    <cellStyle name="Hyperlink 6 3 2 7" xfId="684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2 2 2" xfId="11077"/>
    <cellStyle name="Hyperlink 6 3 3 2 2 2 3" xfId="6657"/>
    <cellStyle name="Hyperlink 6 3 3 2 2 2 4" xfId="8867"/>
    <cellStyle name="Hyperlink 6 3 3 2 2 3" xfId="3342"/>
    <cellStyle name="Hyperlink 6 3 3 2 2 3 2" xfId="9972"/>
    <cellStyle name="Hyperlink 6 3 3 2 2 4" xfId="5552"/>
    <cellStyle name="Hyperlink 6 3 3 2 2 5" xfId="7762"/>
    <cellStyle name="Hyperlink 6 3 3 2 3" xfId="1684"/>
    <cellStyle name="Hyperlink 6 3 3 2 3 2" xfId="3895"/>
    <cellStyle name="Hyperlink 6 3 3 2 3 2 2" xfId="10525"/>
    <cellStyle name="Hyperlink 6 3 3 2 3 3" xfId="6105"/>
    <cellStyle name="Hyperlink 6 3 3 2 3 4" xfId="8315"/>
    <cellStyle name="Hyperlink 6 3 3 2 4" xfId="2790"/>
    <cellStyle name="Hyperlink 6 3 3 2 4 2" xfId="9420"/>
    <cellStyle name="Hyperlink 6 3 3 2 5" xfId="5000"/>
    <cellStyle name="Hyperlink 6 3 3 2 6" xfId="7210"/>
    <cellStyle name="Hyperlink 6 3 3 3" xfId="847"/>
    <cellStyle name="Hyperlink 6 3 3 3 2" xfId="1960"/>
    <cellStyle name="Hyperlink 6 3 3 3 2 2" xfId="4171"/>
    <cellStyle name="Hyperlink 6 3 3 3 2 2 2" xfId="10801"/>
    <cellStyle name="Hyperlink 6 3 3 3 2 3" xfId="6381"/>
    <cellStyle name="Hyperlink 6 3 3 3 2 4" xfId="8591"/>
    <cellStyle name="Hyperlink 6 3 3 3 3" xfId="3066"/>
    <cellStyle name="Hyperlink 6 3 3 3 3 2" xfId="9696"/>
    <cellStyle name="Hyperlink 6 3 3 3 4" xfId="5276"/>
    <cellStyle name="Hyperlink 6 3 3 3 5" xfId="7486"/>
    <cellStyle name="Hyperlink 6 3 3 4" xfId="1408"/>
    <cellStyle name="Hyperlink 6 3 3 4 2" xfId="3619"/>
    <cellStyle name="Hyperlink 6 3 3 4 2 2" xfId="10249"/>
    <cellStyle name="Hyperlink 6 3 3 4 3" xfId="5829"/>
    <cellStyle name="Hyperlink 6 3 3 4 4" xfId="8039"/>
    <cellStyle name="Hyperlink 6 3 3 5" xfId="2514"/>
    <cellStyle name="Hyperlink 6 3 3 5 2" xfId="9144"/>
    <cellStyle name="Hyperlink 6 3 3 6" xfId="4724"/>
    <cellStyle name="Hyperlink 6 3 3 7" xfId="6934"/>
    <cellStyle name="Hyperlink 6 3 4" xfId="387"/>
    <cellStyle name="Hyperlink 6 3 4 2" xfId="939"/>
    <cellStyle name="Hyperlink 6 3 4 2 2" xfId="2052"/>
    <cellStyle name="Hyperlink 6 3 4 2 2 2" xfId="4263"/>
    <cellStyle name="Hyperlink 6 3 4 2 2 2 2" xfId="10893"/>
    <cellStyle name="Hyperlink 6 3 4 2 2 3" xfId="6473"/>
    <cellStyle name="Hyperlink 6 3 4 2 2 4" xfId="8683"/>
    <cellStyle name="Hyperlink 6 3 4 2 3" xfId="3158"/>
    <cellStyle name="Hyperlink 6 3 4 2 3 2" xfId="9788"/>
    <cellStyle name="Hyperlink 6 3 4 2 4" xfId="5368"/>
    <cellStyle name="Hyperlink 6 3 4 2 5" xfId="7578"/>
    <cellStyle name="Hyperlink 6 3 4 3" xfId="1500"/>
    <cellStyle name="Hyperlink 6 3 4 3 2" xfId="3711"/>
    <cellStyle name="Hyperlink 6 3 4 3 2 2" xfId="10341"/>
    <cellStyle name="Hyperlink 6 3 4 3 3" xfId="5921"/>
    <cellStyle name="Hyperlink 6 3 4 3 4" xfId="8131"/>
    <cellStyle name="Hyperlink 6 3 4 4" xfId="2606"/>
    <cellStyle name="Hyperlink 6 3 4 4 2" xfId="9236"/>
    <cellStyle name="Hyperlink 6 3 4 5" xfId="4816"/>
    <cellStyle name="Hyperlink 6 3 4 6" xfId="7026"/>
    <cellStyle name="Hyperlink 6 3 5" xfId="663"/>
    <cellStyle name="Hyperlink 6 3 5 2" xfId="1776"/>
    <cellStyle name="Hyperlink 6 3 5 2 2" xfId="3987"/>
    <cellStyle name="Hyperlink 6 3 5 2 2 2" xfId="10617"/>
    <cellStyle name="Hyperlink 6 3 5 2 3" xfId="6197"/>
    <cellStyle name="Hyperlink 6 3 5 2 4" xfId="8407"/>
    <cellStyle name="Hyperlink 6 3 5 3" xfId="2882"/>
    <cellStyle name="Hyperlink 6 3 5 3 2" xfId="9512"/>
    <cellStyle name="Hyperlink 6 3 5 4" xfId="5092"/>
    <cellStyle name="Hyperlink 6 3 5 5" xfId="7302"/>
    <cellStyle name="Hyperlink 6 3 6" xfId="1224"/>
    <cellStyle name="Hyperlink 6 3 6 2" xfId="3435"/>
    <cellStyle name="Hyperlink 6 3 6 2 2" xfId="10065"/>
    <cellStyle name="Hyperlink 6 3 6 3" xfId="5645"/>
    <cellStyle name="Hyperlink 6 3 6 4" xfId="7855"/>
    <cellStyle name="Hyperlink 6 3 7" xfId="2330"/>
    <cellStyle name="Hyperlink 6 3 7 2" xfId="8960"/>
    <cellStyle name="Hyperlink 6 3 8" xfId="4540"/>
    <cellStyle name="Hyperlink 6 3 9" xfId="675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2 2 2" xfId="10939"/>
    <cellStyle name="Hyperlink 6 4 2 2 2 3" xfId="6519"/>
    <cellStyle name="Hyperlink 6 4 2 2 2 4" xfId="8729"/>
    <cellStyle name="Hyperlink 6 4 2 2 3" xfId="3204"/>
    <cellStyle name="Hyperlink 6 4 2 2 3 2" xfId="9834"/>
    <cellStyle name="Hyperlink 6 4 2 2 4" xfId="5414"/>
    <cellStyle name="Hyperlink 6 4 2 2 5" xfId="7624"/>
    <cellStyle name="Hyperlink 6 4 2 3" xfId="1546"/>
    <cellStyle name="Hyperlink 6 4 2 3 2" xfId="3757"/>
    <cellStyle name="Hyperlink 6 4 2 3 2 2" xfId="10387"/>
    <cellStyle name="Hyperlink 6 4 2 3 3" xfId="5967"/>
    <cellStyle name="Hyperlink 6 4 2 3 4" xfId="8177"/>
    <cellStyle name="Hyperlink 6 4 2 4" xfId="2652"/>
    <cellStyle name="Hyperlink 6 4 2 4 2" xfId="9282"/>
    <cellStyle name="Hyperlink 6 4 2 5" xfId="4862"/>
    <cellStyle name="Hyperlink 6 4 2 6" xfId="7072"/>
    <cellStyle name="Hyperlink 6 4 3" xfId="709"/>
    <cellStyle name="Hyperlink 6 4 3 2" xfId="1822"/>
    <cellStyle name="Hyperlink 6 4 3 2 2" xfId="4033"/>
    <cellStyle name="Hyperlink 6 4 3 2 2 2" xfId="10663"/>
    <cellStyle name="Hyperlink 6 4 3 2 3" xfId="6243"/>
    <cellStyle name="Hyperlink 6 4 3 2 4" xfId="8453"/>
    <cellStyle name="Hyperlink 6 4 3 3" xfId="2928"/>
    <cellStyle name="Hyperlink 6 4 3 3 2" xfId="9558"/>
    <cellStyle name="Hyperlink 6 4 3 4" xfId="5138"/>
    <cellStyle name="Hyperlink 6 4 3 5" xfId="7348"/>
    <cellStyle name="Hyperlink 6 4 4" xfId="1270"/>
    <cellStyle name="Hyperlink 6 4 4 2" xfId="3481"/>
    <cellStyle name="Hyperlink 6 4 4 2 2" xfId="10111"/>
    <cellStyle name="Hyperlink 6 4 4 3" xfId="5691"/>
    <cellStyle name="Hyperlink 6 4 4 4" xfId="7901"/>
    <cellStyle name="Hyperlink 6 4 5" xfId="2376"/>
    <cellStyle name="Hyperlink 6 4 5 2" xfId="9006"/>
    <cellStyle name="Hyperlink 6 4 6" xfId="4586"/>
    <cellStyle name="Hyperlink 6 4 7" xfId="679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2 2 2" xfId="11031"/>
    <cellStyle name="Hyperlink 6 5 2 2 2 3" xfId="6611"/>
    <cellStyle name="Hyperlink 6 5 2 2 2 4" xfId="8821"/>
    <cellStyle name="Hyperlink 6 5 2 2 3" xfId="3296"/>
    <cellStyle name="Hyperlink 6 5 2 2 3 2" xfId="9926"/>
    <cellStyle name="Hyperlink 6 5 2 2 4" xfId="5506"/>
    <cellStyle name="Hyperlink 6 5 2 2 5" xfId="7716"/>
    <cellStyle name="Hyperlink 6 5 2 3" xfId="1638"/>
    <cellStyle name="Hyperlink 6 5 2 3 2" xfId="3849"/>
    <cellStyle name="Hyperlink 6 5 2 3 2 2" xfId="10479"/>
    <cellStyle name="Hyperlink 6 5 2 3 3" xfId="6059"/>
    <cellStyle name="Hyperlink 6 5 2 3 4" xfId="8269"/>
    <cellStyle name="Hyperlink 6 5 2 4" xfId="2744"/>
    <cellStyle name="Hyperlink 6 5 2 4 2" xfId="9374"/>
    <cellStyle name="Hyperlink 6 5 2 5" xfId="4954"/>
    <cellStyle name="Hyperlink 6 5 2 6" xfId="7164"/>
    <cellStyle name="Hyperlink 6 5 3" xfId="801"/>
    <cellStyle name="Hyperlink 6 5 3 2" xfId="1914"/>
    <cellStyle name="Hyperlink 6 5 3 2 2" xfId="4125"/>
    <cellStyle name="Hyperlink 6 5 3 2 2 2" xfId="10755"/>
    <cellStyle name="Hyperlink 6 5 3 2 3" xfId="6335"/>
    <cellStyle name="Hyperlink 6 5 3 2 4" xfId="8545"/>
    <cellStyle name="Hyperlink 6 5 3 3" xfId="3020"/>
    <cellStyle name="Hyperlink 6 5 3 3 2" xfId="9650"/>
    <cellStyle name="Hyperlink 6 5 3 4" xfId="5230"/>
    <cellStyle name="Hyperlink 6 5 3 5" xfId="7440"/>
    <cellStyle name="Hyperlink 6 5 4" xfId="1362"/>
    <cellStyle name="Hyperlink 6 5 4 2" xfId="3573"/>
    <cellStyle name="Hyperlink 6 5 4 2 2" xfId="10203"/>
    <cellStyle name="Hyperlink 6 5 4 3" xfId="5783"/>
    <cellStyle name="Hyperlink 6 5 4 4" xfId="7993"/>
    <cellStyle name="Hyperlink 6 5 5" xfId="2468"/>
    <cellStyle name="Hyperlink 6 5 5 2" xfId="9098"/>
    <cellStyle name="Hyperlink 6 5 6" xfId="4678"/>
    <cellStyle name="Hyperlink 6 5 7" xfId="6888"/>
    <cellStyle name="Hyperlink 6 6" xfId="341"/>
    <cellStyle name="Hyperlink 6 6 2" xfId="893"/>
    <cellStyle name="Hyperlink 6 6 2 2" xfId="2006"/>
    <cellStyle name="Hyperlink 6 6 2 2 2" xfId="4217"/>
    <cellStyle name="Hyperlink 6 6 2 2 2 2" xfId="10847"/>
    <cellStyle name="Hyperlink 6 6 2 2 3" xfId="6427"/>
    <cellStyle name="Hyperlink 6 6 2 2 4" xfId="8637"/>
    <cellStyle name="Hyperlink 6 6 2 3" xfId="3112"/>
    <cellStyle name="Hyperlink 6 6 2 3 2" xfId="9742"/>
    <cellStyle name="Hyperlink 6 6 2 4" xfId="5322"/>
    <cellStyle name="Hyperlink 6 6 2 5" xfId="7532"/>
    <cellStyle name="Hyperlink 6 6 3" xfId="1454"/>
    <cellStyle name="Hyperlink 6 6 3 2" xfId="3665"/>
    <cellStyle name="Hyperlink 6 6 3 2 2" xfId="10295"/>
    <cellStyle name="Hyperlink 6 6 3 3" xfId="5875"/>
    <cellStyle name="Hyperlink 6 6 3 4" xfId="8085"/>
    <cellStyle name="Hyperlink 6 6 4" xfId="2560"/>
    <cellStyle name="Hyperlink 6 6 4 2" xfId="9190"/>
    <cellStyle name="Hyperlink 6 6 5" xfId="4770"/>
    <cellStyle name="Hyperlink 6 6 6" xfId="6980"/>
    <cellStyle name="Hyperlink 6 7" xfId="617"/>
    <cellStyle name="Hyperlink 6 7 2" xfId="1730"/>
    <cellStyle name="Hyperlink 6 7 2 2" xfId="3941"/>
    <cellStyle name="Hyperlink 6 7 2 2 2" xfId="10571"/>
    <cellStyle name="Hyperlink 6 7 2 3" xfId="6151"/>
    <cellStyle name="Hyperlink 6 7 2 4" xfId="8361"/>
    <cellStyle name="Hyperlink 6 7 3" xfId="2836"/>
    <cellStyle name="Hyperlink 6 7 3 2" xfId="9466"/>
    <cellStyle name="Hyperlink 6 7 4" xfId="5046"/>
    <cellStyle name="Hyperlink 6 7 5" xfId="7256"/>
    <cellStyle name="Hyperlink 6 8" xfId="1178"/>
    <cellStyle name="Hyperlink 6 8 2" xfId="3389"/>
    <cellStyle name="Hyperlink 6 8 2 2" xfId="10019"/>
    <cellStyle name="Hyperlink 6 8 3" xfId="5599"/>
    <cellStyle name="Hyperlink 6 8 4" xfId="7809"/>
    <cellStyle name="Hyperlink 6 9" xfId="2284"/>
    <cellStyle name="Hyperlink 6 9 2" xfId="8914"/>
    <cellStyle name="Hyperlink 7" xfId="75"/>
    <cellStyle name="Hyperlink 7 10" xfId="6714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2 2 2" xfId="10995"/>
    <cellStyle name="Hyperlink 7 2 2 2 2 2 3" xfId="6575"/>
    <cellStyle name="Hyperlink 7 2 2 2 2 2 4" xfId="8785"/>
    <cellStyle name="Hyperlink 7 2 2 2 2 3" xfId="3260"/>
    <cellStyle name="Hyperlink 7 2 2 2 2 3 2" xfId="9890"/>
    <cellStyle name="Hyperlink 7 2 2 2 2 4" xfId="5470"/>
    <cellStyle name="Hyperlink 7 2 2 2 2 5" xfId="7680"/>
    <cellStyle name="Hyperlink 7 2 2 2 3" xfId="1602"/>
    <cellStyle name="Hyperlink 7 2 2 2 3 2" xfId="3813"/>
    <cellStyle name="Hyperlink 7 2 2 2 3 2 2" xfId="10443"/>
    <cellStyle name="Hyperlink 7 2 2 2 3 3" xfId="6023"/>
    <cellStyle name="Hyperlink 7 2 2 2 3 4" xfId="8233"/>
    <cellStyle name="Hyperlink 7 2 2 2 4" xfId="2708"/>
    <cellStyle name="Hyperlink 7 2 2 2 4 2" xfId="9338"/>
    <cellStyle name="Hyperlink 7 2 2 2 5" xfId="4918"/>
    <cellStyle name="Hyperlink 7 2 2 2 6" xfId="7128"/>
    <cellStyle name="Hyperlink 7 2 2 3" xfId="765"/>
    <cellStyle name="Hyperlink 7 2 2 3 2" xfId="1878"/>
    <cellStyle name="Hyperlink 7 2 2 3 2 2" xfId="4089"/>
    <cellStyle name="Hyperlink 7 2 2 3 2 2 2" xfId="10719"/>
    <cellStyle name="Hyperlink 7 2 2 3 2 3" xfId="6299"/>
    <cellStyle name="Hyperlink 7 2 2 3 2 4" xfId="8509"/>
    <cellStyle name="Hyperlink 7 2 2 3 3" xfId="2984"/>
    <cellStyle name="Hyperlink 7 2 2 3 3 2" xfId="9614"/>
    <cellStyle name="Hyperlink 7 2 2 3 4" xfId="5194"/>
    <cellStyle name="Hyperlink 7 2 2 3 5" xfId="7404"/>
    <cellStyle name="Hyperlink 7 2 2 4" xfId="1326"/>
    <cellStyle name="Hyperlink 7 2 2 4 2" xfId="3537"/>
    <cellStyle name="Hyperlink 7 2 2 4 2 2" xfId="10167"/>
    <cellStyle name="Hyperlink 7 2 2 4 3" xfId="5747"/>
    <cellStyle name="Hyperlink 7 2 2 4 4" xfId="7957"/>
    <cellStyle name="Hyperlink 7 2 2 5" xfId="2432"/>
    <cellStyle name="Hyperlink 7 2 2 5 2" xfId="9062"/>
    <cellStyle name="Hyperlink 7 2 2 6" xfId="4642"/>
    <cellStyle name="Hyperlink 7 2 2 7" xfId="685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2 2 2" xfId="11087"/>
    <cellStyle name="Hyperlink 7 2 3 2 2 2 3" xfId="6667"/>
    <cellStyle name="Hyperlink 7 2 3 2 2 2 4" xfId="8877"/>
    <cellStyle name="Hyperlink 7 2 3 2 2 3" xfId="3352"/>
    <cellStyle name="Hyperlink 7 2 3 2 2 3 2" xfId="9982"/>
    <cellStyle name="Hyperlink 7 2 3 2 2 4" xfId="5562"/>
    <cellStyle name="Hyperlink 7 2 3 2 2 5" xfId="7772"/>
    <cellStyle name="Hyperlink 7 2 3 2 3" xfId="1694"/>
    <cellStyle name="Hyperlink 7 2 3 2 3 2" xfId="3905"/>
    <cellStyle name="Hyperlink 7 2 3 2 3 2 2" xfId="10535"/>
    <cellStyle name="Hyperlink 7 2 3 2 3 3" xfId="6115"/>
    <cellStyle name="Hyperlink 7 2 3 2 3 4" xfId="8325"/>
    <cellStyle name="Hyperlink 7 2 3 2 4" xfId="2800"/>
    <cellStyle name="Hyperlink 7 2 3 2 4 2" xfId="9430"/>
    <cellStyle name="Hyperlink 7 2 3 2 5" xfId="5010"/>
    <cellStyle name="Hyperlink 7 2 3 2 6" xfId="7220"/>
    <cellStyle name="Hyperlink 7 2 3 3" xfId="857"/>
    <cellStyle name="Hyperlink 7 2 3 3 2" xfId="1970"/>
    <cellStyle name="Hyperlink 7 2 3 3 2 2" xfId="4181"/>
    <cellStyle name="Hyperlink 7 2 3 3 2 2 2" xfId="10811"/>
    <cellStyle name="Hyperlink 7 2 3 3 2 3" xfId="6391"/>
    <cellStyle name="Hyperlink 7 2 3 3 2 4" xfId="8601"/>
    <cellStyle name="Hyperlink 7 2 3 3 3" xfId="3076"/>
    <cellStyle name="Hyperlink 7 2 3 3 3 2" xfId="9706"/>
    <cellStyle name="Hyperlink 7 2 3 3 4" xfId="5286"/>
    <cellStyle name="Hyperlink 7 2 3 3 5" xfId="7496"/>
    <cellStyle name="Hyperlink 7 2 3 4" xfId="1418"/>
    <cellStyle name="Hyperlink 7 2 3 4 2" xfId="3629"/>
    <cellStyle name="Hyperlink 7 2 3 4 2 2" xfId="10259"/>
    <cellStyle name="Hyperlink 7 2 3 4 3" xfId="5839"/>
    <cellStyle name="Hyperlink 7 2 3 4 4" xfId="8049"/>
    <cellStyle name="Hyperlink 7 2 3 5" xfId="2524"/>
    <cellStyle name="Hyperlink 7 2 3 5 2" xfId="9154"/>
    <cellStyle name="Hyperlink 7 2 3 6" xfId="4734"/>
    <cellStyle name="Hyperlink 7 2 3 7" xfId="6944"/>
    <cellStyle name="Hyperlink 7 2 4" xfId="397"/>
    <cellStyle name="Hyperlink 7 2 4 2" xfId="949"/>
    <cellStyle name="Hyperlink 7 2 4 2 2" xfId="2062"/>
    <cellStyle name="Hyperlink 7 2 4 2 2 2" xfId="4273"/>
    <cellStyle name="Hyperlink 7 2 4 2 2 2 2" xfId="10903"/>
    <cellStyle name="Hyperlink 7 2 4 2 2 3" xfId="6483"/>
    <cellStyle name="Hyperlink 7 2 4 2 2 4" xfId="8693"/>
    <cellStyle name="Hyperlink 7 2 4 2 3" xfId="3168"/>
    <cellStyle name="Hyperlink 7 2 4 2 3 2" xfId="9798"/>
    <cellStyle name="Hyperlink 7 2 4 2 4" xfId="5378"/>
    <cellStyle name="Hyperlink 7 2 4 2 5" xfId="7588"/>
    <cellStyle name="Hyperlink 7 2 4 3" xfId="1510"/>
    <cellStyle name="Hyperlink 7 2 4 3 2" xfId="3721"/>
    <cellStyle name="Hyperlink 7 2 4 3 2 2" xfId="10351"/>
    <cellStyle name="Hyperlink 7 2 4 3 3" xfId="5931"/>
    <cellStyle name="Hyperlink 7 2 4 3 4" xfId="8141"/>
    <cellStyle name="Hyperlink 7 2 4 4" xfId="2616"/>
    <cellStyle name="Hyperlink 7 2 4 4 2" xfId="9246"/>
    <cellStyle name="Hyperlink 7 2 4 5" xfId="4826"/>
    <cellStyle name="Hyperlink 7 2 4 6" xfId="7036"/>
    <cellStyle name="Hyperlink 7 2 5" xfId="673"/>
    <cellStyle name="Hyperlink 7 2 5 2" xfId="1786"/>
    <cellStyle name="Hyperlink 7 2 5 2 2" xfId="3997"/>
    <cellStyle name="Hyperlink 7 2 5 2 2 2" xfId="10627"/>
    <cellStyle name="Hyperlink 7 2 5 2 3" xfId="6207"/>
    <cellStyle name="Hyperlink 7 2 5 2 4" xfId="8417"/>
    <cellStyle name="Hyperlink 7 2 5 3" xfId="2892"/>
    <cellStyle name="Hyperlink 7 2 5 3 2" xfId="9522"/>
    <cellStyle name="Hyperlink 7 2 5 4" xfId="5102"/>
    <cellStyle name="Hyperlink 7 2 5 5" xfId="7312"/>
    <cellStyle name="Hyperlink 7 2 6" xfId="1234"/>
    <cellStyle name="Hyperlink 7 2 6 2" xfId="3445"/>
    <cellStyle name="Hyperlink 7 2 6 2 2" xfId="10075"/>
    <cellStyle name="Hyperlink 7 2 6 3" xfId="5655"/>
    <cellStyle name="Hyperlink 7 2 6 4" xfId="7865"/>
    <cellStyle name="Hyperlink 7 2 7" xfId="2340"/>
    <cellStyle name="Hyperlink 7 2 7 2" xfId="8970"/>
    <cellStyle name="Hyperlink 7 2 8" xfId="4550"/>
    <cellStyle name="Hyperlink 7 2 9" xfId="676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2 2 2" xfId="10949"/>
    <cellStyle name="Hyperlink 7 3 2 2 2 3" xfId="6529"/>
    <cellStyle name="Hyperlink 7 3 2 2 2 4" xfId="8739"/>
    <cellStyle name="Hyperlink 7 3 2 2 3" xfId="3214"/>
    <cellStyle name="Hyperlink 7 3 2 2 3 2" xfId="9844"/>
    <cellStyle name="Hyperlink 7 3 2 2 4" xfId="5424"/>
    <cellStyle name="Hyperlink 7 3 2 2 5" xfId="7634"/>
    <cellStyle name="Hyperlink 7 3 2 3" xfId="1556"/>
    <cellStyle name="Hyperlink 7 3 2 3 2" xfId="3767"/>
    <cellStyle name="Hyperlink 7 3 2 3 2 2" xfId="10397"/>
    <cellStyle name="Hyperlink 7 3 2 3 3" xfId="5977"/>
    <cellStyle name="Hyperlink 7 3 2 3 4" xfId="8187"/>
    <cellStyle name="Hyperlink 7 3 2 4" xfId="2662"/>
    <cellStyle name="Hyperlink 7 3 2 4 2" xfId="9292"/>
    <cellStyle name="Hyperlink 7 3 2 5" xfId="4872"/>
    <cellStyle name="Hyperlink 7 3 2 6" xfId="7082"/>
    <cellStyle name="Hyperlink 7 3 3" xfId="719"/>
    <cellStyle name="Hyperlink 7 3 3 2" xfId="1832"/>
    <cellStyle name="Hyperlink 7 3 3 2 2" xfId="4043"/>
    <cellStyle name="Hyperlink 7 3 3 2 2 2" xfId="10673"/>
    <cellStyle name="Hyperlink 7 3 3 2 3" xfId="6253"/>
    <cellStyle name="Hyperlink 7 3 3 2 4" xfId="8463"/>
    <cellStyle name="Hyperlink 7 3 3 3" xfId="2938"/>
    <cellStyle name="Hyperlink 7 3 3 3 2" xfId="9568"/>
    <cellStyle name="Hyperlink 7 3 3 4" xfId="5148"/>
    <cellStyle name="Hyperlink 7 3 3 5" xfId="7358"/>
    <cellStyle name="Hyperlink 7 3 4" xfId="1280"/>
    <cellStyle name="Hyperlink 7 3 4 2" xfId="3491"/>
    <cellStyle name="Hyperlink 7 3 4 2 2" xfId="10121"/>
    <cellStyle name="Hyperlink 7 3 4 3" xfId="5701"/>
    <cellStyle name="Hyperlink 7 3 4 4" xfId="7911"/>
    <cellStyle name="Hyperlink 7 3 5" xfId="2386"/>
    <cellStyle name="Hyperlink 7 3 5 2" xfId="9016"/>
    <cellStyle name="Hyperlink 7 3 6" xfId="4596"/>
    <cellStyle name="Hyperlink 7 3 7" xfId="680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2 2 2" xfId="11041"/>
    <cellStyle name="Hyperlink 7 4 2 2 2 3" xfId="6621"/>
    <cellStyle name="Hyperlink 7 4 2 2 2 4" xfId="8831"/>
    <cellStyle name="Hyperlink 7 4 2 2 3" xfId="3306"/>
    <cellStyle name="Hyperlink 7 4 2 2 3 2" xfId="9936"/>
    <cellStyle name="Hyperlink 7 4 2 2 4" xfId="5516"/>
    <cellStyle name="Hyperlink 7 4 2 2 5" xfId="7726"/>
    <cellStyle name="Hyperlink 7 4 2 3" xfId="1648"/>
    <cellStyle name="Hyperlink 7 4 2 3 2" xfId="3859"/>
    <cellStyle name="Hyperlink 7 4 2 3 2 2" xfId="10489"/>
    <cellStyle name="Hyperlink 7 4 2 3 3" xfId="6069"/>
    <cellStyle name="Hyperlink 7 4 2 3 4" xfId="8279"/>
    <cellStyle name="Hyperlink 7 4 2 4" xfId="2754"/>
    <cellStyle name="Hyperlink 7 4 2 4 2" xfId="9384"/>
    <cellStyle name="Hyperlink 7 4 2 5" xfId="4964"/>
    <cellStyle name="Hyperlink 7 4 2 6" xfId="7174"/>
    <cellStyle name="Hyperlink 7 4 3" xfId="811"/>
    <cellStyle name="Hyperlink 7 4 3 2" xfId="1924"/>
    <cellStyle name="Hyperlink 7 4 3 2 2" xfId="4135"/>
    <cellStyle name="Hyperlink 7 4 3 2 2 2" xfId="10765"/>
    <cellStyle name="Hyperlink 7 4 3 2 3" xfId="6345"/>
    <cellStyle name="Hyperlink 7 4 3 2 4" xfId="8555"/>
    <cellStyle name="Hyperlink 7 4 3 3" xfId="3030"/>
    <cellStyle name="Hyperlink 7 4 3 3 2" xfId="9660"/>
    <cellStyle name="Hyperlink 7 4 3 4" xfId="5240"/>
    <cellStyle name="Hyperlink 7 4 3 5" xfId="7450"/>
    <cellStyle name="Hyperlink 7 4 4" xfId="1372"/>
    <cellStyle name="Hyperlink 7 4 4 2" xfId="3583"/>
    <cellStyle name="Hyperlink 7 4 4 2 2" xfId="10213"/>
    <cellStyle name="Hyperlink 7 4 4 3" xfId="5793"/>
    <cellStyle name="Hyperlink 7 4 4 4" xfId="8003"/>
    <cellStyle name="Hyperlink 7 4 5" xfId="2478"/>
    <cellStyle name="Hyperlink 7 4 5 2" xfId="9108"/>
    <cellStyle name="Hyperlink 7 4 6" xfId="4688"/>
    <cellStyle name="Hyperlink 7 4 7" xfId="6898"/>
    <cellStyle name="Hyperlink 7 5" xfId="351"/>
    <cellStyle name="Hyperlink 7 5 2" xfId="903"/>
    <cellStyle name="Hyperlink 7 5 2 2" xfId="2016"/>
    <cellStyle name="Hyperlink 7 5 2 2 2" xfId="4227"/>
    <cellStyle name="Hyperlink 7 5 2 2 2 2" xfId="10857"/>
    <cellStyle name="Hyperlink 7 5 2 2 3" xfId="6437"/>
    <cellStyle name="Hyperlink 7 5 2 2 4" xfId="8647"/>
    <cellStyle name="Hyperlink 7 5 2 3" xfId="3122"/>
    <cellStyle name="Hyperlink 7 5 2 3 2" xfId="9752"/>
    <cellStyle name="Hyperlink 7 5 2 4" xfId="5332"/>
    <cellStyle name="Hyperlink 7 5 2 5" xfId="7542"/>
    <cellStyle name="Hyperlink 7 5 3" xfId="1464"/>
    <cellStyle name="Hyperlink 7 5 3 2" xfId="3675"/>
    <cellStyle name="Hyperlink 7 5 3 2 2" xfId="10305"/>
    <cellStyle name="Hyperlink 7 5 3 3" xfId="5885"/>
    <cellStyle name="Hyperlink 7 5 3 4" xfId="8095"/>
    <cellStyle name="Hyperlink 7 5 4" xfId="2570"/>
    <cellStyle name="Hyperlink 7 5 4 2" xfId="9200"/>
    <cellStyle name="Hyperlink 7 5 5" xfId="4780"/>
    <cellStyle name="Hyperlink 7 5 6" xfId="6990"/>
    <cellStyle name="Hyperlink 7 6" xfId="627"/>
    <cellStyle name="Hyperlink 7 6 2" xfId="1740"/>
    <cellStyle name="Hyperlink 7 6 2 2" xfId="3951"/>
    <cellStyle name="Hyperlink 7 6 2 2 2" xfId="10581"/>
    <cellStyle name="Hyperlink 7 6 2 3" xfId="6161"/>
    <cellStyle name="Hyperlink 7 6 2 4" xfId="8371"/>
    <cellStyle name="Hyperlink 7 6 3" xfId="2846"/>
    <cellStyle name="Hyperlink 7 6 3 2" xfId="9476"/>
    <cellStyle name="Hyperlink 7 6 4" xfId="5056"/>
    <cellStyle name="Hyperlink 7 6 5" xfId="7266"/>
    <cellStyle name="Hyperlink 7 7" xfId="1188"/>
    <cellStyle name="Hyperlink 7 7 2" xfId="3399"/>
    <cellStyle name="Hyperlink 7 7 2 2" xfId="10029"/>
    <cellStyle name="Hyperlink 7 7 3" xfId="5609"/>
    <cellStyle name="Hyperlink 7 7 4" xfId="7819"/>
    <cellStyle name="Hyperlink 7 8" xfId="2294"/>
    <cellStyle name="Hyperlink 7 8 2" xfId="8924"/>
    <cellStyle name="Hyperlink 7 9" xfId="4504"/>
    <cellStyle name="Hyperlink 8" xfId="96"/>
    <cellStyle name="Hyperlink 8 10" xfId="6735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2 2 2" xfId="11016"/>
    <cellStyle name="Hyperlink 8 2 2 2 2 2 3" xfId="6596"/>
    <cellStyle name="Hyperlink 8 2 2 2 2 2 4" xfId="8806"/>
    <cellStyle name="Hyperlink 8 2 2 2 2 3" xfId="3281"/>
    <cellStyle name="Hyperlink 8 2 2 2 2 3 2" xfId="9911"/>
    <cellStyle name="Hyperlink 8 2 2 2 2 4" xfId="5491"/>
    <cellStyle name="Hyperlink 8 2 2 2 2 5" xfId="7701"/>
    <cellStyle name="Hyperlink 8 2 2 2 3" xfId="1623"/>
    <cellStyle name="Hyperlink 8 2 2 2 3 2" xfId="3834"/>
    <cellStyle name="Hyperlink 8 2 2 2 3 2 2" xfId="10464"/>
    <cellStyle name="Hyperlink 8 2 2 2 3 3" xfId="6044"/>
    <cellStyle name="Hyperlink 8 2 2 2 3 4" xfId="8254"/>
    <cellStyle name="Hyperlink 8 2 2 2 4" xfId="2729"/>
    <cellStyle name="Hyperlink 8 2 2 2 4 2" xfId="9359"/>
    <cellStyle name="Hyperlink 8 2 2 2 5" xfId="4939"/>
    <cellStyle name="Hyperlink 8 2 2 2 6" xfId="7149"/>
    <cellStyle name="Hyperlink 8 2 2 3" xfId="786"/>
    <cellStyle name="Hyperlink 8 2 2 3 2" xfId="1899"/>
    <cellStyle name="Hyperlink 8 2 2 3 2 2" xfId="4110"/>
    <cellStyle name="Hyperlink 8 2 2 3 2 2 2" xfId="10740"/>
    <cellStyle name="Hyperlink 8 2 2 3 2 3" xfId="6320"/>
    <cellStyle name="Hyperlink 8 2 2 3 2 4" xfId="8530"/>
    <cellStyle name="Hyperlink 8 2 2 3 3" xfId="3005"/>
    <cellStyle name="Hyperlink 8 2 2 3 3 2" xfId="9635"/>
    <cellStyle name="Hyperlink 8 2 2 3 4" xfId="5215"/>
    <cellStyle name="Hyperlink 8 2 2 3 5" xfId="7425"/>
    <cellStyle name="Hyperlink 8 2 2 4" xfId="1347"/>
    <cellStyle name="Hyperlink 8 2 2 4 2" xfId="3558"/>
    <cellStyle name="Hyperlink 8 2 2 4 2 2" xfId="10188"/>
    <cellStyle name="Hyperlink 8 2 2 4 3" xfId="5768"/>
    <cellStyle name="Hyperlink 8 2 2 4 4" xfId="7978"/>
    <cellStyle name="Hyperlink 8 2 2 5" xfId="2453"/>
    <cellStyle name="Hyperlink 8 2 2 5 2" xfId="9083"/>
    <cellStyle name="Hyperlink 8 2 2 6" xfId="4663"/>
    <cellStyle name="Hyperlink 8 2 2 7" xfId="687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2 2 2" xfId="11108"/>
    <cellStyle name="Hyperlink 8 2 3 2 2 2 3" xfId="6688"/>
    <cellStyle name="Hyperlink 8 2 3 2 2 2 4" xfId="8898"/>
    <cellStyle name="Hyperlink 8 2 3 2 2 3" xfId="3373"/>
    <cellStyle name="Hyperlink 8 2 3 2 2 3 2" xfId="10003"/>
    <cellStyle name="Hyperlink 8 2 3 2 2 4" xfId="5583"/>
    <cellStyle name="Hyperlink 8 2 3 2 2 5" xfId="7793"/>
    <cellStyle name="Hyperlink 8 2 3 2 3" xfId="1715"/>
    <cellStyle name="Hyperlink 8 2 3 2 3 2" xfId="3926"/>
    <cellStyle name="Hyperlink 8 2 3 2 3 2 2" xfId="10556"/>
    <cellStyle name="Hyperlink 8 2 3 2 3 3" xfId="6136"/>
    <cellStyle name="Hyperlink 8 2 3 2 3 4" xfId="8346"/>
    <cellStyle name="Hyperlink 8 2 3 2 4" xfId="2821"/>
    <cellStyle name="Hyperlink 8 2 3 2 4 2" xfId="9451"/>
    <cellStyle name="Hyperlink 8 2 3 2 5" xfId="5031"/>
    <cellStyle name="Hyperlink 8 2 3 2 6" xfId="7241"/>
    <cellStyle name="Hyperlink 8 2 3 3" xfId="878"/>
    <cellStyle name="Hyperlink 8 2 3 3 2" xfId="1991"/>
    <cellStyle name="Hyperlink 8 2 3 3 2 2" xfId="4202"/>
    <cellStyle name="Hyperlink 8 2 3 3 2 2 2" xfId="10832"/>
    <cellStyle name="Hyperlink 8 2 3 3 2 3" xfId="6412"/>
    <cellStyle name="Hyperlink 8 2 3 3 2 4" xfId="8622"/>
    <cellStyle name="Hyperlink 8 2 3 3 3" xfId="3097"/>
    <cellStyle name="Hyperlink 8 2 3 3 3 2" xfId="9727"/>
    <cellStyle name="Hyperlink 8 2 3 3 4" xfId="5307"/>
    <cellStyle name="Hyperlink 8 2 3 3 5" xfId="7517"/>
    <cellStyle name="Hyperlink 8 2 3 4" xfId="1439"/>
    <cellStyle name="Hyperlink 8 2 3 4 2" xfId="3650"/>
    <cellStyle name="Hyperlink 8 2 3 4 2 2" xfId="10280"/>
    <cellStyle name="Hyperlink 8 2 3 4 3" xfId="5860"/>
    <cellStyle name="Hyperlink 8 2 3 4 4" xfId="8070"/>
    <cellStyle name="Hyperlink 8 2 3 5" xfId="2545"/>
    <cellStyle name="Hyperlink 8 2 3 5 2" xfId="9175"/>
    <cellStyle name="Hyperlink 8 2 3 6" xfId="4755"/>
    <cellStyle name="Hyperlink 8 2 3 7" xfId="6965"/>
    <cellStyle name="Hyperlink 8 2 4" xfId="418"/>
    <cellStyle name="Hyperlink 8 2 4 2" xfId="970"/>
    <cellStyle name="Hyperlink 8 2 4 2 2" xfId="2083"/>
    <cellStyle name="Hyperlink 8 2 4 2 2 2" xfId="4294"/>
    <cellStyle name="Hyperlink 8 2 4 2 2 2 2" xfId="10924"/>
    <cellStyle name="Hyperlink 8 2 4 2 2 3" xfId="6504"/>
    <cellStyle name="Hyperlink 8 2 4 2 2 4" xfId="8714"/>
    <cellStyle name="Hyperlink 8 2 4 2 3" xfId="3189"/>
    <cellStyle name="Hyperlink 8 2 4 2 3 2" xfId="9819"/>
    <cellStyle name="Hyperlink 8 2 4 2 4" xfId="5399"/>
    <cellStyle name="Hyperlink 8 2 4 2 5" xfId="7609"/>
    <cellStyle name="Hyperlink 8 2 4 3" xfId="1531"/>
    <cellStyle name="Hyperlink 8 2 4 3 2" xfId="3742"/>
    <cellStyle name="Hyperlink 8 2 4 3 2 2" xfId="10372"/>
    <cellStyle name="Hyperlink 8 2 4 3 3" xfId="5952"/>
    <cellStyle name="Hyperlink 8 2 4 3 4" xfId="8162"/>
    <cellStyle name="Hyperlink 8 2 4 4" xfId="2637"/>
    <cellStyle name="Hyperlink 8 2 4 4 2" xfId="9267"/>
    <cellStyle name="Hyperlink 8 2 4 5" xfId="4847"/>
    <cellStyle name="Hyperlink 8 2 4 6" xfId="7057"/>
    <cellStyle name="Hyperlink 8 2 5" xfId="694"/>
    <cellStyle name="Hyperlink 8 2 5 2" xfId="1807"/>
    <cellStyle name="Hyperlink 8 2 5 2 2" xfId="4018"/>
    <cellStyle name="Hyperlink 8 2 5 2 2 2" xfId="10648"/>
    <cellStyle name="Hyperlink 8 2 5 2 3" xfId="6228"/>
    <cellStyle name="Hyperlink 8 2 5 2 4" xfId="8438"/>
    <cellStyle name="Hyperlink 8 2 5 3" xfId="2913"/>
    <cellStyle name="Hyperlink 8 2 5 3 2" xfId="9543"/>
    <cellStyle name="Hyperlink 8 2 5 4" xfId="5123"/>
    <cellStyle name="Hyperlink 8 2 5 5" xfId="7333"/>
    <cellStyle name="Hyperlink 8 2 6" xfId="1255"/>
    <cellStyle name="Hyperlink 8 2 6 2" xfId="3466"/>
    <cellStyle name="Hyperlink 8 2 6 2 2" xfId="10096"/>
    <cellStyle name="Hyperlink 8 2 6 3" xfId="5676"/>
    <cellStyle name="Hyperlink 8 2 6 4" xfId="7886"/>
    <cellStyle name="Hyperlink 8 2 7" xfId="2361"/>
    <cellStyle name="Hyperlink 8 2 7 2" xfId="8991"/>
    <cellStyle name="Hyperlink 8 2 8" xfId="4571"/>
    <cellStyle name="Hyperlink 8 2 9" xfId="678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2 2 2" xfId="10970"/>
    <cellStyle name="Hyperlink 8 3 2 2 2 3" xfId="6550"/>
    <cellStyle name="Hyperlink 8 3 2 2 2 4" xfId="8760"/>
    <cellStyle name="Hyperlink 8 3 2 2 3" xfId="3235"/>
    <cellStyle name="Hyperlink 8 3 2 2 3 2" xfId="9865"/>
    <cellStyle name="Hyperlink 8 3 2 2 4" xfId="5445"/>
    <cellStyle name="Hyperlink 8 3 2 2 5" xfId="7655"/>
    <cellStyle name="Hyperlink 8 3 2 3" xfId="1577"/>
    <cellStyle name="Hyperlink 8 3 2 3 2" xfId="3788"/>
    <cellStyle name="Hyperlink 8 3 2 3 2 2" xfId="10418"/>
    <cellStyle name="Hyperlink 8 3 2 3 3" xfId="5998"/>
    <cellStyle name="Hyperlink 8 3 2 3 4" xfId="8208"/>
    <cellStyle name="Hyperlink 8 3 2 4" xfId="2683"/>
    <cellStyle name="Hyperlink 8 3 2 4 2" xfId="9313"/>
    <cellStyle name="Hyperlink 8 3 2 5" xfId="4893"/>
    <cellStyle name="Hyperlink 8 3 2 6" xfId="7103"/>
    <cellStyle name="Hyperlink 8 3 3" xfId="740"/>
    <cellStyle name="Hyperlink 8 3 3 2" xfId="1853"/>
    <cellStyle name="Hyperlink 8 3 3 2 2" xfId="4064"/>
    <cellStyle name="Hyperlink 8 3 3 2 2 2" xfId="10694"/>
    <cellStyle name="Hyperlink 8 3 3 2 3" xfId="6274"/>
    <cellStyle name="Hyperlink 8 3 3 2 4" xfId="8484"/>
    <cellStyle name="Hyperlink 8 3 3 3" xfId="2959"/>
    <cellStyle name="Hyperlink 8 3 3 3 2" xfId="9589"/>
    <cellStyle name="Hyperlink 8 3 3 4" xfId="5169"/>
    <cellStyle name="Hyperlink 8 3 3 5" xfId="7379"/>
    <cellStyle name="Hyperlink 8 3 4" xfId="1301"/>
    <cellStyle name="Hyperlink 8 3 4 2" xfId="3512"/>
    <cellStyle name="Hyperlink 8 3 4 2 2" xfId="10142"/>
    <cellStyle name="Hyperlink 8 3 4 3" xfId="5722"/>
    <cellStyle name="Hyperlink 8 3 4 4" xfId="7932"/>
    <cellStyle name="Hyperlink 8 3 5" xfId="2407"/>
    <cellStyle name="Hyperlink 8 3 5 2" xfId="9037"/>
    <cellStyle name="Hyperlink 8 3 6" xfId="4617"/>
    <cellStyle name="Hyperlink 8 3 7" xfId="682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2 2 2" xfId="11062"/>
    <cellStyle name="Hyperlink 8 4 2 2 2 3" xfId="6642"/>
    <cellStyle name="Hyperlink 8 4 2 2 2 4" xfId="8852"/>
    <cellStyle name="Hyperlink 8 4 2 2 3" xfId="3327"/>
    <cellStyle name="Hyperlink 8 4 2 2 3 2" xfId="9957"/>
    <cellStyle name="Hyperlink 8 4 2 2 4" xfId="5537"/>
    <cellStyle name="Hyperlink 8 4 2 2 5" xfId="7747"/>
    <cellStyle name="Hyperlink 8 4 2 3" xfId="1669"/>
    <cellStyle name="Hyperlink 8 4 2 3 2" xfId="3880"/>
    <cellStyle name="Hyperlink 8 4 2 3 2 2" xfId="10510"/>
    <cellStyle name="Hyperlink 8 4 2 3 3" xfId="6090"/>
    <cellStyle name="Hyperlink 8 4 2 3 4" xfId="8300"/>
    <cellStyle name="Hyperlink 8 4 2 4" xfId="2775"/>
    <cellStyle name="Hyperlink 8 4 2 4 2" xfId="9405"/>
    <cellStyle name="Hyperlink 8 4 2 5" xfId="4985"/>
    <cellStyle name="Hyperlink 8 4 2 6" xfId="7195"/>
    <cellStyle name="Hyperlink 8 4 3" xfId="832"/>
    <cellStyle name="Hyperlink 8 4 3 2" xfId="1945"/>
    <cellStyle name="Hyperlink 8 4 3 2 2" xfId="4156"/>
    <cellStyle name="Hyperlink 8 4 3 2 2 2" xfId="10786"/>
    <cellStyle name="Hyperlink 8 4 3 2 3" xfId="6366"/>
    <cellStyle name="Hyperlink 8 4 3 2 4" xfId="8576"/>
    <cellStyle name="Hyperlink 8 4 3 3" xfId="3051"/>
    <cellStyle name="Hyperlink 8 4 3 3 2" xfId="9681"/>
    <cellStyle name="Hyperlink 8 4 3 4" xfId="5261"/>
    <cellStyle name="Hyperlink 8 4 3 5" xfId="7471"/>
    <cellStyle name="Hyperlink 8 4 4" xfId="1393"/>
    <cellStyle name="Hyperlink 8 4 4 2" xfId="3604"/>
    <cellStyle name="Hyperlink 8 4 4 2 2" xfId="10234"/>
    <cellStyle name="Hyperlink 8 4 4 3" xfId="5814"/>
    <cellStyle name="Hyperlink 8 4 4 4" xfId="8024"/>
    <cellStyle name="Hyperlink 8 4 5" xfId="2499"/>
    <cellStyle name="Hyperlink 8 4 5 2" xfId="9129"/>
    <cellStyle name="Hyperlink 8 4 6" xfId="4709"/>
    <cellStyle name="Hyperlink 8 4 7" xfId="6919"/>
    <cellStyle name="Hyperlink 8 5" xfId="372"/>
    <cellStyle name="Hyperlink 8 5 2" xfId="924"/>
    <cellStyle name="Hyperlink 8 5 2 2" xfId="2037"/>
    <cellStyle name="Hyperlink 8 5 2 2 2" xfId="4248"/>
    <cellStyle name="Hyperlink 8 5 2 2 2 2" xfId="10878"/>
    <cellStyle name="Hyperlink 8 5 2 2 3" xfId="6458"/>
    <cellStyle name="Hyperlink 8 5 2 2 4" xfId="8668"/>
    <cellStyle name="Hyperlink 8 5 2 3" xfId="3143"/>
    <cellStyle name="Hyperlink 8 5 2 3 2" xfId="9773"/>
    <cellStyle name="Hyperlink 8 5 2 4" xfId="5353"/>
    <cellStyle name="Hyperlink 8 5 2 5" xfId="7563"/>
    <cellStyle name="Hyperlink 8 5 3" xfId="1485"/>
    <cellStyle name="Hyperlink 8 5 3 2" xfId="3696"/>
    <cellStyle name="Hyperlink 8 5 3 2 2" xfId="10326"/>
    <cellStyle name="Hyperlink 8 5 3 3" xfId="5906"/>
    <cellStyle name="Hyperlink 8 5 3 4" xfId="8116"/>
    <cellStyle name="Hyperlink 8 5 4" xfId="2591"/>
    <cellStyle name="Hyperlink 8 5 4 2" xfId="9221"/>
    <cellStyle name="Hyperlink 8 5 5" xfId="4801"/>
    <cellStyle name="Hyperlink 8 5 6" xfId="7011"/>
    <cellStyle name="Hyperlink 8 6" xfId="648"/>
    <cellStyle name="Hyperlink 8 6 2" xfId="1761"/>
    <cellStyle name="Hyperlink 8 6 2 2" xfId="3972"/>
    <cellStyle name="Hyperlink 8 6 2 2 2" xfId="10602"/>
    <cellStyle name="Hyperlink 8 6 2 3" xfId="6182"/>
    <cellStyle name="Hyperlink 8 6 2 4" xfId="8392"/>
    <cellStyle name="Hyperlink 8 6 3" xfId="2867"/>
    <cellStyle name="Hyperlink 8 6 3 2" xfId="9497"/>
    <cellStyle name="Hyperlink 8 6 4" xfId="5077"/>
    <cellStyle name="Hyperlink 8 6 5" xfId="7287"/>
    <cellStyle name="Hyperlink 8 7" xfId="1209"/>
    <cellStyle name="Hyperlink 8 7 2" xfId="3420"/>
    <cellStyle name="Hyperlink 8 7 2 2" xfId="10050"/>
    <cellStyle name="Hyperlink 8 7 3" xfId="5630"/>
    <cellStyle name="Hyperlink 8 7 4" xfId="7840"/>
    <cellStyle name="Hyperlink 8 8" xfId="2315"/>
    <cellStyle name="Hyperlink 8 8 2" xfId="894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2 2 2" xfId="10975"/>
    <cellStyle name="Hyperlink 9 2 2 2 2 3" xfId="6555"/>
    <cellStyle name="Hyperlink 9 2 2 2 2 4" xfId="8765"/>
    <cellStyle name="Hyperlink 9 2 2 2 3" xfId="3240"/>
    <cellStyle name="Hyperlink 9 2 2 2 3 2" xfId="9870"/>
    <cellStyle name="Hyperlink 9 2 2 2 4" xfId="5450"/>
    <cellStyle name="Hyperlink 9 2 2 2 5" xfId="7660"/>
    <cellStyle name="Hyperlink 9 2 2 3" xfId="1582"/>
    <cellStyle name="Hyperlink 9 2 2 3 2" xfId="3793"/>
    <cellStyle name="Hyperlink 9 2 2 3 2 2" xfId="10423"/>
    <cellStyle name="Hyperlink 9 2 2 3 3" xfId="6003"/>
    <cellStyle name="Hyperlink 9 2 2 3 4" xfId="8213"/>
    <cellStyle name="Hyperlink 9 2 2 4" xfId="2688"/>
    <cellStyle name="Hyperlink 9 2 2 4 2" xfId="9318"/>
    <cellStyle name="Hyperlink 9 2 2 5" xfId="4898"/>
    <cellStyle name="Hyperlink 9 2 2 6" xfId="7108"/>
    <cellStyle name="Hyperlink 9 2 3" xfId="745"/>
    <cellStyle name="Hyperlink 9 2 3 2" xfId="1858"/>
    <cellStyle name="Hyperlink 9 2 3 2 2" xfId="4069"/>
    <cellStyle name="Hyperlink 9 2 3 2 2 2" xfId="10699"/>
    <cellStyle name="Hyperlink 9 2 3 2 3" xfId="6279"/>
    <cellStyle name="Hyperlink 9 2 3 2 4" xfId="8489"/>
    <cellStyle name="Hyperlink 9 2 3 3" xfId="2964"/>
    <cellStyle name="Hyperlink 9 2 3 3 2" xfId="9594"/>
    <cellStyle name="Hyperlink 9 2 3 4" xfId="5174"/>
    <cellStyle name="Hyperlink 9 2 3 5" xfId="7384"/>
    <cellStyle name="Hyperlink 9 2 4" xfId="1306"/>
    <cellStyle name="Hyperlink 9 2 4 2" xfId="3517"/>
    <cellStyle name="Hyperlink 9 2 4 2 2" xfId="10147"/>
    <cellStyle name="Hyperlink 9 2 4 3" xfId="5727"/>
    <cellStyle name="Hyperlink 9 2 4 4" xfId="7937"/>
    <cellStyle name="Hyperlink 9 2 5" xfId="2412"/>
    <cellStyle name="Hyperlink 9 2 5 2" xfId="9042"/>
    <cellStyle name="Hyperlink 9 2 6" xfId="4622"/>
    <cellStyle name="Hyperlink 9 2 7" xfId="683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2 2 2" xfId="11067"/>
    <cellStyle name="Hyperlink 9 3 2 2 2 3" xfId="6647"/>
    <cellStyle name="Hyperlink 9 3 2 2 2 4" xfId="8857"/>
    <cellStyle name="Hyperlink 9 3 2 2 3" xfId="3332"/>
    <cellStyle name="Hyperlink 9 3 2 2 3 2" xfId="9962"/>
    <cellStyle name="Hyperlink 9 3 2 2 4" xfId="5542"/>
    <cellStyle name="Hyperlink 9 3 2 2 5" xfId="7752"/>
    <cellStyle name="Hyperlink 9 3 2 3" xfId="1674"/>
    <cellStyle name="Hyperlink 9 3 2 3 2" xfId="3885"/>
    <cellStyle name="Hyperlink 9 3 2 3 2 2" xfId="10515"/>
    <cellStyle name="Hyperlink 9 3 2 3 3" xfId="6095"/>
    <cellStyle name="Hyperlink 9 3 2 3 4" xfId="8305"/>
    <cellStyle name="Hyperlink 9 3 2 4" xfId="2780"/>
    <cellStyle name="Hyperlink 9 3 2 4 2" xfId="9410"/>
    <cellStyle name="Hyperlink 9 3 2 5" xfId="4990"/>
    <cellStyle name="Hyperlink 9 3 2 6" xfId="7200"/>
    <cellStyle name="Hyperlink 9 3 3" xfId="837"/>
    <cellStyle name="Hyperlink 9 3 3 2" xfId="1950"/>
    <cellStyle name="Hyperlink 9 3 3 2 2" xfId="4161"/>
    <cellStyle name="Hyperlink 9 3 3 2 2 2" xfId="10791"/>
    <cellStyle name="Hyperlink 9 3 3 2 3" xfId="6371"/>
    <cellStyle name="Hyperlink 9 3 3 2 4" xfId="8581"/>
    <cellStyle name="Hyperlink 9 3 3 3" xfId="3056"/>
    <cellStyle name="Hyperlink 9 3 3 3 2" xfId="9686"/>
    <cellStyle name="Hyperlink 9 3 3 4" xfId="5266"/>
    <cellStyle name="Hyperlink 9 3 3 5" xfId="7476"/>
    <cellStyle name="Hyperlink 9 3 4" xfId="1398"/>
    <cellStyle name="Hyperlink 9 3 4 2" xfId="3609"/>
    <cellStyle name="Hyperlink 9 3 4 2 2" xfId="10239"/>
    <cellStyle name="Hyperlink 9 3 4 3" xfId="5819"/>
    <cellStyle name="Hyperlink 9 3 4 4" xfId="8029"/>
    <cellStyle name="Hyperlink 9 3 5" xfId="2504"/>
    <cellStyle name="Hyperlink 9 3 5 2" xfId="9134"/>
    <cellStyle name="Hyperlink 9 3 6" xfId="4714"/>
    <cellStyle name="Hyperlink 9 3 7" xfId="6924"/>
    <cellStyle name="Hyperlink 9 4" xfId="377"/>
    <cellStyle name="Hyperlink 9 4 2" xfId="929"/>
    <cellStyle name="Hyperlink 9 4 2 2" xfId="2042"/>
    <cellStyle name="Hyperlink 9 4 2 2 2" xfId="4253"/>
    <cellStyle name="Hyperlink 9 4 2 2 2 2" xfId="10883"/>
    <cellStyle name="Hyperlink 9 4 2 2 3" xfId="6463"/>
    <cellStyle name="Hyperlink 9 4 2 2 4" xfId="8673"/>
    <cellStyle name="Hyperlink 9 4 2 3" xfId="3148"/>
    <cellStyle name="Hyperlink 9 4 2 3 2" xfId="9778"/>
    <cellStyle name="Hyperlink 9 4 2 4" xfId="5358"/>
    <cellStyle name="Hyperlink 9 4 2 5" xfId="7568"/>
    <cellStyle name="Hyperlink 9 4 3" xfId="1490"/>
    <cellStyle name="Hyperlink 9 4 3 2" xfId="3701"/>
    <cellStyle name="Hyperlink 9 4 3 2 2" xfId="10331"/>
    <cellStyle name="Hyperlink 9 4 3 3" xfId="5911"/>
    <cellStyle name="Hyperlink 9 4 3 4" xfId="8121"/>
    <cellStyle name="Hyperlink 9 4 4" xfId="2596"/>
    <cellStyle name="Hyperlink 9 4 4 2" xfId="9226"/>
    <cellStyle name="Hyperlink 9 4 5" xfId="4806"/>
    <cellStyle name="Hyperlink 9 4 6" xfId="7016"/>
    <cellStyle name="Hyperlink 9 5" xfId="653"/>
    <cellStyle name="Hyperlink 9 5 2" xfId="1766"/>
    <cellStyle name="Hyperlink 9 5 2 2" xfId="3977"/>
    <cellStyle name="Hyperlink 9 5 2 2 2" xfId="10607"/>
    <cellStyle name="Hyperlink 9 5 2 3" xfId="6187"/>
    <cellStyle name="Hyperlink 9 5 2 4" xfId="8397"/>
    <cellStyle name="Hyperlink 9 5 3" xfId="2872"/>
    <cellStyle name="Hyperlink 9 5 3 2" xfId="9502"/>
    <cellStyle name="Hyperlink 9 5 4" xfId="5082"/>
    <cellStyle name="Hyperlink 9 5 5" xfId="7292"/>
    <cellStyle name="Hyperlink 9 6" xfId="1214"/>
    <cellStyle name="Hyperlink 9 6 2" xfId="3425"/>
    <cellStyle name="Hyperlink 9 6 2 2" xfId="10055"/>
    <cellStyle name="Hyperlink 9 6 3" xfId="5635"/>
    <cellStyle name="Hyperlink 9 6 4" xfId="7845"/>
    <cellStyle name="Hyperlink 9 7" xfId="2320"/>
    <cellStyle name="Hyperlink 9 7 2" xfId="8950"/>
    <cellStyle name="Hyperlink 9 8" xfId="4530"/>
    <cellStyle name="Hyperlink 9 9" xfId="674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5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51"/>
      <tableStyleElement type="headerRow" dxfId="1550"/>
      <tableStyleElement type="totalRow" dxfId="1549"/>
      <tableStyleElement type="firstColumn" dxfId="1548"/>
      <tableStyleElement type="lastColumn" dxfId="1547"/>
      <tableStyleElement type="firstRowStripe" dxfId="1546"/>
      <tableStyleElement type="firstColumnStripe" dxfId="154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styles" Target="style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theme" Target="theme/theme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externalLink" Target="externalLinks/externalLink2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1.xml"/><Relationship Id="rId28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7436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3er.%20Corte%20Reporte%20Seguimiento%20Cajeros%20Autom&#225;ticos%20Matutino%2029-09-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369</v>
          </cell>
          <cell r="B264" t="str">
            <v>ATM Autoservicio Plaza Lama Aut. Duarte</v>
          </cell>
          <cell r="C264" t="str">
            <v>DISTRITO NACIONAL</v>
          </cell>
        </row>
        <row r="265">
          <cell r="A265">
            <v>370</v>
          </cell>
          <cell r="B265" t="str">
            <v>ATM Oficina Cruce de Imbert II (puerto Plata)</v>
          </cell>
          <cell r="C265" t="str">
            <v>NORTE</v>
          </cell>
        </row>
        <row r="266">
          <cell r="A266">
            <v>372</v>
          </cell>
          <cell r="B266" t="str">
            <v>ATM Oficina Sánchez II</v>
          </cell>
          <cell r="C266" t="str">
            <v>NORTE</v>
          </cell>
        </row>
        <row r="267">
          <cell r="A267">
            <v>373</v>
          </cell>
          <cell r="B267" t="str">
            <v>S/M Tangui Nagua</v>
          </cell>
          <cell r="C267" t="str">
            <v>NORTE</v>
          </cell>
        </row>
        <row r="268">
          <cell r="A268">
            <v>375</v>
          </cell>
          <cell r="B268" t="str">
            <v>ATM Base Naval Las Calderas (BANI)</v>
          </cell>
          <cell r="C268" t="str">
            <v>SUR</v>
          </cell>
        </row>
        <row r="269">
          <cell r="A269">
            <v>377</v>
          </cell>
          <cell r="B269" t="str">
            <v>ATM Estación del Metro Eduardo Brito</v>
          </cell>
          <cell r="C269" t="str">
            <v>DISTRITO NACIONAL</v>
          </cell>
        </row>
        <row r="270">
          <cell r="A270">
            <v>378</v>
          </cell>
          <cell r="B270" t="str">
            <v>ATM UNP Villa Flores</v>
          </cell>
          <cell r="C270" t="str">
            <v>DISTRITO NACIONAL</v>
          </cell>
        </row>
        <row r="271">
          <cell r="A271">
            <v>380</v>
          </cell>
          <cell r="B271" t="str">
            <v xml:space="preserve">ATM Oficina Navarrete </v>
          </cell>
          <cell r="C271" t="str">
            <v>NORTE</v>
          </cell>
        </row>
        <row r="272">
          <cell r="A272">
            <v>382</v>
          </cell>
          <cell r="B272" t="str">
            <v>ATM Estación del Metro María Montés</v>
          </cell>
          <cell r="C272" t="str">
            <v>DISTRITO NACIONAL</v>
          </cell>
        </row>
        <row r="273">
          <cell r="A273">
            <v>383</v>
          </cell>
          <cell r="B273" t="str">
            <v>ATM S/M Daniel (Dajabón)</v>
          </cell>
          <cell r="C273" t="str">
            <v>NORTE</v>
          </cell>
        </row>
        <row r="274">
          <cell r="A274">
            <v>385</v>
          </cell>
          <cell r="B274" t="str">
            <v xml:space="preserve">ATM Plaza Verón I </v>
          </cell>
          <cell r="C274" t="str">
            <v>ESTE</v>
          </cell>
        </row>
        <row r="275">
          <cell r="A275">
            <v>386</v>
          </cell>
          <cell r="B275" t="str">
            <v xml:space="preserve">ATM Plaza Verón II </v>
          </cell>
          <cell r="C275" t="str">
            <v>ESTE</v>
          </cell>
        </row>
        <row r="276">
          <cell r="A276">
            <v>387</v>
          </cell>
          <cell r="B276" t="str">
            <v xml:space="preserve">ATM S/M La Cadena San Vicente de Paul </v>
          </cell>
          <cell r="C276" t="str">
            <v>DISTRITO NACIONAL</v>
          </cell>
        </row>
        <row r="277">
          <cell r="A277">
            <v>388</v>
          </cell>
          <cell r="B277" t="str">
            <v xml:space="preserve">ATM Multicentro La Sirena Puerto Plata </v>
          </cell>
          <cell r="C277" t="str">
            <v>NORTE</v>
          </cell>
        </row>
        <row r="278">
          <cell r="A278">
            <v>389</v>
          </cell>
          <cell r="B278" t="str">
            <v xml:space="preserve">ATM Casino Hotel Princess </v>
          </cell>
          <cell r="C278" t="str">
            <v>DISTRITO NACIONAL</v>
          </cell>
        </row>
        <row r="279">
          <cell r="A279">
            <v>390</v>
          </cell>
          <cell r="B279" t="str">
            <v xml:space="preserve">ATM Oficina Boca Chica II </v>
          </cell>
          <cell r="C279" t="str">
            <v>DISTRITO NACIONAL</v>
          </cell>
        </row>
        <row r="280">
          <cell r="A280">
            <v>391</v>
          </cell>
          <cell r="B280" t="str">
            <v xml:space="preserve">ATM S/M Jumbo Luperón </v>
          </cell>
          <cell r="C280" t="str">
            <v>DISTRITO NACIONAL</v>
          </cell>
        </row>
        <row r="281">
          <cell r="A281">
            <v>392</v>
          </cell>
          <cell r="B281" t="str">
            <v xml:space="preserve">ATM Oficina San Juan de la Maguana II </v>
          </cell>
          <cell r="C281" t="str">
            <v>SUR</v>
          </cell>
        </row>
        <row r="282">
          <cell r="A282">
            <v>394</v>
          </cell>
          <cell r="B282" t="str">
            <v xml:space="preserve">ATM Multicentro La Sirena Luperón </v>
          </cell>
          <cell r="C282" t="str">
            <v>DISTRITO NACIONAL</v>
          </cell>
        </row>
        <row r="283">
          <cell r="A283">
            <v>395</v>
          </cell>
          <cell r="B283" t="str">
            <v xml:space="preserve">ATM UNP Sabana Iglesia </v>
          </cell>
          <cell r="C283" t="str">
            <v>NORTE</v>
          </cell>
        </row>
        <row r="284">
          <cell r="A284">
            <v>396</v>
          </cell>
          <cell r="B284" t="str">
            <v xml:space="preserve">ATM Oficina Plaza Ulloa (La Fuente) </v>
          </cell>
          <cell r="C284" t="str">
            <v>NORTE</v>
          </cell>
        </row>
        <row r="285">
          <cell r="A285">
            <v>397</v>
          </cell>
          <cell r="B285" t="str">
            <v xml:space="preserve">ATM Autobanco San Francisco de Macoris </v>
          </cell>
          <cell r="C285" t="str">
            <v>NORTE</v>
          </cell>
        </row>
        <row r="286">
          <cell r="A286">
            <v>399</v>
          </cell>
          <cell r="B286" t="str">
            <v xml:space="preserve">ATM Oficina La Romana II </v>
          </cell>
          <cell r="C286" t="str">
            <v>ESTE</v>
          </cell>
        </row>
        <row r="287">
          <cell r="A287">
            <v>402</v>
          </cell>
          <cell r="B287" t="str">
            <v xml:space="preserve">ATM La Sirena La Vega </v>
          </cell>
          <cell r="C287" t="str">
            <v>NORTE</v>
          </cell>
        </row>
        <row r="288">
          <cell r="A288">
            <v>403</v>
          </cell>
          <cell r="B288" t="str">
            <v xml:space="preserve">ATM Oficina Vicente Noble </v>
          </cell>
          <cell r="C288" t="str">
            <v>SUR</v>
          </cell>
        </row>
        <row r="289">
          <cell r="A289">
            <v>405</v>
          </cell>
          <cell r="B289" t="str">
            <v xml:space="preserve">ATM UNP Loma de Cabrera </v>
          </cell>
          <cell r="C289" t="str">
            <v>NORTE</v>
          </cell>
        </row>
        <row r="290">
          <cell r="A290">
            <v>406</v>
          </cell>
          <cell r="B290" t="str">
            <v xml:space="preserve">ATM UNP Plaza Lama Máximo Gómez </v>
          </cell>
          <cell r="C290" t="str">
            <v>DISTRITO NACIONAL</v>
          </cell>
        </row>
        <row r="291">
          <cell r="A291">
            <v>407</v>
          </cell>
          <cell r="B291" t="str">
            <v xml:space="preserve">ATM Multicentro La Sirena Villa Mella </v>
          </cell>
          <cell r="C291" t="str">
            <v>DISTRITO NACIONAL</v>
          </cell>
        </row>
        <row r="292">
          <cell r="A292">
            <v>408</v>
          </cell>
          <cell r="B292" t="str">
            <v xml:space="preserve">ATM Autobanco Las Palmas de Herrera </v>
          </cell>
          <cell r="C292" t="str">
            <v>DISTRITO NACIONAL</v>
          </cell>
        </row>
        <row r="293">
          <cell r="A293">
            <v>409</v>
          </cell>
          <cell r="B293" t="str">
            <v xml:space="preserve">ATM Oficina Las Palmas de Herrera I </v>
          </cell>
          <cell r="C293" t="str">
            <v>DISTRITO NACIONAL</v>
          </cell>
        </row>
        <row r="294">
          <cell r="A294">
            <v>410</v>
          </cell>
          <cell r="B294" t="str">
            <v xml:space="preserve">ATM Oficina Las Palmas de Herrera II </v>
          </cell>
          <cell r="C294" t="str">
            <v>DISTRITO NACIONAL</v>
          </cell>
        </row>
        <row r="295">
          <cell r="A295">
            <v>411</v>
          </cell>
          <cell r="B295" t="str">
            <v xml:space="preserve">ATM UNP Piedra Blanca </v>
          </cell>
          <cell r="C295" t="str">
            <v>NORTE</v>
          </cell>
        </row>
        <row r="296">
          <cell r="A296">
            <v>413</v>
          </cell>
          <cell r="B296" t="str">
            <v xml:space="preserve">ATM UNP Las Galeras Samaná </v>
          </cell>
          <cell r="C296" t="str">
            <v>NORTE</v>
          </cell>
        </row>
        <row r="297">
          <cell r="A297">
            <v>414</v>
          </cell>
          <cell r="B297" t="str">
            <v>ATM Villa Francisca II</v>
          </cell>
          <cell r="C297" t="str">
            <v>DISTRITO NACIONAL</v>
          </cell>
        </row>
        <row r="298">
          <cell r="A298">
            <v>415</v>
          </cell>
          <cell r="B298" t="str">
            <v xml:space="preserve">ATM Autobanco San Martín I </v>
          </cell>
          <cell r="C298" t="str">
            <v>DISTRITO NACIONAL</v>
          </cell>
        </row>
        <row r="299">
          <cell r="A299">
            <v>416</v>
          </cell>
          <cell r="B299" t="str">
            <v xml:space="preserve">ATM Autobanco San Martín II </v>
          </cell>
          <cell r="C299" t="str">
            <v>DISTRITO NACIONAL</v>
          </cell>
        </row>
        <row r="300">
          <cell r="A300">
            <v>420</v>
          </cell>
          <cell r="B300" t="str">
            <v xml:space="preserve">ATM DGII Av. Lincoln </v>
          </cell>
          <cell r="C300" t="str">
            <v>DISTRITO NACIONAL</v>
          </cell>
        </row>
        <row r="301">
          <cell r="A301">
            <v>421</v>
          </cell>
          <cell r="B301" t="str">
            <v xml:space="preserve">ATM Estación Texaco Arroyo Hondo </v>
          </cell>
          <cell r="C301" t="str">
            <v>DISTRITO NACIONAL</v>
          </cell>
        </row>
        <row r="302">
          <cell r="A302">
            <v>422</v>
          </cell>
          <cell r="B302" t="str">
            <v xml:space="preserve">ATM Olé Manoguayabo </v>
          </cell>
          <cell r="C302" t="str">
            <v>DISTRITO NACIONAL</v>
          </cell>
        </row>
        <row r="303">
          <cell r="A303">
            <v>423</v>
          </cell>
          <cell r="B303" t="str">
            <v xml:space="preserve">ATM Farmacia Marinely </v>
          </cell>
          <cell r="C303" t="str">
            <v>DISTRITO NACIONAL</v>
          </cell>
        </row>
        <row r="304">
          <cell r="A304">
            <v>424</v>
          </cell>
          <cell r="B304" t="str">
            <v xml:space="preserve">ATM UNP Jumbo Luperón I </v>
          </cell>
          <cell r="C304" t="str">
            <v>DISTRITO NACIONAL</v>
          </cell>
        </row>
        <row r="305">
          <cell r="A305">
            <v>425</v>
          </cell>
          <cell r="B305" t="str">
            <v xml:space="preserve">ATM UNP Jumbo Luperón II </v>
          </cell>
          <cell r="C305" t="str">
            <v>DISTRITO NACIONAL</v>
          </cell>
        </row>
        <row r="306">
          <cell r="A306">
            <v>427</v>
          </cell>
          <cell r="B306" t="str">
            <v xml:space="preserve">ATM Almacenes Iberia (Hato Mayor) </v>
          </cell>
          <cell r="C306" t="str">
            <v>ESTE</v>
          </cell>
        </row>
        <row r="307">
          <cell r="A307">
            <v>428</v>
          </cell>
          <cell r="B307" t="str">
            <v xml:space="preserve">ATM Acrópolis Center </v>
          </cell>
          <cell r="C307" t="str">
            <v>DISTRITO NACIONAL</v>
          </cell>
        </row>
        <row r="308">
          <cell r="A308">
            <v>429</v>
          </cell>
          <cell r="B308" t="str">
            <v xml:space="preserve">ATM Oficina Jumbo La Romana </v>
          </cell>
          <cell r="C308" t="str">
            <v>ESTE</v>
          </cell>
        </row>
        <row r="309">
          <cell r="A309">
            <v>430</v>
          </cell>
          <cell r="B309" t="str">
            <v xml:space="preserve">ATM Almacén IKEA </v>
          </cell>
          <cell r="C309" t="str">
            <v>DISTRITO NACIONAL</v>
          </cell>
        </row>
        <row r="310">
          <cell r="A310">
            <v>431</v>
          </cell>
          <cell r="B310" t="str">
            <v xml:space="preserve">ATM Autoservicio Sol (Santiago) </v>
          </cell>
          <cell r="C310" t="str">
            <v>NORTE</v>
          </cell>
        </row>
        <row r="311">
          <cell r="A311">
            <v>432</v>
          </cell>
          <cell r="B311" t="str">
            <v xml:space="preserve">ATM Oficina Puerto Plata II </v>
          </cell>
          <cell r="C311" t="str">
            <v>NORTE</v>
          </cell>
        </row>
        <row r="312">
          <cell r="A312">
            <v>433</v>
          </cell>
          <cell r="B312" t="str">
            <v xml:space="preserve">ATM Centro Comercial Las Canas (Cap Cana) </v>
          </cell>
          <cell r="C312" t="str">
            <v>ESTE</v>
          </cell>
        </row>
        <row r="313">
          <cell r="A313">
            <v>434</v>
          </cell>
          <cell r="B313" t="str">
            <v xml:space="preserve">ATM Generadora Hidroeléctrica Dom. (EGEHID) </v>
          </cell>
          <cell r="C313" t="str">
            <v>DISTRITO NACIONAL</v>
          </cell>
        </row>
        <row r="314">
          <cell r="A314">
            <v>435</v>
          </cell>
          <cell r="B314" t="str">
            <v xml:space="preserve">ATM Autobanco Torre I </v>
          </cell>
          <cell r="C314" t="str">
            <v>DISTRITO NACIONAL</v>
          </cell>
        </row>
        <row r="315">
          <cell r="A315">
            <v>436</v>
          </cell>
          <cell r="B315" t="str">
            <v xml:space="preserve">ATM Autobanco Torre II </v>
          </cell>
          <cell r="C315" t="str">
            <v>DISTRITO NACIONAL</v>
          </cell>
        </row>
        <row r="316">
          <cell r="A316">
            <v>437</v>
          </cell>
          <cell r="B316" t="str">
            <v xml:space="preserve">ATM Autobanco Torre III </v>
          </cell>
          <cell r="C316" t="str">
            <v>DISTRITO NACIONAL</v>
          </cell>
        </row>
        <row r="317">
          <cell r="A317">
            <v>438</v>
          </cell>
          <cell r="B317" t="str">
            <v xml:space="preserve">ATM Autobanco Torre IV </v>
          </cell>
          <cell r="C317" t="str">
            <v>DISTRITO NACIONAL</v>
          </cell>
        </row>
        <row r="318">
          <cell r="A318">
            <v>441</v>
          </cell>
          <cell r="B318" t="str">
            <v>ATM Estacion de Servicio Romulo Betancour</v>
          </cell>
          <cell r="C318" t="str">
            <v>DISTRITO NACIONAL</v>
          </cell>
        </row>
        <row r="319">
          <cell r="A319">
            <v>443</v>
          </cell>
          <cell r="B319" t="str">
            <v xml:space="preserve">ATM Edificio San Rafael </v>
          </cell>
          <cell r="C319" t="str">
            <v>DISTRITO NACIONAL</v>
          </cell>
        </row>
        <row r="320">
          <cell r="A320">
            <v>444</v>
          </cell>
          <cell r="B320" t="str">
            <v xml:space="preserve">ATM Hospital Metropolitano de (Santiago) (HOMS) </v>
          </cell>
          <cell r="C320" t="str">
            <v>NORTE</v>
          </cell>
        </row>
        <row r="321">
          <cell r="A321">
            <v>445</v>
          </cell>
          <cell r="B321" t="str">
            <v xml:space="preserve">ATM Distribuidora Corripio </v>
          </cell>
          <cell r="C321" t="str">
            <v>DISTRITO NACIONAL</v>
          </cell>
        </row>
        <row r="322">
          <cell r="A322">
            <v>446</v>
          </cell>
          <cell r="B322" t="str">
            <v>ATM Hipodromo V Centenario</v>
          </cell>
          <cell r="C322" t="str">
            <v>DISTRITO NACIONAL</v>
          </cell>
        </row>
        <row r="323">
          <cell r="A323">
            <v>447</v>
          </cell>
          <cell r="B323" t="str">
            <v xml:space="preserve">ATM Centro Caja Plaza Lama (La Romana) </v>
          </cell>
          <cell r="C323" t="str">
            <v>ESTE</v>
          </cell>
        </row>
        <row r="324">
          <cell r="A324">
            <v>448</v>
          </cell>
          <cell r="B324" t="str">
            <v xml:space="preserve">ATM Club Banco Central </v>
          </cell>
          <cell r="C324" t="str">
            <v>DISTRITO NACIONAL</v>
          </cell>
        </row>
        <row r="325">
          <cell r="A325">
            <v>449</v>
          </cell>
          <cell r="B325" t="str">
            <v>ATM Autobanco Lope de Vega II</v>
          </cell>
          <cell r="C325" t="str">
            <v>DISTRITO NACIONAL</v>
          </cell>
        </row>
        <row r="326">
          <cell r="A326">
            <v>453</v>
          </cell>
          <cell r="B326" t="str">
            <v xml:space="preserve">ATM Autobanco Sarasota II </v>
          </cell>
          <cell r="C326" t="str">
            <v>DISTRITO NACIONAL</v>
          </cell>
        </row>
        <row r="327">
          <cell r="A327">
            <v>454</v>
          </cell>
          <cell r="B327" t="str">
            <v>ATM Partido Dajabón</v>
          </cell>
          <cell r="C327" t="str">
            <v>NORTE</v>
          </cell>
        </row>
        <row r="328">
          <cell r="A328">
            <v>455</v>
          </cell>
          <cell r="B328" t="str">
            <v xml:space="preserve">ATM Oficina Baní II </v>
          </cell>
          <cell r="C328" t="str">
            <v>SUR</v>
          </cell>
        </row>
        <row r="329">
          <cell r="A329">
            <v>457</v>
          </cell>
          <cell r="B329" t="str">
            <v>ATM S/M Olé Hainamosa</v>
          </cell>
          <cell r="C329" t="str">
            <v>DISTRITO NACIONAL</v>
          </cell>
        </row>
        <row r="330">
          <cell r="A330">
            <v>458</v>
          </cell>
          <cell r="B330" t="str">
            <v>ATM Hospital Dario Contreras</v>
          </cell>
          <cell r="C330" t="str">
            <v>DISTRITO NACIONAL</v>
          </cell>
        </row>
        <row r="331">
          <cell r="A331">
            <v>459</v>
          </cell>
          <cell r="B331" t="str">
            <v>ATM Estación Jima Bonao</v>
          </cell>
          <cell r="C331" t="str">
            <v>DISTRITO NACIONAL</v>
          </cell>
        </row>
        <row r="332">
          <cell r="A332">
            <v>461</v>
          </cell>
          <cell r="B332" t="str">
            <v xml:space="preserve">ATM Autobanco Sarasota I </v>
          </cell>
          <cell r="C332" t="str">
            <v>DISTRITO NACIONAL</v>
          </cell>
        </row>
        <row r="333">
          <cell r="A333">
            <v>462</v>
          </cell>
          <cell r="B333" t="str">
            <v>ATM Agrocafe Del Caribe</v>
          </cell>
          <cell r="C333" t="str">
            <v>ESTE</v>
          </cell>
        </row>
        <row r="334">
          <cell r="A334">
            <v>463</v>
          </cell>
          <cell r="B334" t="str">
            <v xml:space="preserve">ATM La Sirena El Embrujo </v>
          </cell>
          <cell r="C334" t="str">
            <v>NORTE</v>
          </cell>
        </row>
        <row r="335">
          <cell r="A335">
            <v>465</v>
          </cell>
          <cell r="B335" t="str">
            <v>ATM Edificio Tarjeta de Crédito</v>
          </cell>
          <cell r="C335" t="str">
            <v>DISTRITO NACIONAL</v>
          </cell>
        </row>
        <row r="336">
          <cell r="A336">
            <v>466</v>
          </cell>
          <cell r="B336" t="str">
            <v>ATM Superintendencia de Valores</v>
          </cell>
          <cell r="C336" t="str">
            <v>DISTRITO NACIONAL</v>
          </cell>
        </row>
        <row r="337">
          <cell r="A337">
            <v>467</v>
          </cell>
          <cell r="B337" t="str">
            <v>ATM Estacion Rilix Pontezuela (puerto Plata)</v>
          </cell>
          <cell r="C337" t="str">
            <v>NORTE</v>
          </cell>
        </row>
        <row r="338">
          <cell r="A338">
            <v>468</v>
          </cell>
          <cell r="B338" t="str">
            <v>ATM Estadio Quisqueya</v>
          </cell>
          <cell r="C338" t="str">
            <v>DISTRITO NACIONAL</v>
          </cell>
        </row>
        <row r="339">
          <cell r="A339">
            <v>469</v>
          </cell>
          <cell r="B339" t="str">
            <v>ATM ASOCIVU</v>
          </cell>
          <cell r="C339" t="str">
            <v>DISTRITO NACIONAL</v>
          </cell>
        </row>
        <row r="340">
          <cell r="A340">
            <v>470</v>
          </cell>
          <cell r="B340" t="str">
            <v xml:space="preserve">ATM Hospital Taiwán (Azua) </v>
          </cell>
          <cell r="C340" t="str">
            <v>SUR</v>
          </cell>
        </row>
        <row r="341">
          <cell r="A341">
            <v>471</v>
          </cell>
          <cell r="B341" t="str">
            <v>ATM Autoservicio DGT I</v>
          </cell>
          <cell r="C341" t="str">
            <v>DISTRITO NACIONAL</v>
          </cell>
        </row>
        <row r="342">
          <cell r="A342">
            <v>472</v>
          </cell>
          <cell r="B342" t="str">
            <v xml:space="preserve">ATM Plaza Megatone (Moca) </v>
          </cell>
          <cell r="C342" t="str">
            <v>NORTE</v>
          </cell>
        </row>
        <row r="343">
          <cell r="A343">
            <v>473</v>
          </cell>
          <cell r="B343" t="str">
            <v xml:space="preserve">ATM Oficina Carrefour II </v>
          </cell>
          <cell r="C343" t="str">
            <v>DISTRITO NACIONAL</v>
          </cell>
        </row>
        <row r="344">
          <cell r="A344">
            <v>476</v>
          </cell>
          <cell r="B344" t="str">
            <v xml:space="preserve">ATM Multicentro La Sirena Las Caobas </v>
          </cell>
          <cell r="C344" t="str">
            <v>DISTRITO NACIONAL</v>
          </cell>
        </row>
        <row r="345">
          <cell r="A345">
            <v>480</v>
          </cell>
          <cell r="B345" t="str">
            <v>ATM UNP Farmaconal Higuey</v>
          </cell>
          <cell r="C345" t="str">
            <v>ESTE</v>
          </cell>
        </row>
        <row r="346">
          <cell r="A346">
            <v>482</v>
          </cell>
          <cell r="B346" t="str">
            <v xml:space="preserve">ATM Centro de Caja Plaza Lama (Santiago) </v>
          </cell>
          <cell r="C346" t="str">
            <v>NORTE</v>
          </cell>
        </row>
        <row r="347">
          <cell r="A347">
            <v>483</v>
          </cell>
          <cell r="B347" t="str">
            <v xml:space="preserve">ATM S/M Karla (Dajabón) </v>
          </cell>
          <cell r="C347" t="str">
            <v>NORTE</v>
          </cell>
        </row>
        <row r="348">
          <cell r="A348">
            <v>485</v>
          </cell>
          <cell r="B348" t="str">
            <v xml:space="preserve">ATM CEDIMAT </v>
          </cell>
          <cell r="C348" t="str">
            <v>DISTRITO NACIONAL</v>
          </cell>
        </row>
        <row r="349">
          <cell r="A349">
            <v>486</v>
          </cell>
          <cell r="B349" t="str">
            <v xml:space="preserve">ATM Olé La Caleta </v>
          </cell>
          <cell r="C349" t="str">
            <v>DISTRITO NACIONAL</v>
          </cell>
        </row>
        <row r="350">
          <cell r="A350">
            <v>487</v>
          </cell>
          <cell r="B350" t="str">
            <v xml:space="preserve">ATM Olé Hainamosa </v>
          </cell>
          <cell r="C350" t="str">
            <v>DISTRITO NACIONAL</v>
          </cell>
        </row>
        <row r="351">
          <cell r="A351">
            <v>488</v>
          </cell>
          <cell r="B351" t="str">
            <v xml:space="preserve">ATM Aeropuerto El Higuero </v>
          </cell>
          <cell r="C351" t="str">
            <v>DISTRITO NACIONAL</v>
          </cell>
        </row>
        <row r="352">
          <cell r="A352">
            <v>489</v>
          </cell>
          <cell r="B352" t="str">
            <v xml:space="preserve">ATM Aeropuerto El Catey (Samaná) </v>
          </cell>
          <cell r="C352" t="str">
            <v>NORTE</v>
          </cell>
        </row>
        <row r="353">
          <cell r="A353">
            <v>490</v>
          </cell>
          <cell r="B353" t="str">
            <v xml:space="preserve">ATM Hospital Ney Arias Lora </v>
          </cell>
          <cell r="C353" t="str">
            <v>DISTRITO NACIONAL</v>
          </cell>
        </row>
        <row r="354">
          <cell r="A354">
            <v>491</v>
          </cell>
          <cell r="B354" t="str">
            <v xml:space="preserve">ATM Dolphin Explorer </v>
          </cell>
          <cell r="C354" t="str">
            <v>ESTE</v>
          </cell>
        </row>
        <row r="355">
          <cell r="A355">
            <v>492</v>
          </cell>
          <cell r="B355" t="str">
            <v>S/M Nacional El Dorado (Santiago)</v>
          </cell>
          <cell r="C355" t="str">
            <v>NORTE</v>
          </cell>
        </row>
        <row r="356">
          <cell r="A356">
            <v>493</v>
          </cell>
          <cell r="B356" t="str">
            <v xml:space="preserve">ATM Oficina Haina Occidental II </v>
          </cell>
          <cell r="C356" t="str">
            <v>DISTRITO NACIONAL</v>
          </cell>
        </row>
        <row r="357">
          <cell r="A357">
            <v>494</v>
          </cell>
          <cell r="B357" t="str">
            <v xml:space="preserve">ATM Oficina Blue Mall </v>
          </cell>
          <cell r="C357" t="str">
            <v>DISTRITO NACIONAL</v>
          </cell>
        </row>
        <row r="358">
          <cell r="A358">
            <v>495</v>
          </cell>
          <cell r="B358" t="str">
            <v>ATM Cemento PANAM</v>
          </cell>
          <cell r="C358" t="str">
            <v>ESTE</v>
          </cell>
        </row>
        <row r="359">
          <cell r="A359">
            <v>496</v>
          </cell>
          <cell r="B359" t="str">
            <v xml:space="preserve">ATM Multicentro La Sirena Bonao </v>
          </cell>
          <cell r="C359" t="str">
            <v>NORTE</v>
          </cell>
        </row>
        <row r="360">
          <cell r="A360">
            <v>497</v>
          </cell>
          <cell r="B360" t="str">
            <v>ATM Ofic. El Portal ll (Santiago)</v>
          </cell>
          <cell r="C360" t="str">
            <v>NORTE</v>
          </cell>
        </row>
        <row r="361">
          <cell r="A361">
            <v>498</v>
          </cell>
          <cell r="B361" t="str">
            <v xml:space="preserve">ATM Estación Sunix 27 de Febrero </v>
          </cell>
          <cell r="C361" t="str">
            <v>DISTRITO NACIONAL</v>
          </cell>
        </row>
        <row r="362">
          <cell r="A362">
            <v>499</v>
          </cell>
          <cell r="B362" t="str">
            <v xml:space="preserve">ATM Estación Sunix Tiradentes </v>
          </cell>
          <cell r="C362" t="str">
            <v>DISTRITO NACIONAL</v>
          </cell>
        </row>
        <row r="363">
          <cell r="A363">
            <v>500</v>
          </cell>
          <cell r="B363" t="str">
            <v xml:space="preserve">ATM UNP Cutupú </v>
          </cell>
          <cell r="C363" t="str">
            <v>NORTE</v>
          </cell>
        </row>
        <row r="364">
          <cell r="A364">
            <v>501</v>
          </cell>
          <cell r="B364" t="str">
            <v xml:space="preserve">ATM UNP La Canela </v>
          </cell>
          <cell r="C364" t="str">
            <v>NORTE</v>
          </cell>
        </row>
        <row r="365">
          <cell r="A365">
            <v>502</v>
          </cell>
          <cell r="B365" t="str">
            <v xml:space="preserve">ATM Materno Infantil de (Santiago) </v>
          </cell>
          <cell r="C365" t="str">
            <v>NORTE</v>
          </cell>
        </row>
        <row r="366">
          <cell r="A366">
            <v>504</v>
          </cell>
          <cell r="B366" t="str">
            <v>ATM CURNA UASD Nagua</v>
          </cell>
          <cell r="C366" t="str">
            <v>NORTE</v>
          </cell>
        </row>
        <row r="367">
          <cell r="A367">
            <v>507</v>
          </cell>
          <cell r="B367" t="str">
            <v>ATM Estación Sigma Boca Chica</v>
          </cell>
          <cell r="C367" t="str">
            <v>DISTRITO NACIONAL</v>
          </cell>
        </row>
        <row r="368">
          <cell r="A368">
            <v>510</v>
          </cell>
          <cell r="B368" t="str">
            <v xml:space="preserve">ATM Ferretería Bellón (Santiago) </v>
          </cell>
          <cell r="C368" t="str">
            <v>NORTE</v>
          </cell>
        </row>
        <row r="369">
          <cell r="A369">
            <v>511</v>
          </cell>
          <cell r="B369" t="str">
            <v xml:space="preserve">ATM UNP Río San Juan (Nagua) </v>
          </cell>
          <cell r="C369" t="str">
            <v>NORTE</v>
          </cell>
        </row>
        <row r="370">
          <cell r="A370">
            <v>512</v>
          </cell>
          <cell r="B370" t="str">
            <v>ATM Plaza Jesús Ferreira</v>
          </cell>
          <cell r="C370" t="str">
            <v>SUR</v>
          </cell>
        </row>
        <row r="371">
          <cell r="A371">
            <v>513</v>
          </cell>
          <cell r="B371" t="str">
            <v xml:space="preserve">ATM UNP Lagunas de Nisibón </v>
          </cell>
          <cell r="C371" t="str">
            <v>ESTE</v>
          </cell>
        </row>
        <row r="372">
          <cell r="A372">
            <v>514</v>
          </cell>
          <cell r="B372" t="str">
            <v>ATM Autoservicio Charles de Gaulle</v>
          </cell>
          <cell r="C372" t="str">
            <v>DISTRITO NACIONAL</v>
          </cell>
        </row>
        <row r="373">
          <cell r="A373">
            <v>515</v>
          </cell>
          <cell r="B373" t="str">
            <v xml:space="preserve">ATM Oficina Agora Mall I </v>
          </cell>
          <cell r="C373" t="str">
            <v>DISTRITO NACIONAL</v>
          </cell>
        </row>
        <row r="374">
          <cell r="A374">
            <v>516</v>
          </cell>
          <cell r="B374" t="str">
            <v xml:space="preserve">ATM Oficina Gascue </v>
          </cell>
          <cell r="C374" t="str">
            <v>DISTRITO NACIONAL</v>
          </cell>
        </row>
        <row r="375">
          <cell r="A375">
            <v>517</v>
          </cell>
          <cell r="B375" t="str">
            <v xml:space="preserve">ATM Autobanco Oficina Sans Soucí </v>
          </cell>
          <cell r="C375" t="str">
            <v>DISTRITO NACIONAL</v>
          </cell>
        </row>
        <row r="376">
          <cell r="A376">
            <v>518</v>
          </cell>
          <cell r="B376" t="str">
            <v xml:space="preserve">ATM Autobanco Los Alamos </v>
          </cell>
          <cell r="C376" t="str">
            <v>NORTE</v>
          </cell>
        </row>
        <row r="377">
          <cell r="A377">
            <v>519</v>
          </cell>
          <cell r="B377" t="str">
            <v xml:space="preserve">ATM Plaza Estrella (Bávaro) </v>
          </cell>
          <cell r="C377" t="str">
            <v>ESTE</v>
          </cell>
        </row>
        <row r="378">
          <cell r="A378">
            <v>520</v>
          </cell>
          <cell r="B378" t="str">
            <v xml:space="preserve">ATM Cooperativa Navarrete (COOPNAVA) </v>
          </cell>
          <cell r="C378" t="str">
            <v>NORTE</v>
          </cell>
        </row>
        <row r="379">
          <cell r="A379">
            <v>521</v>
          </cell>
          <cell r="B379" t="str">
            <v xml:space="preserve">ATM UNP Bayahibe (La Romana) </v>
          </cell>
          <cell r="C379" t="str">
            <v>ESTE</v>
          </cell>
        </row>
        <row r="380">
          <cell r="A380">
            <v>522</v>
          </cell>
          <cell r="B380" t="str">
            <v xml:space="preserve">ATM Oficina Galería 360 </v>
          </cell>
          <cell r="C380" t="str">
            <v>DISTRITO NACIONAL</v>
          </cell>
        </row>
        <row r="381">
          <cell r="A381">
            <v>524</v>
          </cell>
          <cell r="B381" t="str">
            <v xml:space="preserve">ATM DNCD </v>
          </cell>
          <cell r="C381" t="str">
            <v>DISTRITO NACIONAL</v>
          </cell>
        </row>
        <row r="382">
          <cell r="A382">
            <v>525</v>
          </cell>
          <cell r="B382" t="str">
            <v>ATM S/M Bravo Las Americas</v>
          </cell>
          <cell r="C382" t="str">
            <v>DISTRITO NACIONAL</v>
          </cell>
        </row>
        <row r="383">
          <cell r="A383">
            <v>527</v>
          </cell>
          <cell r="B383" t="str">
            <v>ATM Oficina Zona Oriental II</v>
          </cell>
          <cell r="C383" t="str">
            <v>DISTRITO NACIONAL</v>
          </cell>
        </row>
        <row r="384">
          <cell r="A384">
            <v>528</v>
          </cell>
          <cell r="B384" t="str">
            <v xml:space="preserve">ATM Ferretería Ochoa (Santiago) </v>
          </cell>
          <cell r="C384" t="str">
            <v>NORTE</v>
          </cell>
        </row>
        <row r="385">
          <cell r="A385">
            <v>529</v>
          </cell>
          <cell r="B385" t="str">
            <v xml:space="preserve">ATM Plan Social de la Presidencia </v>
          </cell>
          <cell r="C385" t="str">
            <v>DISTRITO NACIONAL</v>
          </cell>
        </row>
        <row r="386">
          <cell r="A386">
            <v>530</v>
          </cell>
          <cell r="B386" t="str">
            <v xml:space="preserve">ATM Estación Next Dipsa (Charles Summer) </v>
          </cell>
          <cell r="C386" t="str">
            <v>DISTRITO NACIONAL</v>
          </cell>
        </row>
        <row r="387">
          <cell r="A387">
            <v>531</v>
          </cell>
          <cell r="B387" t="str">
            <v xml:space="preserve">ATM Escuela Nacional de la Judicatura </v>
          </cell>
          <cell r="C387" t="str">
            <v>DISTRITO NACIONAL</v>
          </cell>
        </row>
        <row r="388">
          <cell r="A388">
            <v>532</v>
          </cell>
          <cell r="B388" t="str">
            <v xml:space="preserve">ATM UNP Guanábano (Moca) </v>
          </cell>
          <cell r="C388" t="str">
            <v>NORTE</v>
          </cell>
        </row>
        <row r="389">
          <cell r="A389">
            <v>533</v>
          </cell>
          <cell r="B389" t="str">
            <v>ATM AILA II</v>
          </cell>
          <cell r="C389" t="str">
            <v>DISTRITO NACIONAL</v>
          </cell>
        </row>
        <row r="390">
          <cell r="A390">
            <v>533</v>
          </cell>
          <cell r="B390" t="str">
            <v xml:space="preserve">ATM Oficina Aeropuerto Las Américas II </v>
          </cell>
          <cell r="C390" t="str">
            <v>DISTRITO NACIONAL</v>
          </cell>
        </row>
        <row r="391">
          <cell r="A391">
            <v>534</v>
          </cell>
          <cell r="B391" t="str">
            <v xml:space="preserve">ATM Oficina Torre II </v>
          </cell>
          <cell r="C391" t="str">
            <v>DISTRITO NACIONAL</v>
          </cell>
        </row>
        <row r="392">
          <cell r="A392">
            <v>535</v>
          </cell>
          <cell r="B392" t="str">
            <v xml:space="preserve">ATM Autoservicio Torre III </v>
          </cell>
          <cell r="C392" t="str">
            <v>DISTRITO NACIONAL</v>
          </cell>
        </row>
        <row r="393">
          <cell r="A393">
            <v>536</v>
          </cell>
          <cell r="B393" t="str">
            <v xml:space="preserve">ATM Super Lama San Isidro </v>
          </cell>
          <cell r="C393" t="str">
            <v>DISTRITO NACIONAL</v>
          </cell>
        </row>
        <row r="394">
          <cell r="A394">
            <v>537</v>
          </cell>
          <cell r="B394" t="str">
            <v xml:space="preserve">ATM Estación Texaco Enriquillo (Barahona) </v>
          </cell>
          <cell r="C394" t="str">
            <v>SUR</v>
          </cell>
        </row>
        <row r="395">
          <cell r="A395">
            <v>538</v>
          </cell>
          <cell r="B395" t="str">
            <v>ATM  Autoservicio San Fco. Macorís</v>
          </cell>
          <cell r="C395" t="str">
            <v>NORTE</v>
          </cell>
        </row>
        <row r="396">
          <cell r="A396">
            <v>539</v>
          </cell>
          <cell r="B396" t="str">
            <v>ATM S/M La Cadena Los Proceres</v>
          </cell>
          <cell r="C396" t="str">
            <v>DISTRITO NACIONAL</v>
          </cell>
        </row>
        <row r="397">
          <cell r="A397">
            <v>540</v>
          </cell>
          <cell r="B397" t="str">
            <v xml:space="preserve">ATM Autoservicio Sambil I </v>
          </cell>
          <cell r="C397" t="str">
            <v>DISTRITO NACIONAL</v>
          </cell>
        </row>
        <row r="398">
          <cell r="A398">
            <v>541</v>
          </cell>
          <cell r="B398" t="str">
            <v xml:space="preserve">ATM Oficina Sambil II </v>
          </cell>
          <cell r="C398" t="str">
            <v>DISTRITO NACIONAL</v>
          </cell>
        </row>
        <row r="399">
          <cell r="A399">
            <v>542</v>
          </cell>
          <cell r="B399" t="str">
            <v>ATM S/M la Cadena Carretera Mella</v>
          </cell>
          <cell r="C399" t="str">
            <v>DISTRITO NACIONAL</v>
          </cell>
        </row>
        <row r="400">
          <cell r="A400">
            <v>544</v>
          </cell>
          <cell r="B400" t="str">
            <v xml:space="preserve">ATM Dirección General de Tecnología (DGT CTB) </v>
          </cell>
          <cell r="C400" t="str">
            <v>DISTRITO NACIONAL</v>
          </cell>
        </row>
        <row r="401">
          <cell r="A401">
            <v>545</v>
          </cell>
          <cell r="B401" t="str">
            <v xml:space="preserve">ATM Oficina Isabel La Católica II  </v>
          </cell>
          <cell r="C401" t="str">
            <v>DISTRITO NACIONAL</v>
          </cell>
        </row>
        <row r="402">
          <cell r="A402">
            <v>546</v>
          </cell>
          <cell r="B402" t="str">
            <v xml:space="preserve">ATM ITLA </v>
          </cell>
          <cell r="C402" t="str">
            <v>DISTRITO NACIONAL</v>
          </cell>
        </row>
        <row r="403">
          <cell r="A403">
            <v>547</v>
          </cell>
          <cell r="B403" t="str">
            <v xml:space="preserve">ATM Plaza Lama Herrera </v>
          </cell>
          <cell r="C403" t="str">
            <v>DISTRITO NACIONAL</v>
          </cell>
        </row>
        <row r="404">
          <cell r="A404">
            <v>548</v>
          </cell>
          <cell r="B404" t="str">
            <v xml:space="preserve">ATM AMET </v>
          </cell>
          <cell r="C404" t="str">
            <v>DISTRITO NACIONAL</v>
          </cell>
        </row>
        <row r="405">
          <cell r="A405">
            <v>549</v>
          </cell>
          <cell r="B405" t="str">
            <v xml:space="preserve">ATM Ministerio de Turismo (Oficinas Gubernamentales) </v>
          </cell>
          <cell r="C405" t="str">
            <v>DISTRITO NACIONAL</v>
          </cell>
        </row>
        <row r="406">
          <cell r="A406">
            <v>551</v>
          </cell>
          <cell r="B406" t="str">
            <v xml:space="preserve">ATM Oficina Padre Castellanos </v>
          </cell>
          <cell r="C406" t="str">
            <v>DISTRITO NACIONAL</v>
          </cell>
        </row>
        <row r="407">
          <cell r="A407">
            <v>552</v>
          </cell>
          <cell r="B407" t="str">
            <v xml:space="preserve">ATM Suprema Corte de Justicia </v>
          </cell>
          <cell r="C407" t="str">
            <v>DISTRITO NACIONAL</v>
          </cell>
        </row>
        <row r="408">
          <cell r="A408">
            <v>553</v>
          </cell>
          <cell r="B408" t="str">
            <v xml:space="preserve">ATM Centro de Caja Las Américas </v>
          </cell>
          <cell r="C408" t="str">
            <v>DISTRITO NACIONAL</v>
          </cell>
        </row>
        <row r="409">
          <cell r="A409">
            <v>554</v>
          </cell>
          <cell r="B409" t="str">
            <v xml:space="preserve">ATM Oficina Isabel La Católica I </v>
          </cell>
          <cell r="C409" t="str">
            <v>DISTRITO NACIONAL</v>
          </cell>
        </row>
        <row r="410">
          <cell r="A410">
            <v>555</v>
          </cell>
          <cell r="B410" t="str">
            <v xml:space="preserve">ATM Estación Shell Las Praderas </v>
          </cell>
          <cell r="C410" t="str">
            <v>DISTRITO NACIONAL</v>
          </cell>
        </row>
        <row r="411">
          <cell r="A411">
            <v>556</v>
          </cell>
          <cell r="B411" t="str">
            <v xml:space="preserve">ATM Almacén General Ave. Luperón </v>
          </cell>
          <cell r="C411" t="str">
            <v>DISTRITO NACIONAL</v>
          </cell>
        </row>
        <row r="412">
          <cell r="A412">
            <v>557</v>
          </cell>
          <cell r="B412" t="str">
            <v xml:space="preserve">ATM Multicentro La Sirena Ave. Mella </v>
          </cell>
          <cell r="C412" t="str">
            <v>DISTRITO NACIONAL</v>
          </cell>
        </row>
        <row r="413">
          <cell r="A413">
            <v>558</v>
          </cell>
          <cell r="B413" t="str">
            <v xml:space="preserve">ATM Base Naval 27 de Febrero (Sans Soucí) </v>
          </cell>
          <cell r="C413" t="str">
            <v>DISTRITO NACIONAL</v>
          </cell>
        </row>
        <row r="414">
          <cell r="A414">
            <v>559</v>
          </cell>
          <cell r="B414" t="str">
            <v xml:space="preserve">ATM UNP Metro I </v>
          </cell>
          <cell r="C414" t="str">
            <v>DISTRITO NACIONAL</v>
          </cell>
        </row>
        <row r="415">
          <cell r="A415">
            <v>560</v>
          </cell>
          <cell r="B415" t="str">
            <v xml:space="preserve">ATM Junta Central Electoral </v>
          </cell>
          <cell r="C415" t="str">
            <v>DISTRITO NACIONAL</v>
          </cell>
        </row>
        <row r="416">
          <cell r="A416">
            <v>561</v>
          </cell>
          <cell r="B416" t="str">
            <v xml:space="preserve">ATM Comando Regional P.N. S.D. Este </v>
          </cell>
          <cell r="C416" t="str">
            <v>DISTRITO NACIONAL</v>
          </cell>
        </row>
        <row r="417">
          <cell r="A417">
            <v>562</v>
          </cell>
          <cell r="B417" t="str">
            <v xml:space="preserve">ATM S/M Jumbo Carretera Mella </v>
          </cell>
          <cell r="C417" t="str">
            <v>DISTRITO NACIONAL</v>
          </cell>
        </row>
        <row r="418">
          <cell r="A418">
            <v>563</v>
          </cell>
          <cell r="B418" t="str">
            <v xml:space="preserve">ATM Base Aérea San Isidro </v>
          </cell>
          <cell r="C418" t="str">
            <v>DISTRITO NACIONAL</v>
          </cell>
        </row>
        <row r="419">
          <cell r="A419">
            <v>564</v>
          </cell>
          <cell r="B419" t="str">
            <v xml:space="preserve">ATM Ministerio de Agricultura </v>
          </cell>
          <cell r="C419" t="str">
            <v>DISTRITO NACIONAL</v>
          </cell>
        </row>
        <row r="420">
          <cell r="A420">
            <v>565</v>
          </cell>
          <cell r="B420" t="str">
            <v xml:space="preserve">ATM S/M La Cadena Núñez de Cáceres </v>
          </cell>
          <cell r="C420" t="str">
            <v>DISTRITO NACIONAL</v>
          </cell>
        </row>
        <row r="421">
          <cell r="A421">
            <v>566</v>
          </cell>
          <cell r="B421" t="str">
            <v xml:space="preserve">ATM Hiper Olé Aut. Duarte </v>
          </cell>
          <cell r="C421" t="str">
            <v>DISTRITO NACIONAL</v>
          </cell>
        </row>
        <row r="422">
          <cell r="A422">
            <v>567</v>
          </cell>
          <cell r="B422" t="str">
            <v xml:space="preserve">ATM Oficina Máximo Gómez </v>
          </cell>
          <cell r="C422" t="str">
            <v>DISTRITO NACIONAL</v>
          </cell>
        </row>
        <row r="423">
          <cell r="A423">
            <v>568</v>
          </cell>
          <cell r="B423" t="str">
            <v xml:space="preserve">ATM Ministerio de Educación </v>
          </cell>
          <cell r="C423" t="str">
            <v>DISTRITO NACIONAL</v>
          </cell>
        </row>
        <row r="424">
          <cell r="A424">
            <v>569</v>
          </cell>
          <cell r="B424" t="str">
            <v xml:space="preserve">ATM Superintendencia de Seguros </v>
          </cell>
          <cell r="C424" t="str">
            <v>DISTRITO NACIONAL</v>
          </cell>
        </row>
        <row r="425">
          <cell r="A425">
            <v>570</v>
          </cell>
          <cell r="B425" t="str">
            <v xml:space="preserve">ATM S/M Liverpool Villa Mella </v>
          </cell>
          <cell r="C425" t="str">
            <v>DISTRITO NACIONAL</v>
          </cell>
        </row>
        <row r="426">
          <cell r="A426">
            <v>571</v>
          </cell>
          <cell r="B426" t="str">
            <v xml:space="preserve">ATM Hospital Central FF. AA. </v>
          </cell>
          <cell r="C426" t="str">
            <v>DISTRITO NACIONAL</v>
          </cell>
        </row>
        <row r="427">
          <cell r="A427">
            <v>572</v>
          </cell>
          <cell r="B427" t="str">
            <v xml:space="preserve">ATM Olé Ovando </v>
          </cell>
          <cell r="C427" t="str">
            <v>DISTRITO NACIONAL</v>
          </cell>
        </row>
        <row r="428">
          <cell r="A428">
            <v>573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574</v>
          </cell>
          <cell r="B429" t="str">
            <v xml:space="preserve">ATM Club Obras Públicas </v>
          </cell>
          <cell r="C429" t="str">
            <v>DISTRITO NACIONAL</v>
          </cell>
        </row>
        <row r="430">
          <cell r="A430">
            <v>575</v>
          </cell>
          <cell r="B430" t="str">
            <v xml:space="preserve">ATM EDESUR Tiradentes </v>
          </cell>
          <cell r="C430" t="str">
            <v>DISTRITO NACIONAL</v>
          </cell>
        </row>
        <row r="431">
          <cell r="A431">
            <v>576</v>
          </cell>
          <cell r="B431" t="str">
            <v xml:space="preserve">ATM IDSS </v>
          </cell>
          <cell r="C431" t="str">
            <v>DISTRITO NACIONAL</v>
          </cell>
        </row>
        <row r="432">
          <cell r="A432">
            <v>577</v>
          </cell>
          <cell r="B432" t="str">
            <v xml:space="preserve">ATM Olé Ave. Duarte </v>
          </cell>
          <cell r="C432" t="str">
            <v>DISTRITO NACIONAL</v>
          </cell>
        </row>
        <row r="433">
          <cell r="A433">
            <v>578</v>
          </cell>
          <cell r="B433" t="str">
            <v xml:space="preserve">ATM Procuraduría General de la República </v>
          </cell>
          <cell r="C433" t="str">
            <v>DISTRITO NACIONAL</v>
          </cell>
        </row>
        <row r="434">
          <cell r="A434">
            <v>579</v>
          </cell>
          <cell r="B434" t="str">
            <v xml:space="preserve">ATM Estación Sunix Down Town </v>
          </cell>
          <cell r="C434" t="str">
            <v>ESTE</v>
          </cell>
        </row>
        <row r="435">
          <cell r="A435">
            <v>580</v>
          </cell>
          <cell r="B435" t="str">
            <v xml:space="preserve">ATM Edificio Propagas </v>
          </cell>
          <cell r="C435" t="str">
            <v>DISTRITO NACIONAL</v>
          </cell>
        </row>
        <row r="436">
          <cell r="A436">
            <v>581</v>
          </cell>
          <cell r="B436" t="str">
            <v>ATM Banco Bandex II (Antiguo BNV II)</v>
          </cell>
          <cell r="C436" t="str">
            <v>DISTRITO NACIONAL</v>
          </cell>
        </row>
        <row r="437">
          <cell r="A437">
            <v>582</v>
          </cell>
          <cell r="B437" t="str">
            <v>ATM Estación Sabana Yegua</v>
          </cell>
          <cell r="C437" t="str">
            <v>SUR</v>
          </cell>
        </row>
        <row r="438">
          <cell r="A438">
            <v>583</v>
          </cell>
          <cell r="B438" t="str">
            <v xml:space="preserve">ATM Ministerio Fuerzas Armadas I </v>
          </cell>
          <cell r="C438" t="str">
            <v>DISTRITO NACIONAL</v>
          </cell>
        </row>
        <row r="439">
          <cell r="A439">
            <v>584</v>
          </cell>
          <cell r="B439" t="str">
            <v xml:space="preserve">ATM Oficina San Cristóbal I </v>
          </cell>
          <cell r="C439" t="str">
            <v>SUR</v>
          </cell>
        </row>
        <row r="440">
          <cell r="A440">
            <v>585</v>
          </cell>
          <cell r="B440" t="str">
            <v xml:space="preserve">ATM Oficina Haina Oriental </v>
          </cell>
          <cell r="C440" t="str">
            <v>DISTRITO NACIONAL</v>
          </cell>
        </row>
        <row r="441">
          <cell r="A441">
            <v>586</v>
          </cell>
          <cell r="B441" t="str">
            <v xml:space="preserve">ATM Palacio de Justicia D.N. </v>
          </cell>
          <cell r="C441" t="str">
            <v>DISTRITO NACIONAL</v>
          </cell>
        </row>
        <row r="442">
          <cell r="A442">
            <v>587</v>
          </cell>
          <cell r="B442" t="str">
            <v xml:space="preserve">ATM Cuerpo de Ayudantes Militares </v>
          </cell>
          <cell r="C442" t="str">
            <v>DISTRITO NACIONAL</v>
          </cell>
        </row>
        <row r="443">
          <cell r="A443">
            <v>588</v>
          </cell>
          <cell r="B443" t="str">
            <v xml:space="preserve">ATM INAVI </v>
          </cell>
          <cell r="C443" t="str">
            <v>DISTRITO NACIONAL</v>
          </cell>
        </row>
        <row r="444">
          <cell r="A444">
            <v>589</v>
          </cell>
          <cell r="B444" t="str">
            <v xml:space="preserve">ATM S/M Bravo San Vicente de Paul </v>
          </cell>
          <cell r="C444" t="str">
            <v>DISTRITO NACIONAL</v>
          </cell>
        </row>
        <row r="445">
          <cell r="A445">
            <v>590</v>
          </cell>
          <cell r="B445" t="str">
            <v xml:space="preserve">ATM Olé Aut. Las Américas </v>
          </cell>
          <cell r="C445" t="str">
            <v>DISTRITO NACIONAL</v>
          </cell>
        </row>
        <row r="446">
          <cell r="A446">
            <v>591</v>
          </cell>
          <cell r="B446" t="str">
            <v xml:space="preserve">ATM Universidad del Caribe </v>
          </cell>
          <cell r="C446" t="str">
            <v>DISTRITO NACIONAL</v>
          </cell>
        </row>
        <row r="447">
          <cell r="A447">
            <v>592</v>
          </cell>
          <cell r="B447" t="str">
            <v xml:space="preserve">ATM Centro de Caja San Cristóbal I </v>
          </cell>
          <cell r="C447" t="str">
            <v>SUR</v>
          </cell>
        </row>
        <row r="448">
          <cell r="A448">
            <v>593</v>
          </cell>
          <cell r="B448" t="str">
            <v xml:space="preserve">ATM Ministerio Fuerzas Armadas II </v>
          </cell>
          <cell r="C448" t="str">
            <v>DISTRITO NACIONAL</v>
          </cell>
        </row>
        <row r="449">
          <cell r="A449">
            <v>594</v>
          </cell>
          <cell r="B449" t="str">
            <v xml:space="preserve">ATM Plaza Venezuela II (Santiago) </v>
          </cell>
          <cell r="C449" t="str">
            <v>NORTE</v>
          </cell>
        </row>
        <row r="450">
          <cell r="A450">
            <v>595</v>
          </cell>
          <cell r="B450" t="str">
            <v xml:space="preserve">ATM S/M Central I (Santiago) </v>
          </cell>
          <cell r="C450" t="str">
            <v>NORTE</v>
          </cell>
        </row>
        <row r="451">
          <cell r="A451">
            <v>596</v>
          </cell>
          <cell r="B451" t="str">
            <v xml:space="preserve">ATM Autobanco Malecón Center </v>
          </cell>
          <cell r="C451" t="str">
            <v>DISTRITO NACIONAL</v>
          </cell>
        </row>
        <row r="452">
          <cell r="A452">
            <v>597</v>
          </cell>
          <cell r="B452" t="str">
            <v xml:space="preserve">ATM CTB II (Santiago) </v>
          </cell>
          <cell r="C452" t="str">
            <v>NORTE</v>
          </cell>
        </row>
        <row r="453">
          <cell r="A453">
            <v>598</v>
          </cell>
          <cell r="B453" t="str">
            <v xml:space="preserve">ATM Hotel Matún (Santiago) </v>
          </cell>
          <cell r="C453" t="str">
            <v>NORTE</v>
          </cell>
        </row>
        <row r="454">
          <cell r="A454">
            <v>599</v>
          </cell>
          <cell r="B454" t="str">
            <v xml:space="preserve">ATM Oficina Plaza Internacional (Santiago) </v>
          </cell>
          <cell r="C454" t="str">
            <v>NORTE</v>
          </cell>
        </row>
        <row r="455">
          <cell r="A455">
            <v>600</v>
          </cell>
          <cell r="B455" t="str">
            <v>ATM S/M Bravo Hipica</v>
          </cell>
          <cell r="C455" t="str">
            <v>DISTRITO NACIONAL</v>
          </cell>
        </row>
        <row r="456">
          <cell r="A456">
            <v>601</v>
          </cell>
          <cell r="B456" t="str">
            <v xml:space="preserve">ATM Plaza Haché (Santiago) </v>
          </cell>
          <cell r="C456" t="str">
            <v>NORTE</v>
          </cell>
        </row>
        <row r="457">
          <cell r="A457">
            <v>602</v>
          </cell>
          <cell r="B457" t="str">
            <v xml:space="preserve">ATM Zona Franca (Santiago) I </v>
          </cell>
          <cell r="C457" t="str">
            <v>NORTE</v>
          </cell>
        </row>
        <row r="458">
          <cell r="A458">
            <v>603</v>
          </cell>
          <cell r="B458" t="str">
            <v xml:space="preserve">ATM Zona Franca (Santiago) II </v>
          </cell>
          <cell r="C458" t="str">
            <v>NORTE</v>
          </cell>
        </row>
        <row r="459">
          <cell r="A459">
            <v>604</v>
          </cell>
          <cell r="B459" t="str">
            <v xml:space="preserve">ATM Oficina Estancia Nueva (Moca) </v>
          </cell>
          <cell r="C459" t="str">
            <v>NORTE</v>
          </cell>
        </row>
        <row r="460">
          <cell r="A460">
            <v>605</v>
          </cell>
          <cell r="B460" t="str">
            <v xml:space="preserve">ATM Oficina Bonao I </v>
          </cell>
          <cell r="C460" t="str">
            <v>NORTE</v>
          </cell>
        </row>
        <row r="461">
          <cell r="A461">
            <v>606</v>
          </cell>
          <cell r="B461" t="str">
            <v xml:space="preserve">ATM UNP Manolo Tavarez Justo </v>
          </cell>
          <cell r="C461" t="str">
            <v>NORTE</v>
          </cell>
        </row>
        <row r="462">
          <cell r="A462">
            <v>607</v>
          </cell>
          <cell r="B462" t="str">
            <v xml:space="preserve">ATM ONAPI </v>
          </cell>
          <cell r="C462" t="str">
            <v>DISTRITO NACIONAL</v>
          </cell>
        </row>
        <row r="463">
          <cell r="A463">
            <v>608</v>
          </cell>
          <cell r="B463" t="str">
            <v xml:space="preserve">ATM Oficina Jumbo (San Pedro) </v>
          </cell>
          <cell r="C463" t="str">
            <v>ESTE</v>
          </cell>
        </row>
        <row r="464">
          <cell r="A464">
            <v>609</v>
          </cell>
          <cell r="B464" t="str">
            <v xml:space="preserve">ATM S/M Jumbo (San Pedro) </v>
          </cell>
          <cell r="C464" t="str">
            <v>ESTE</v>
          </cell>
        </row>
        <row r="465">
          <cell r="A465">
            <v>610</v>
          </cell>
          <cell r="B465" t="str">
            <v xml:space="preserve">ATM EDEESTE </v>
          </cell>
          <cell r="C465" t="str">
            <v>DISTRITO NACIONAL</v>
          </cell>
        </row>
        <row r="466">
          <cell r="A466">
            <v>611</v>
          </cell>
          <cell r="B466" t="str">
            <v xml:space="preserve">ATM DGII Sede Central </v>
          </cell>
          <cell r="C466" t="str">
            <v>DISTRITO NACIONAL</v>
          </cell>
        </row>
        <row r="467">
          <cell r="A467">
            <v>612</v>
          </cell>
          <cell r="B467" t="str">
            <v xml:space="preserve">ATM Plaza Orense (La Romana) </v>
          </cell>
          <cell r="C467" t="str">
            <v>ESTE</v>
          </cell>
        </row>
        <row r="468">
          <cell r="A468">
            <v>613</v>
          </cell>
          <cell r="B468" t="str">
            <v xml:space="preserve">ATM Almacenes Zaglul (La Altagracia) </v>
          </cell>
          <cell r="C468" t="str">
            <v>ESTE</v>
          </cell>
        </row>
        <row r="469">
          <cell r="A469">
            <v>614</v>
          </cell>
          <cell r="B469" t="str">
            <v>ATM S/M Bravo Pontezuela (Zona Norte)</v>
          </cell>
          <cell r="C469" t="str">
            <v>NORTE</v>
          </cell>
        </row>
        <row r="470">
          <cell r="A470">
            <v>615</v>
          </cell>
          <cell r="B470" t="str">
            <v xml:space="preserve">ATM Estación Sunix Cabral (Barahona) </v>
          </cell>
          <cell r="C470" t="str">
            <v>SUR</v>
          </cell>
        </row>
        <row r="471">
          <cell r="A471">
            <v>616</v>
          </cell>
          <cell r="B471" t="str">
            <v xml:space="preserve">ATM 5ta. Brigada Barahona </v>
          </cell>
          <cell r="C471" t="str">
            <v>SUR</v>
          </cell>
        </row>
        <row r="472">
          <cell r="A472">
            <v>617</v>
          </cell>
          <cell r="B472" t="str">
            <v xml:space="preserve">ATM Guardia Presidencial </v>
          </cell>
          <cell r="C472" t="str">
            <v>DISTRITO NACIONAL</v>
          </cell>
        </row>
        <row r="473">
          <cell r="A473">
            <v>618</v>
          </cell>
          <cell r="B473" t="str">
            <v xml:space="preserve">ATM Bienes Nacionales </v>
          </cell>
          <cell r="C473" t="str">
            <v>DISTRITO NACIONAL</v>
          </cell>
        </row>
        <row r="474">
          <cell r="A474">
            <v>619</v>
          </cell>
          <cell r="B474" t="str">
            <v xml:space="preserve">ATM Academia P.N. Hatillo (San Cristóbal) </v>
          </cell>
          <cell r="C474" t="str">
            <v>SUR</v>
          </cell>
        </row>
        <row r="475">
          <cell r="A475">
            <v>620</v>
          </cell>
          <cell r="B475" t="str">
            <v xml:space="preserve">ATM Ministerio de Medio Ambiente </v>
          </cell>
          <cell r="C475" t="str">
            <v>DISTRITO NACIONAL</v>
          </cell>
        </row>
        <row r="476">
          <cell r="A476">
            <v>621</v>
          </cell>
          <cell r="B476" t="str">
            <v xml:space="preserve">ATM CESAC  </v>
          </cell>
          <cell r="C476" t="str">
            <v>DISTRITO NACIONAL</v>
          </cell>
        </row>
        <row r="477">
          <cell r="A477">
            <v>622</v>
          </cell>
          <cell r="B477" t="str">
            <v xml:space="preserve">ATM Ayuntamiento D.N. </v>
          </cell>
          <cell r="C477" t="str">
            <v>DISTRITO NACIONAL</v>
          </cell>
        </row>
        <row r="478">
          <cell r="A478">
            <v>623</v>
          </cell>
          <cell r="B478" t="str">
            <v xml:space="preserve">ATM Operaciones Especiales (Manoguayabo) </v>
          </cell>
          <cell r="C478" t="str">
            <v>DISTRITO NACIONAL</v>
          </cell>
        </row>
        <row r="479">
          <cell r="A479">
            <v>624</v>
          </cell>
          <cell r="B479" t="str">
            <v xml:space="preserve">ATM Policía Nacional I </v>
          </cell>
          <cell r="C479" t="str">
            <v>DISTRITO NACIONAL</v>
          </cell>
        </row>
        <row r="480">
          <cell r="A480">
            <v>625</v>
          </cell>
          <cell r="B480" t="str">
            <v xml:space="preserve">ATM Policía Nacional II </v>
          </cell>
          <cell r="C480" t="str">
            <v>DISTRITO NACIONAL</v>
          </cell>
        </row>
        <row r="481">
          <cell r="A481">
            <v>626</v>
          </cell>
          <cell r="B481" t="str">
            <v xml:space="preserve">ATM MERCASD (Merca Santo Domingo) </v>
          </cell>
          <cell r="C481" t="str">
            <v>DISTRITO NACIONAL</v>
          </cell>
        </row>
        <row r="482">
          <cell r="A482">
            <v>627</v>
          </cell>
          <cell r="B482" t="str">
            <v xml:space="preserve">ATM CAASD </v>
          </cell>
          <cell r="C482" t="str">
            <v>DISTRITO NACIONAL</v>
          </cell>
        </row>
        <row r="483">
          <cell r="A483">
            <v>628</v>
          </cell>
          <cell r="B483" t="str">
            <v xml:space="preserve">ATM Autobanco San Isidro </v>
          </cell>
          <cell r="C483" t="str">
            <v>DISTRITO NACIONAL</v>
          </cell>
        </row>
        <row r="484">
          <cell r="A484">
            <v>629</v>
          </cell>
          <cell r="B484" t="str">
            <v xml:space="preserve">ATM Oficina Americana Independencia I </v>
          </cell>
          <cell r="C484" t="str">
            <v>DISTRITO NACIONAL</v>
          </cell>
        </row>
        <row r="485">
          <cell r="A485">
            <v>630</v>
          </cell>
          <cell r="B485" t="str">
            <v xml:space="preserve">ATM Oficina Plaza Zaglul (SPM) </v>
          </cell>
          <cell r="C485" t="str">
            <v>ESTE</v>
          </cell>
        </row>
        <row r="486">
          <cell r="A486">
            <v>631</v>
          </cell>
          <cell r="B486" t="str">
            <v xml:space="preserve">ATM ASOCODEQUI (San Pedro) </v>
          </cell>
          <cell r="C486" t="str">
            <v>ESTE</v>
          </cell>
        </row>
        <row r="487">
          <cell r="A487">
            <v>632</v>
          </cell>
          <cell r="B487" t="str">
            <v xml:space="preserve">ATM Autobanco Gurabo </v>
          </cell>
          <cell r="C487" t="str">
            <v>NORTE</v>
          </cell>
        </row>
        <row r="488">
          <cell r="A488">
            <v>633</v>
          </cell>
          <cell r="B488" t="str">
            <v xml:space="preserve">ATM Autobanco Las Colinas </v>
          </cell>
          <cell r="C488" t="str">
            <v>NORTE</v>
          </cell>
        </row>
        <row r="489">
          <cell r="A489">
            <v>634</v>
          </cell>
          <cell r="B489" t="str">
            <v xml:space="preserve">ATM Ayuntamiento Los Llanos (SPM) </v>
          </cell>
          <cell r="C489" t="str">
            <v>ESTE</v>
          </cell>
        </row>
        <row r="490">
          <cell r="A490">
            <v>635</v>
          </cell>
          <cell r="B490" t="str">
            <v xml:space="preserve">ATM Zona Franca Tamboril </v>
          </cell>
          <cell r="C490" t="str">
            <v>NORTE</v>
          </cell>
        </row>
        <row r="491">
          <cell r="A491">
            <v>636</v>
          </cell>
          <cell r="B491" t="str">
            <v xml:space="preserve">ATM Oficina Tamboríl </v>
          </cell>
          <cell r="C491" t="str">
            <v>NORTE</v>
          </cell>
        </row>
        <row r="492">
          <cell r="A492">
            <v>637</v>
          </cell>
          <cell r="B492" t="str">
            <v xml:space="preserve">ATM UNP Monción </v>
          </cell>
          <cell r="C492" t="str">
            <v>NORTE</v>
          </cell>
        </row>
        <row r="493">
          <cell r="A493">
            <v>638</v>
          </cell>
          <cell r="B493" t="str">
            <v xml:space="preserve">ATM S/M Yoma </v>
          </cell>
          <cell r="C493" t="str">
            <v>NORTE</v>
          </cell>
        </row>
        <row r="494">
          <cell r="A494">
            <v>639</v>
          </cell>
          <cell r="B494" t="str">
            <v xml:space="preserve">ATM Comisión Militar MOPC </v>
          </cell>
          <cell r="C494" t="str">
            <v>DISTRITO NACIONAL</v>
          </cell>
        </row>
        <row r="495">
          <cell r="A495">
            <v>640</v>
          </cell>
          <cell r="B495" t="str">
            <v xml:space="preserve">ATM Ministerio Obras Públicas </v>
          </cell>
          <cell r="C495" t="str">
            <v>DISTRITO NACIONAL</v>
          </cell>
        </row>
        <row r="496">
          <cell r="A496">
            <v>641</v>
          </cell>
          <cell r="B496" t="str">
            <v xml:space="preserve">ATM Farmacia Rimac </v>
          </cell>
          <cell r="C496" t="str">
            <v>DISTRITO NACIONAL</v>
          </cell>
        </row>
        <row r="497">
          <cell r="A497">
            <v>642</v>
          </cell>
          <cell r="B497" t="str">
            <v xml:space="preserve">ATM OMSA Sto. Dgo. </v>
          </cell>
          <cell r="C497" t="str">
            <v>DISTRITO NACIONAL</v>
          </cell>
        </row>
        <row r="498">
          <cell r="A498">
            <v>643</v>
          </cell>
          <cell r="B498" t="str">
            <v xml:space="preserve">ATM Oficina Valerio </v>
          </cell>
          <cell r="C498" t="str">
            <v>NORTE</v>
          </cell>
        </row>
        <row r="499">
          <cell r="A499">
            <v>644</v>
          </cell>
          <cell r="B499" t="str">
            <v xml:space="preserve">ATM Zona Franca Grupo M I (Santiago) </v>
          </cell>
          <cell r="C499" t="str">
            <v>NORTE</v>
          </cell>
        </row>
        <row r="500">
          <cell r="A500">
            <v>645</v>
          </cell>
          <cell r="B500" t="str">
            <v xml:space="preserve">ATM UNP Cabrera </v>
          </cell>
          <cell r="C500" t="str">
            <v>NORTE</v>
          </cell>
        </row>
        <row r="501">
          <cell r="A501">
            <v>646</v>
          </cell>
          <cell r="B501" t="str">
            <v xml:space="preserve">ATM Plaza Jacaranda (Bonao) </v>
          </cell>
          <cell r="C501" t="str">
            <v>NORTE</v>
          </cell>
        </row>
        <row r="502">
          <cell r="A502">
            <v>647</v>
          </cell>
          <cell r="B502" t="str">
            <v xml:space="preserve">ATM CORAASAN </v>
          </cell>
          <cell r="C502" t="str">
            <v>NORTE</v>
          </cell>
        </row>
        <row r="503">
          <cell r="A503">
            <v>648</v>
          </cell>
          <cell r="B503" t="str">
            <v xml:space="preserve">ATM Hermandad de Pensionados </v>
          </cell>
          <cell r="C503" t="str">
            <v>DISTRITO NACIONAL</v>
          </cell>
        </row>
        <row r="504">
          <cell r="A504">
            <v>649</v>
          </cell>
          <cell r="B504" t="str">
            <v xml:space="preserve">ATM Oficina Galería 56 (San Francisco de Macorís) </v>
          </cell>
          <cell r="C504" t="str">
            <v>NORTE</v>
          </cell>
        </row>
        <row r="505">
          <cell r="A505">
            <v>650</v>
          </cell>
          <cell r="B505" t="str">
            <v>ATM Edificio 911 (Santiago)</v>
          </cell>
          <cell r="C505" t="str">
            <v>NORTE</v>
          </cell>
        </row>
        <row r="506">
          <cell r="A506">
            <v>651</v>
          </cell>
          <cell r="B506" t="str">
            <v>ATM Eco Petroleo Romana</v>
          </cell>
          <cell r="C506" t="str">
            <v>ESTE</v>
          </cell>
        </row>
        <row r="507">
          <cell r="A507">
            <v>653</v>
          </cell>
          <cell r="B507" t="str">
            <v>ATM Estación Isla Jarabacoa</v>
          </cell>
          <cell r="C507" t="str">
            <v>NORTE</v>
          </cell>
        </row>
        <row r="508">
          <cell r="A508">
            <v>654</v>
          </cell>
          <cell r="B508" t="str">
            <v>ATM Autoservicio S/M Jumbo Puerto Plata</v>
          </cell>
          <cell r="C508" t="str">
            <v>NORTE</v>
          </cell>
        </row>
        <row r="509">
          <cell r="A509">
            <v>655</v>
          </cell>
          <cell r="B509" t="str">
            <v>ATM Farmacia Sandra</v>
          </cell>
          <cell r="C509" t="str">
            <v>DISTRITO NACIONAL</v>
          </cell>
        </row>
        <row r="510">
          <cell r="A510">
            <v>658</v>
          </cell>
          <cell r="B510" t="str">
            <v>ATM Cámara de Cuentas</v>
          </cell>
          <cell r="C510" t="str">
            <v>DISTRITO NACIONAL</v>
          </cell>
        </row>
        <row r="511">
          <cell r="A511">
            <v>659</v>
          </cell>
          <cell r="B511" t="str">
            <v>ATM Down Town Center</v>
          </cell>
          <cell r="C511" t="str">
            <v>DISTRITO NACIONAL</v>
          </cell>
        </row>
        <row r="512">
          <cell r="A512">
            <v>660</v>
          </cell>
          <cell r="B512" t="str">
            <v>ATM Oficina Romana Norte II</v>
          </cell>
          <cell r="C512" t="str">
            <v>ESTE</v>
          </cell>
        </row>
        <row r="513">
          <cell r="A513">
            <v>661</v>
          </cell>
          <cell r="B513" t="str">
            <v xml:space="preserve">ATM Almacenes Iberia (San Pedro) </v>
          </cell>
          <cell r="C513" t="str">
            <v>ESTE</v>
          </cell>
        </row>
        <row r="514">
          <cell r="A514">
            <v>662</v>
          </cell>
          <cell r="B514" t="str">
            <v>ATM UTESA (Santiago)</v>
          </cell>
          <cell r="C514" t="str">
            <v>NORTE</v>
          </cell>
        </row>
        <row r="515">
          <cell r="A515">
            <v>663</v>
          </cell>
          <cell r="B515" t="str">
            <v>S/M Ole Ave. España</v>
          </cell>
          <cell r="C515" t="str">
            <v>DISTRITO NACIONAL</v>
          </cell>
        </row>
        <row r="516">
          <cell r="A516">
            <v>664</v>
          </cell>
          <cell r="B516" t="str">
            <v>ATM S/M Asfer (Constanza)</v>
          </cell>
          <cell r="C516" t="str">
            <v>NORTE</v>
          </cell>
        </row>
        <row r="517">
          <cell r="A517">
            <v>665</v>
          </cell>
          <cell r="B517" t="str">
            <v>ATM Huacal (Santiago)</v>
          </cell>
          <cell r="C517" t="str">
            <v>NORTE</v>
          </cell>
        </row>
        <row r="518">
          <cell r="A518">
            <v>666</v>
          </cell>
          <cell r="B518" t="str">
            <v>ATM S/M El Porvernir Libert</v>
          </cell>
          <cell r="C518" t="str">
            <v>NORTE</v>
          </cell>
        </row>
        <row r="519">
          <cell r="A519">
            <v>667</v>
          </cell>
          <cell r="B519" t="str">
            <v>ATM Zona Franca Emimar (Santiago)</v>
          </cell>
          <cell r="C519" t="str">
            <v>NORTE</v>
          </cell>
        </row>
        <row r="520">
          <cell r="A520">
            <v>668</v>
          </cell>
          <cell r="B520" t="str">
            <v>ATM Hospital HEMMI (Santiago)</v>
          </cell>
          <cell r="C520" t="str">
            <v>NORTE</v>
          </cell>
        </row>
        <row r="521">
          <cell r="A521">
            <v>669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670</v>
          </cell>
          <cell r="B522" t="str">
            <v>ATM Estación Texaco Algodón</v>
          </cell>
          <cell r="C522" t="str">
            <v>DISTRITO NACIONAL</v>
          </cell>
        </row>
        <row r="523">
          <cell r="A523">
            <v>671</v>
          </cell>
          <cell r="B523" t="str">
            <v>ATM Ayuntamiento Sto. Dgo. Norte</v>
          </cell>
          <cell r="C523" t="str">
            <v>DISTRITO NACIONAL</v>
          </cell>
        </row>
        <row r="524">
          <cell r="A524">
            <v>672</v>
          </cell>
          <cell r="B524" t="str">
            <v>ATM Destacamento Policía Nacional La Victoria</v>
          </cell>
          <cell r="C524" t="str">
            <v>DISTRITO NACIONAL</v>
          </cell>
        </row>
        <row r="525">
          <cell r="A525">
            <v>673</v>
          </cell>
          <cell r="B525" t="str">
            <v>ATM Clínica Dr. Cruz Jiminián</v>
          </cell>
          <cell r="C525" t="str">
            <v>ESTE</v>
          </cell>
        </row>
        <row r="526">
          <cell r="A526">
            <v>676</v>
          </cell>
          <cell r="B526" t="str">
            <v>ATM S/M Bravo Colina Del Oeste</v>
          </cell>
          <cell r="C526" t="str">
            <v>DISTRITO NACIONAL</v>
          </cell>
        </row>
        <row r="527">
          <cell r="A527">
            <v>677</v>
          </cell>
          <cell r="B527" t="str">
            <v>ATM PBG Villa Jaragua</v>
          </cell>
          <cell r="C527" t="str">
            <v>SUR</v>
          </cell>
        </row>
        <row r="528">
          <cell r="A528">
            <v>678</v>
          </cell>
          <cell r="B528" t="str">
            <v>ATM Eco Petroleo San Isidro</v>
          </cell>
          <cell r="C528" t="str">
            <v>DISTRITO NACIONAL</v>
          </cell>
        </row>
        <row r="529">
          <cell r="A529">
            <v>679</v>
          </cell>
          <cell r="B529" t="str">
            <v>ATM Base Aerea Puerto Plata</v>
          </cell>
          <cell r="C529" t="str">
            <v>NORTE</v>
          </cell>
        </row>
        <row r="530">
          <cell r="A530">
            <v>680</v>
          </cell>
          <cell r="B530" t="str">
            <v>ATM Hotel Royalton</v>
          </cell>
          <cell r="C530" t="str">
            <v>ESTE</v>
          </cell>
        </row>
        <row r="531">
          <cell r="A531">
            <v>681</v>
          </cell>
          <cell r="B531" t="str">
            <v xml:space="preserve">ATM Hotel Royalton II </v>
          </cell>
          <cell r="C531" t="str">
            <v>ESTE</v>
          </cell>
        </row>
        <row r="532">
          <cell r="A532">
            <v>682</v>
          </cell>
          <cell r="B532" t="str">
            <v>ATM Blue Mall Punta Cana</v>
          </cell>
          <cell r="C532" t="str">
            <v>ESTE</v>
          </cell>
        </row>
        <row r="533">
          <cell r="A533">
            <v>683</v>
          </cell>
          <cell r="B533" t="str">
            <v>ATM INCARNA El Pino (la Vega)</v>
          </cell>
          <cell r="C533" t="str">
            <v>NORTE</v>
          </cell>
        </row>
        <row r="534">
          <cell r="A534">
            <v>684</v>
          </cell>
          <cell r="B534" t="str">
            <v>ATM Estación Texaco Prolongación 27 Febrero</v>
          </cell>
          <cell r="C534" t="str">
            <v>DISTRITO NACIONAL</v>
          </cell>
        </row>
        <row r="535">
          <cell r="A535">
            <v>685</v>
          </cell>
          <cell r="B535" t="str">
            <v>ATM Autoservicio UASD</v>
          </cell>
          <cell r="C535" t="str">
            <v>DISTRITO NACIONAL</v>
          </cell>
        </row>
        <row r="536">
          <cell r="A536">
            <v>686</v>
          </cell>
          <cell r="B536" t="str">
            <v>ATM Autoservicio Oficina Máximo Gómez</v>
          </cell>
          <cell r="C536" t="str">
            <v>DISTRITO NACIONAL</v>
          </cell>
        </row>
        <row r="537">
          <cell r="A537">
            <v>687</v>
          </cell>
          <cell r="B537" t="str">
            <v>ATM Oficina Monterrico II</v>
          </cell>
          <cell r="C537" t="str">
            <v>NORTE</v>
          </cell>
        </row>
        <row r="538">
          <cell r="A538">
            <v>688</v>
          </cell>
          <cell r="B538" t="str">
            <v>ATM Innova Centro Ave. Kennedy</v>
          </cell>
          <cell r="C538" t="str">
            <v>DISTRITO NACIONAL</v>
          </cell>
        </row>
        <row r="539">
          <cell r="A539">
            <v>689</v>
          </cell>
          <cell r="B539" t="str">
            <v>ATM Eco Petroleo Villa Gonzalez</v>
          </cell>
          <cell r="C539" t="str">
            <v>NORTE</v>
          </cell>
        </row>
        <row r="540">
          <cell r="A540">
            <v>690</v>
          </cell>
          <cell r="B540" t="str">
            <v>ATM Eco Petroleo Esperanza</v>
          </cell>
          <cell r="C540" t="str">
            <v>DISTRITO NACIONAL</v>
          </cell>
        </row>
        <row r="541">
          <cell r="A541">
            <v>691</v>
          </cell>
          <cell r="B541" t="str">
            <v>ATM Eco Petroleo Manzanillo</v>
          </cell>
          <cell r="C541" t="str">
            <v>NORTE</v>
          </cell>
        </row>
        <row r="542">
          <cell r="A542">
            <v>693</v>
          </cell>
          <cell r="B542" t="str">
            <v>ATM INTL Medical Punta Cana</v>
          </cell>
          <cell r="C542" t="str">
            <v>ESTE</v>
          </cell>
        </row>
        <row r="543">
          <cell r="A543">
            <v>694</v>
          </cell>
          <cell r="B543" t="str">
            <v>ATM Optica 27 de Febrero</v>
          </cell>
          <cell r="C543" t="str">
            <v>DISTRITO NACIONAL</v>
          </cell>
        </row>
        <row r="544">
          <cell r="A544">
            <v>695</v>
          </cell>
          <cell r="B544" t="str">
            <v>ATM Contac Center</v>
          </cell>
          <cell r="C544" t="str">
            <v>DISTRITO NACIONAL</v>
          </cell>
        </row>
        <row r="545">
          <cell r="A545">
            <v>696</v>
          </cell>
          <cell r="B545" t="str">
            <v>ATM Olé Jacobo Majluta</v>
          </cell>
          <cell r="C545" t="str">
            <v>DISTRITO NACIONAL</v>
          </cell>
        </row>
        <row r="546">
          <cell r="A546">
            <v>697</v>
          </cell>
          <cell r="B546" t="str">
            <v>ATM Hipermercado Olé Ciudad Juan Bosch</v>
          </cell>
          <cell r="C546" t="str">
            <v>DISTRITO NACIONAL</v>
          </cell>
        </row>
        <row r="547">
          <cell r="A547">
            <v>698</v>
          </cell>
          <cell r="B547" t="str">
            <v>ATM Parador Bellamar</v>
          </cell>
          <cell r="C547" t="str">
            <v>DISTRITO NACIONAL</v>
          </cell>
        </row>
        <row r="548">
          <cell r="A548">
            <v>699</v>
          </cell>
          <cell r="B548" t="str">
            <v>ATM S/M Bravo Bani</v>
          </cell>
          <cell r="C548" t="str">
            <v>SUR</v>
          </cell>
        </row>
        <row r="549">
          <cell r="A549">
            <v>701</v>
          </cell>
          <cell r="B549" t="str">
            <v>ATM Autoservicio Los Alcarrizos</v>
          </cell>
          <cell r="C549" t="str">
            <v>DISTRITO NACIONAL</v>
          </cell>
        </row>
        <row r="550">
          <cell r="A550">
            <v>703</v>
          </cell>
          <cell r="B550" t="str">
            <v xml:space="preserve">ATM Oficina El Mamey Los Hidalgos </v>
          </cell>
          <cell r="C550" t="str">
            <v>NORTE</v>
          </cell>
        </row>
        <row r="551">
          <cell r="A551">
            <v>705</v>
          </cell>
          <cell r="B551" t="str">
            <v xml:space="preserve">ATM ISFODOSU (Instituto Superior de Formación Docente Salomé Ureña (Licey al Medio) </v>
          </cell>
          <cell r="C551" t="str">
            <v>NORTE</v>
          </cell>
        </row>
        <row r="552">
          <cell r="A552">
            <v>706</v>
          </cell>
          <cell r="B552" t="str">
            <v xml:space="preserve">ATM S/M Pristine </v>
          </cell>
          <cell r="C552" t="str">
            <v>DISTRITO NACIONAL</v>
          </cell>
        </row>
        <row r="553">
          <cell r="A553">
            <v>707</v>
          </cell>
          <cell r="B553" t="str">
            <v xml:space="preserve">ATM IAD </v>
          </cell>
          <cell r="C553" t="str">
            <v>DISTRITO NACIONAL</v>
          </cell>
        </row>
        <row r="554">
          <cell r="A554">
            <v>708</v>
          </cell>
          <cell r="B554" t="str">
            <v xml:space="preserve">ATM El Vestir De Hoy </v>
          </cell>
          <cell r="C554" t="str">
            <v>DISTRITO NACIONAL</v>
          </cell>
        </row>
        <row r="555">
          <cell r="A555">
            <v>709</v>
          </cell>
          <cell r="B555" t="str">
            <v xml:space="preserve">ATM Seguros Maestro SEMMA  </v>
          </cell>
          <cell r="C555" t="str">
            <v>DISTRITO NACIONAL</v>
          </cell>
        </row>
        <row r="556">
          <cell r="A556">
            <v>710</v>
          </cell>
          <cell r="B556" t="str">
            <v xml:space="preserve">ATM S/M Soberano </v>
          </cell>
          <cell r="C556" t="str">
            <v>DISTRITO NACIONAL</v>
          </cell>
        </row>
        <row r="557">
          <cell r="A557">
            <v>712</v>
          </cell>
          <cell r="B557" t="str">
            <v xml:space="preserve">ATM Oficina Imbert </v>
          </cell>
          <cell r="C557" t="str">
            <v>NORTE</v>
          </cell>
        </row>
        <row r="558">
          <cell r="A558">
            <v>713</v>
          </cell>
          <cell r="B558" t="str">
            <v xml:space="preserve">ATM Oficina Las Américas </v>
          </cell>
          <cell r="C558" t="str">
            <v>DISTRITO NACIONAL</v>
          </cell>
        </row>
        <row r="559">
          <cell r="A559">
            <v>714</v>
          </cell>
          <cell r="B559" t="str">
            <v xml:space="preserve">ATM Hospital de Herrera </v>
          </cell>
          <cell r="C559" t="str">
            <v>DISTRITO NACIONAL</v>
          </cell>
        </row>
        <row r="560">
          <cell r="A560">
            <v>715</v>
          </cell>
          <cell r="B560" t="str">
            <v xml:space="preserve">ATM Oficina 27 de Febrero (Lobby) </v>
          </cell>
          <cell r="C560" t="str">
            <v>DISTRITO NACIONAL</v>
          </cell>
        </row>
        <row r="561">
          <cell r="A561">
            <v>716</v>
          </cell>
          <cell r="B561" t="str">
            <v xml:space="preserve">ATM Oficina Zona Franca (Santiago) </v>
          </cell>
          <cell r="C561" t="str">
            <v>NORTE</v>
          </cell>
        </row>
        <row r="562">
          <cell r="A562">
            <v>717</v>
          </cell>
          <cell r="B562" t="str">
            <v xml:space="preserve">ATM Oficina Los Alcarrizos </v>
          </cell>
          <cell r="C562" t="str">
            <v>DISTRITO NACIONAL</v>
          </cell>
        </row>
        <row r="563">
          <cell r="A563">
            <v>718</v>
          </cell>
          <cell r="B563" t="str">
            <v xml:space="preserve">ATM Feria Ganadera </v>
          </cell>
          <cell r="C563" t="str">
            <v>DISTRITO NACIONAL</v>
          </cell>
        </row>
        <row r="564">
          <cell r="A564">
            <v>719</v>
          </cell>
          <cell r="B564" t="str">
            <v xml:space="preserve">ATM Ayuntamiento Municipal San Luís </v>
          </cell>
          <cell r="C564" t="str">
            <v>DISTRITO NACIONAL</v>
          </cell>
        </row>
        <row r="565">
          <cell r="A565">
            <v>720</v>
          </cell>
          <cell r="B565" t="str">
            <v xml:space="preserve">ATM OMSA (Santiago) </v>
          </cell>
          <cell r="C565" t="str">
            <v>NORTE</v>
          </cell>
        </row>
        <row r="566">
          <cell r="A566">
            <v>721</v>
          </cell>
          <cell r="B566" t="str">
            <v xml:space="preserve">ATM Oficina Charles de Gaulle II </v>
          </cell>
          <cell r="C566" t="str">
            <v>DISTRITO NACIONAL</v>
          </cell>
        </row>
        <row r="567">
          <cell r="A567">
            <v>722</v>
          </cell>
          <cell r="B567" t="str">
            <v xml:space="preserve">ATM Oficina Charles de Gaulle III </v>
          </cell>
          <cell r="C567" t="str">
            <v>DISTRITO NACIONAL</v>
          </cell>
        </row>
        <row r="568">
          <cell r="A568">
            <v>723</v>
          </cell>
          <cell r="B568" t="str">
            <v xml:space="preserve">ATM Farmacia COOPINFA </v>
          </cell>
          <cell r="C568" t="str">
            <v>DISTRITO NACIONAL</v>
          </cell>
        </row>
        <row r="569">
          <cell r="A569">
            <v>724</v>
          </cell>
          <cell r="B569" t="str">
            <v xml:space="preserve">ATM El Huacal I </v>
          </cell>
          <cell r="C569" t="str">
            <v>DISTRITO NACIONAL</v>
          </cell>
        </row>
        <row r="570">
          <cell r="A570">
            <v>725</v>
          </cell>
          <cell r="B570" t="str">
            <v xml:space="preserve">ATM El Huacal II  </v>
          </cell>
          <cell r="C570" t="str">
            <v>DISTRITO NACIONAL</v>
          </cell>
        </row>
        <row r="571">
          <cell r="A571">
            <v>726</v>
          </cell>
          <cell r="B571" t="str">
            <v xml:space="preserve">ATM El Huacal III </v>
          </cell>
          <cell r="C571" t="str">
            <v>DISTRITO NACIONAL</v>
          </cell>
        </row>
        <row r="572">
          <cell r="A572">
            <v>727</v>
          </cell>
          <cell r="B572" t="str">
            <v xml:space="preserve">ATM UNP Pisano </v>
          </cell>
          <cell r="C572" t="str">
            <v>NORTE</v>
          </cell>
        </row>
        <row r="573">
          <cell r="A573">
            <v>728</v>
          </cell>
          <cell r="B573" t="str">
            <v xml:space="preserve">ATM UNP La Vega Oficina Regional Norcentral </v>
          </cell>
          <cell r="C573" t="str">
            <v>NORTE</v>
          </cell>
        </row>
        <row r="574">
          <cell r="A574">
            <v>729</v>
          </cell>
          <cell r="B574" t="str">
            <v xml:space="preserve">ATM Zona Franca (La Vega) </v>
          </cell>
          <cell r="C574" t="str">
            <v>NORTE</v>
          </cell>
        </row>
        <row r="575">
          <cell r="A575">
            <v>730</v>
          </cell>
          <cell r="B575" t="str">
            <v xml:space="preserve">ATM Palacio de Justicia Barahona </v>
          </cell>
          <cell r="C575" t="str">
            <v>SUR</v>
          </cell>
        </row>
        <row r="576">
          <cell r="A576">
            <v>731</v>
          </cell>
          <cell r="B576" t="str">
            <v xml:space="preserve">ATM UNP Villa González </v>
          </cell>
          <cell r="C576" t="str">
            <v>NORTE</v>
          </cell>
        </row>
        <row r="577">
          <cell r="A577">
            <v>732</v>
          </cell>
          <cell r="B577" t="str">
            <v xml:space="preserve">ATM Molino del Valle (Santiago) </v>
          </cell>
          <cell r="C577" t="str">
            <v>NORTE</v>
          </cell>
        </row>
        <row r="578">
          <cell r="A578">
            <v>733</v>
          </cell>
          <cell r="B578" t="str">
            <v xml:space="preserve">ATM Zona Franca Perdenales </v>
          </cell>
          <cell r="C578" t="str">
            <v>SUR</v>
          </cell>
        </row>
        <row r="579">
          <cell r="A579">
            <v>734</v>
          </cell>
          <cell r="B579" t="str">
            <v xml:space="preserve">ATM Oficina Independencia I </v>
          </cell>
          <cell r="C579" t="str">
            <v>DISTRITO NACIONAL</v>
          </cell>
        </row>
        <row r="580">
          <cell r="A580">
            <v>735</v>
          </cell>
          <cell r="B580" t="str">
            <v xml:space="preserve">ATM Oficina Independencia II  </v>
          </cell>
          <cell r="C580" t="str">
            <v>DISTRITO NACIONAL</v>
          </cell>
        </row>
        <row r="581">
          <cell r="A581">
            <v>736</v>
          </cell>
          <cell r="B581" t="str">
            <v xml:space="preserve">ATM Oficina Puerto Plata I </v>
          </cell>
          <cell r="C581" t="str">
            <v>NORTE</v>
          </cell>
        </row>
        <row r="582">
          <cell r="A582">
            <v>737</v>
          </cell>
          <cell r="B582" t="str">
            <v xml:space="preserve">ATM UNP Cabarete (Puerto Plata) </v>
          </cell>
          <cell r="C582" t="str">
            <v>NORTE</v>
          </cell>
        </row>
        <row r="583">
          <cell r="A583">
            <v>738</v>
          </cell>
          <cell r="B583" t="str">
            <v xml:space="preserve">ATM Zona Franca Los Alcarrizos </v>
          </cell>
          <cell r="C583" t="str">
            <v>DISTRITO NACIONAL</v>
          </cell>
        </row>
        <row r="584">
          <cell r="A584">
            <v>739</v>
          </cell>
          <cell r="B584" t="str">
            <v xml:space="preserve">ATM Peaje Autopista Duarte </v>
          </cell>
          <cell r="C584" t="str">
            <v>DISTRITO NACIONAL</v>
          </cell>
        </row>
        <row r="585">
          <cell r="A585">
            <v>740</v>
          </cell>
          <cell r="B585" t="str">
            <v xml:space="preserve">ATM EDENORTE (Santiago) </v>
          </cell>
          <cell r="C585" t="str">
            <v>NORTE</v>
          </cell>
        </row>
        <row r="586">
          <cell r="A586">
            <v>741</v>
          </cell>
          <cell r="B586" t="str">
            <v>ATM CURNE UASD San Francisco de Macorís</v>
          </cell>
          <cell r="C586" t="str">
            <v>NORTE</v>
          </cell>
        </row>
        <row r="587">
          <cell r="A587">
            <v>742</v>
          </cell>
          <cell r="B587" t="str">
            <v xml:space="preserve">ATM Oficina Plaza del Rey (La Romana) </v>
          </cell>
          <cell r="C587" t="str">
            <v>ESTE</v>
          </cell>
        </row>
        <row r="588">
          <cell r="A588">
            <v>743</v>
          </cell>
          <cell r="B588" t="str">
            <v xml:space="preserve">ATM Oficina Los Frailes </v>
          </cell>
          <cell r="C588" t="str">
            <v>DISTRITO NACIONAL</v>
          </cell>
        </row>
        <row r="589">
          <cell r="A589">
            <v>744</v>
          </cell>
          <cell r="B589" t="str">
            <v xml:space="preserve">ATM Multicentro La Sirena Venezuela </v>
          </cell>
          <cell r="C589" t="str">
            <v>DISTRITO NACIONAL</v>
          </cell>
        </row>
        <row r="590">
          <cell r="A590">
            <v>745</v>
          </cell>
          <cell r="B590" t="str">
            <v xml:space="preserve">ATM Oficina Ave. Duarte </v>
          </cell>
          <cell r="C590" t="str">
            <v>DISTRITO NACIONAL</v>
          </cell>
        </row>
        <row r="591">
          <cell r="A591">
            <v>746</v>
          </cell>
          <cell r="B591" t="str">
            <v xml:space="preserve">ATM Oficina Las Terrenas </v>
          </cell>
          <cell r="C591" t="str">
            <v>NORTE</v>
          </cell>
        </row>
        <row r="592">
          <cell r="A592">
            <v>747</v>
          </cell>
          <cell r="B592" t="str">
            <v xml:space="preserve">ATM Club BR (Santiago) </v>
          </cell>
          <cell r="C592" t="str">
            <v>NORTE</v>
          </cell>
        </row>
        <row r="593">
          <cell r="A593">
            <v>748</v>
          </cell>
          <cell r="B593" t="str">
            <v xml:space="preserve">ATM Centro de Caja (Santiago) </v>
          </cell>
          <cell r="C593" t="str">
            <v>NORTE</v>
          </cell>
        </row>
        <row r="594">
          <cell r="A594">
            <v>749</v>
          </cell>
          <cell r="B594" t="str">
            <v xml:space="preserve">ATM Oficina Yaque </v>
          </cell>
          <cell r="C594" t="str">
            <v>NORTE</v>
          </cell>
        </row>
        <row r="595">
          <cell r="A595">
            <v>750</v>
          </cell>
          <cell r="B595" t="str">
            <v xml:space="preserve">ATM UNP Duvergé </v>
          </cell>
          <cell r="C595" t="str">
            <v>SUR</v>
          </cell>
        </row>
        <row r="596">
          <cell r="A596">
            <v>751</v>
          </cell>
          <cell r="B596" t="str">
            <v>ATM Eco Petroleo Camilo</v>
          </cell>
          <cell r="C596" t="str">
            <v>SUR</v>
          </cell>
        </row>
        <row r="597">
          <cell r="A597">
            <v>752</v>
          </cell>
          <cell r="B597" t="str">
            <v xml:space="preserve">ATM UNP Las Carolinas (La Vega) </v>
          </cell>
          <cell r="C597" t="str">
            <v>NORTE</v>
          </cell>
        </row>
        <row r="598">
          <cell r="A598">
            <v>753</v>
          </cell>
          <cell r="B598" t="str">
            <v xml:space="preserve">ATM S/M Nacional Tiradentes </v>
          </cell>
          <cell r="C598" t="str">
            <v>DISTRITO NACIONAL</v>
          </cell>
        </row>
        <row r="599">
          <cell r="A599">
            <v>754</v>
          </cell>
          <cell r="B599" t="str">
            <v xml:space="preserve">ATM Autobanco Oficina Licey al Medio </v>
          </cell>
          <cell r="C599" t="str">
            <v>NORTE</v>
          </cell>
        </row>
        <row r="600">
          <cell r="A600">
            <v>755</v>
          </cell>
          <cell r="B600" t="str">
            <v xml:space="preserve">ATM Oficina Galería del Este (Plaza) </v>
          </cell>
          <cell r="C600" t="str">
            <v>DISTRITO NACIONAL</v>
          </cell>
        </row>
        <row r="601">
          <cell r="A601">
            <v>756</v>
          </cell>
          <cell r="B601" t="str">
            <v xml:space="preserve">ATM UNP Villa La Mata (Cotuí) </v>
          </cell>
          <cell r="C601" t="str">
            <v>NORTE</v>
          </cell>
        </row>
        <row r="602">
          <cell r="A602">
            <v>757</v>
          </cell>
          <cell r="B602" t="str">
            <v xml:space="preserve">ATM UNP Plaza Paseo (Santiago) </v>
          </cell>
          <cell r="C602" t="str">
            <v>NORTE</v>
          </cell>
        </row>
        <row r="603">
          <cell r="A603">
            <v>758</v>
          </cell>
          <cell r="B603" t="str">
            <v>ATM S/M Nacional El Embrujo</v>
          </cell>
          <cell r="C603" t="str">
            <v>NORTE</v>
          </cell>
        </row>
        <row r="604">
          <cell r="A604">
            <v>759</v>
          </cell>
          <cell r="B604" t="str">
            <v xml:space="preserve">ATM Oficina Buena Vista I </v>
          </cell>
          <cell r="C604" t="str">
            <v>DISTRITO NACIONAL</v>
          </cell>
        </row>
        <row r="605">
          <cell r="A605">
            <v>760</v>
          </cell>
          <cell r="B605" t="str">
            <v xml:space="preserve">ATM UNP Cruce Guayacanes (Mao) </v>
          </cell>
          <cell r="C605" t="str">
            <v>NORTE</v>
          </cell>
        </row>
        <row r="606">
          <cell r="A606">
            <v>761</v>
          </cell>
          <cell r="B606" t="str">
            <v xml:space="preserve">ATM ISSPOL </v>
          </cell>
          <cell r="C606" t="str">
            <v>DISTRITO NACIONAL</v>
          </cell>
        </row>
        <row r="607">
          <cell r="A607">
            <v>763</v>
          </cell>
          <cell r="B607" t="str">
            <v xml:space="preserve">ATM UNP Montellano </v>
          </cell>
          <cell r="C607" t="str">
            <v>NORTE</v>
          </cell>
        </row>
        <row r="608">
          <cell r="A608">
            <v>764</v>
          </cell>
          <cell r="B608" t="str">
            <v xml:space="preserve">ATM Oficina Elías Piña </v>
          </cell>
          <cell r="C608" t="str">
            <v>SUR</v>
          </cell>
        </row>
        <row r="609">
          <cell r="A609">
            <v>765</v>
          </cell>
          <cell r="B609" t="str">
            <v xml:space="preserve">ATM Oficina Azua I </v>
          </cell>
          <cell r="C609" t="str">
            <v>SUR</v>
          </cell>
        </row>
        <row r="610">
          <cell r="A610">
            <v>766</v>
          </cell>
          <cell r="B610" t="str">
            <v xml:space="preserve">ATM Oficina Azua II </v>
          </cell>
          <cell r="C610" t="str">
            <v>SUR</v>
          </cell>
        </row>
        <row r="611">
          <cell r="A611">
            <v>767</v>
          </cell>
          <cell r="B611" t="str">
            <v xml:space="preserve">ATM S/M Diverso (Azua) </v>
          </cell>
          <cell r="C611" t="str">
            <v>SUR</v>
          </cell>
        </row>
        <row r="612">
          <cell r="A612">
            <v>768</v>
          </cell>
          <cell r="B612" t="str">
            <v xml:space="preserve">ATM Autoservicio Tiradentes III </v>
          </cell>
          <cell r="C612" t="str">
            <v>DISTRITO NACIONAL</v>
          </cell>
        </row>
        <row r="613">
          <cell r="A613">
            <v>769</v>
          </cell>
          <cell r="B613" t="str">
            <v>ATM UNP Pablo Mella Morales</v>
          </cell>
          <cell r="C613" t="str">
            <v>DISTRITO NACIONAL</v>
          </cell>
        </row>
        <row r="614">
          <cell r="A614">
            <v>770</v>
          </cell>
          <cell r="B614" t="str">
            <v xml:space="preserve">ATM Estación Eco Los Haitises </v>
          </cell>
          <cell r="C614" t="str">
            <v>NORTE</v>
          </cell>
        </row>
        <row r="615">
          <cell r="A615">
            <v>771</v>
          </cell>
          <cell r="B615" t="str">
            <v xml:space="preserve">ATM UASD Mao </v>
          </cell>
          <cell r="C615" t="str">
            <v>NORTE</v>
          </cell>
        </row>
        <row r="616">
          <cell r="A616">
            <v>772</v>
          </cell>
          <cell r="B616" t="str">
            <v xml:space="preserve">ATM UNP Yamasá </v>
          </cell>
          <cell r="C616" t="str">
            <v>ESTE</v>
          </cell>
        </row>
        <row r="617">
          <cell r="A617">
            <v>773</v>
          </cell>
          <cell r="B617" t="str">
            <v xml:space="preserve">ATM S/M Jumbo La Romana </v>
          </cell>
          <cell r="C617" t="str">
            <v>ESTE</v>
          </cell>
        </row>
        <row r="618">
          <cell r="A618">
            <v>774</v>
          </cell>
          <cell r="B618" t="str">
            <v xml:space="preserve">ATM Oficina Montecristi </v>
          </cell>
          <cell r="C618" t="str">
            <v>NORTE</v>
          </cell>
        </row>
        <row r="619">
          <cell r="A619">
            <v>775</v>
          </cell>
          <cell r="B619" t="str">
            <v xml:space="preserve">ATM S/M Lilo (Montecristi) </v>
          </cell>
          <cell r="C619" t="str">
            <v>NORTE</v>
          </cell>
        </row>
        <row r="620">
          <cell r="A620">
            <v>776</v>
          </cell>
          <cell r="B620" t="str">
            <v xml:space="preserve">ATM Oficina Monte Plata </v>
          </cell>
          <cell r="C620" t="str">
            <v>ESTE</v>
          </cell>
        </row>
        <row r="621">
          <cell r="A621">
            <v>777</v>
          </cell>
          <cell r="B621" t="str">
            <v xml:space="preserve">ATM S/M Pérez Monte Plata </v>
          </cell>
          <cell r="C621" t="str">
            <v>ESTE</v>
          </cell>
        </row>
        <row r="622">
          <cell r="A622">
            <v>778</v>
          </cell>
          <cell r="B622" t="str">
            <v xml:space="preserve">ATM Oficina Esperanza (Mao) </v>
          </cell>
          <cell r="C622" t="str">
            <v>NORTE</v>
          </cell>
        </row>
        <row r="623">
          <cell r="A623">
            <v>779</v>
          </cell>
          <cell r="B623" t="str">
            <v xml:space="preserve">ATM Zona Franca Esperanza I (Mao) </v>
          </cell>
          <cell r="C623" t="str">
            <v>NORTE</v>
          </cell>
        </row>
        <row r="624">
          <cell r="A624">
            <v>780</v>
          </cell>
          <cell r="B624" t="str">
            <v xml:space="preserve">ATM Oficina Barahona I </v>
          </cell>
          <cell r="C624" t="str">
            <v>SUR</v>
          </cell>
        </row>
        <row r="625">
          <cell r="A625">
            <v>781</v>
          </cell>
          <cell r="B625" t="str">
            <v xml:space="preserve">ATM Estación Isla Barahona </v>
          </cell>
          <cell r="C625" t="str">
            <v>SUR</v>
          </cell>
        </row>
        <row r="626">
          <cell r="A626">
            <v>782</v>
          </cell>
          <cell r="B626" t="str">
            <v>ATM Banco Agrícola (Constanza)</v>
          </cell>
          <cell r="C626" t="str">
            <v>NORTE</v>
          </cell>
        </row>
        <row r="627">
          <cell r="A627">
            <v>783</v>
          </cell>
          <cell r="B627" t="str">
            <v xml:space="preserve">ATM Autobanco Alfa y Omega (Barahona) </v>
          </cell>
          <cell r="C627" t="str">
            <v>SUR</v>
          </cell>
        </row>
        <row r="628">
          <cell r="A628">
            <v>784</v>
          </cell>
          <cell r="B628" t="str">
            <v xml:space="preserve">ATM Tribunal Superior Electoral </v>
          </cell>
          <cell r="C628" t="str">
            <v>DISTRITO NACIONAL</v>
          </cell>
        </row>
        <row r="629">
          <cell r="A629">
            <v>785</v>
          </cell>
          <cell r="B629" t="str">
            <v xml:space="preserve">ATM S/M Nacional Máximo Gómez </v>
          </cell>
          <cell r="C629" t="str">
            <v>DISTRITO NACIONAL</v>
          </cell>
        </row>
        <row r="630">
          <cell r="A630">
            <v>786</v>
          </cell>
          <cell r="B630" t="str">
            <v xml:space="preserve">ATM Oficina Agora Mall II </v>
          </cell>
          <cell r="C630" t="str">
            <v>DISTRITO NACIONAL</v>
          </cell>
        </row>
        <row r="631">
          <cell r="A631">
            <v>787</v>
          </cell>
          <cell r="B631" t="str">
            <v xml:space="preserve">ATM Cafetería CTB II </v>
          </cell>
          <cell r="C631" t="str">
            <v>DISTRITO NACIONAL</v>
          </cell>
        </row>
        <row r="632">
          <cell r="A632">
            <v>788</v>
          </cell>
          <cell r="B632" t="str">
            <v xml:space="preserve">ATM Relaciones Exteriores (Cancillería) </v>
          </cell>
          <cell r="C632" t="str">
            <v>DISTRITO NACIONAL</v>
          </cell>
        </row>
        <row r="633">
          <cell r="A633">
            <v>789</v>
          </cell>
          <cell r="B633" t="str">
            <v>ATM Hotel Bellevue Boca Chica</v>
          </cell>
          <cell r="C633" t="str">
            <v>ESTE</v>
          </cell>
        </row>
        <row r="634">
          <cell r="A634">
            <v>790</v>
          </cell>
          <cell r="B634" t="str">
            <v xml:space="preserve">ATM Oficina Bella Vista Mall I </v>
          </cell>
          <cell r="C634" t="str">
            <v>DISTRITO NACIONAL</v>
          </cell>
        </row>
        <row r="635">
          <cell r="A635">
            <v>791</v>
          </cell>
          <cell r="B635" t="str">
            <v xml:space="preserve">ATM Oficina Sans Soucí </v>
          </cell>
          <cell r="C635" t="str">
            <v>DISTRITO NACIONAL</v>
          </cell>
        </row>
        <row r="636">
          <cell r="A636">
            <v>792</v>
          </cell>
          <cell r="B636" t="str">
            <v>ATM Hospital Salvador de Gautier</v>
          </cell>
          <cell r="C636" t="str">
            <v>DISTRITO NACIONAL</v>
          </cell>
        </row>
        <row r="637">
          <cell r="A637">
            <v>793</v>
          </cell>
          <cell r="B637" t="str">
            <v xml:space="preserve">ATM Centro de Caja Agora Mall </v>
          </cell>
          <cell r="C637" t="str">
            <v>DISTRITO NACIONAL</v>
          </cell>
        </row>
        <row r="638">
          <cell r="A638">
            <v>794</v>
          </cell>
          <cell r="B638" t="str">
            <v xml:space="preserve">ATM CODIA </v>
          </cell>
          <cell r="C638" t="str">
            <v>DISTRITO NACIONAL</v>
          </cell>
        </row>
        <row r="639">
          <cell r="A639">
            <v>795</v>
          </cell>
          <cell r="B639" t="str">
            <v xml:space="preserve">ATM UNP Guaymate (La Romana) </v>
          </cell>
          <cell r="C639" t="str">
            <v>ESTE</v>
          </cell>
        </row>
        <row r="640">
          <cell r="A640">
            <v>796</v>
          </cell>
          <cell r="B640" t="str">
            <v xml:space="preserve">ATM Oficina Plaza Ventura (Nagua) </v>
          </cell>
          <cell r="C640" t="str">
            <v>NORTE</v>
          </cell>
        </row>
        <row r="641">
          <cell r="A641">
            <v>797</v>
          </cell>
          <cell r="B641" t="str">
            <v>ATM Dirección de Jubilaciones y Pensiones</v>
          </cell>
          <cell r="C641" t="str">
            <v>DISTRITO NACIONAL</v>
          </cell>
        </row>
        <row r="642">
          <cell r="A642">
            <v>798</v>
          </cell>
          <cell r="B642" t="str">
            <v>ATM Hotel Grand Paradise Samana</v>
          </cell>
          <cell r="C642" t="str">
            <v>ESTE</v>
          </cell>
        </row>
        <row r="643">
          <cell r="A643">
            <v>799</v>
          </cell>
          <cell r="B643" t="str">
            <v xml:space="preserve">ATM Clínica Corominas (Santiago) </v>
          </cell>
          <cell r="C643" t="str">
            <v>NORTE</v>
          </cell>
        </row>
        <row r="644">
          <cell r="A644">
            <v>800</v>
          </cell>
          <cell r="B644" t="str">
            <v xml:space="preserve">ATM Estación Next Dipsa Pedro Livio Cedeño </v>
          </cell>
          <cell r="C644" t="str">
            <v>DISTRITO NACIONAL</v>
          </cell>
        </row>
        <row r="645">
          <cell r="A645">
            <v>801</v>
          </cell>
          <cell r="B645" t="str">
            <v xml:space="preserve">ATM Galería 360 Food Court </v>
          </cell>
          <cell r="C645" t="str">
            <v>DISTRITO NACIONAL</v>
          </cell>
        </row>
        <row r="646">
          <cell r="A646">
            <v>802</v>
          </cell>
          <cell r="B646" t="str">
            <v xml:space="preserve">ATM UNP Aeropuerto La Romana </v>
          </cell>
          <cell r="C646" t="str">
            <v>ESTE</v>
          </cell>
        </row>
        <row r="647">
          <cell r="A647">
            <v>803</v>
          </cell>
          <cell r="B647" t="str">
            <v xml:space="preserve">ATM Hotel Be Live Canoa (Bayahibe) I </v>
          </cell>
          <cell r="C647" t="str">
            <v>ESTE</v>
          </cell>
        </row>
        <row r="648">
          <cell r="A648">
            <v>804</v>
          </cell>
          <cell r="B648" t="str">
            <v xml:space="preserve">ATM Hotel Be Live Punta Cana (Cabeza de Toro) </v>
          </cell>
          <cell r="C648" t="str">
            <v>ESTE</v>
          </cell>
        </row>
        <row r="649">
          <cell r="A649">
            <v>805</v>
          </cell>
          <cell r="B649" t="str">
            <v xml:space="preserve">ATM Be Live Grand Marién (Puerto Plata) </v>
          </cell>
          <cell r="C649" t="str">
            <v>NORTE</v>
          </cell>
        </row>
        <row r="650">
          <cell r="A650">
            <v>806</v>
          </cell>
          <cell r="B650" t="str">
            <v xml:space="preserve">ATM SEWN (Zona Franca (Santiago)) </v>
          </cell>
          <cell r="C650" t="str">
            <v>NORTE</v>
          </cell>
        </row>
        <row r="651">
          <cell r="A651">
            <v>807</v>
          </cell>
          <cell r="B651" t="str">
            <v xml:space="preserve">ATM S/M Morel (Mao) </v>
          </cell>
          <cell r="C651" t="str">
            <v>NORTE</v>
          </cell>
        </row>
        <row r="652">
          <cell r="A652">
            <v>808</v>
          </cell>
          <cell r="B652" t="str">
            <v xml:space="preserve">ATM Oficina Castillo </v>
          </cell>
          <cell r="C652" t="str">
            <v>NORTE</v>
          </cell>
        </row>
        <row r="653">
          <cell r="A653">
            <v>809</v>
          </cell>
          <cell r="B653" t="str">
            <v>ATM Yoma (Cotuí)</v>
          </cell>
          <cell r="C653" t="str">
            <v>NORTE</v>
          </cell>
        </row>
        <row r="654">
          <cell r="A654">
            <v>810</v>
          </cell>
          <cell r="B654" t="str">
            <v xml:space="preserve">ATM UNP Multicentro La Sirena José Contreras </v>
          </cell>
          <cell r="C654" t="str">
            <v>DISTRITO NACIONAL</v>
          </cell>
        </row>
        <row r="655">
          <cell r="A655">
            <v>811</v>
          </cell>
          <cell r="B655" t="str">
            <v xml:space="preserve">ATM Almacenes Unidos </v>
          </cell>
          <cell r="C655" t="str">
            <v>DISTRITO NACIONAL</v>
          </cell>
        </row>
        <row r="656">
          <cell r="A656">
            <v>812</v>
          </cell>
          <cell r="B656" t="str">
            <v xml:space="preserve">ATM Canasta del Pueblo </v>
          </cell>
          <cell r="C656" t="str">
            <v>DISTRITO NACIONAL</v>
          </cell>
        </row>
        <row r="657">
          <cell r="A657">
            <v>813</v>
          </cell>
          <cell r="B657" t="str">
            <v>ATM Oficina Occidental Mall</v>
          </cell>
          <cell r="C657" t="str">
            <v>DISTRITO NACIONAL</v>
          </cell>
        </row>
        <row r="658">
          <cell r="A658">
            <v>815</v>
          </cell>
          <cell r="B658" t="str">
            <v xml:space="preserve">ATM Oficina Atalaya del Mar </v>
          </cell>
          <cell r="C658" t="str">
            <v>DISTRITO NACIONAL</v>
          </cell>
        </row>
        <row r="659">
          <cell r="A659">
            <v>816</v>
          </cell>
          <cell r="B659" t="str">
            <v xml:space="preserve">ATM Oficina Pedro Brand </v>
          </cell>
          <cell r="C659" t="str">
            <v>DISTRITO NACIONAL</v>
          </cell>
        </row>
        <row r="660">
          <cell r="A660">
            <v>817</v>
          </cell>
          <cell r="B660" t="str">
            <v xml:space="preserve">ATM Ayuntamiento Sabana Larga (San José de Ocoa) </v>
          </cell>
          <cell r="C660" t="str">
            <v>SUR</v>
          </cell>
        </row>
        <row r="661">
          <cell r="A661">
            <v>818</v>
          </cell>
          <cell r="B661" t="str">
            <v xml:space="preserve">ATM Juridicción Inmobiliaria </v>
          </cell>
          <cell r="C661" t="str">
            <v>DISTRITO NACIONAL</v>
          </cell>
        </row>
        <row r="662">
          <cell r="A662">
            <v>819</v>
          </cell>
          <cell r="B662" t="str">
            <v xml:space="preserve">ATM Jurisdicción Inmobiliaria (Santiago) </v>
          </cell>
          <cell r="C662" t="str">
            <v>NORTE</v>
          </cell>
        </row>
        <row r="663">
          <cell r="A663">
            <v>821</v>
          </cell>
          <cell r="B663" t="str">
            <v xml:space="preserve">ATM S/M Bravo Churchill </v>
          </cell>
          <cell r="C663" t="str">
            <v>DISTRITO NACIONAL</v>
          </cell>
        </row>
        <row r="664">
          <cell r="A664">
            <v>822</v>
          </cell>
          <cell r="B664" t="str">
            <v xml:space="preserve">ATM INDUSPALMA </v>
          </cell>
          <cell r="C664" t="str">
            <v>ESTE</v>
          </cell>
        </row>
        <row r="665">
          <cell r="A665">
            <v>823</v>
          </cell>
          <cell r="B665" t="str">
            <v xml:space="preserve">ATM UNP El Carril (Haina) </v>
          </cell>
          <cell r="C665" t="str">
            <v>DISTRITO NACIONAL</v>
          </cell>
        </row>
        <row r="666">
          <cell r="A666">
            <v>824</v>
          </cell>
          <cell r="B666" t="str">
            <v xml:space="preserve">ATM Multiplaza (Higuey) </v>
          </cell>
          <cell r="C666" t="str">
            <v>ESTE</v>
          </cell>
        </row>
        <row r="667">
          <cell r="A667">
            <v>825</v>
          </cell>
          <cell r="B667" t="str">
            <v xml:space="preserve">ATM Estacion Eco Cibeles (Las Matas de Farfán) </v>
          </cell>
          <cell r="C667" t="str">
            <v>SUR</v>
          </cell>
        </row>
        <row r="668">
          <cell r="A668">
            <v>826</v>
          </cell>
          <cell r="B668" t="str">
            <v xml:space="preserve">ATM Oficina Diamond Plaza II </v>
          </cell>
          <cell r="C668" t="str">
            <v>DISTRITO NACIONAL</v>
          </cell>
        </row>
        <row r="669">
          <cell r="A669">
            <v>827</v>
          </cell>
          <cell r="B669" t="str">
            <v xml:space="preserve">ATM Tienda Oxígeno Dominicano </v>
          </cell>
          <cell r="C669" t="str">
            <v>DISTRITO NACIONAL</v>
          </cell>
        </row>
        <row r="670">
          <cell r="A670">
            <v>828</v>
          </cell>
          <cell r="B670" t="str">
            <v xml:space="preserve">ATM Banca Fiduciaria </v>
          </cell>
          <cell r="C670" t="str">
            <v>DISTRITO NACIONAL</v>
          </cell>
        </row>
        <row r="671">
          <cell r="A671">
            <v>829</v>
          </cell>
          <cell r="B671" t="str">
            <v xml:space="preserve">ATM UNP Multicentro Sirena Baní </v>
          </cell>
          <cell r="C671" t="str">
            <v>SUR</v>
          </cell>
        </row>
        <row r="672">
          <cell r="A672">
            <v>830</v>
          </cell>
          <cell r="B672" t="str">
            <v xml:space="preserve">ATM UNP Sabana Grande de Boyá </v>
          </cell>
          <cell r="C672" t="str">
            <v>ESTE</v>
          </cell>
        </row>
        <row r="673">
          <cell r="A673">
            <v>831</v>
          </cell>
          <cell r="B673" t="str">
            <v xml:space="preserve">ATM Politécnico Loyola San Cristóbal </v>
          </cell>
          <cell r="C673" t="str">
            <v>SUR</v>
          </cell>
        </row>
        <row r="674">
          <cell r="A674">
            <v>832</v>
          </cell>
          <cell r="B674" t="str">
            <v xml:space="preserve">ATM Hospital Traumatológico La Vega </v>
          </cell>
          <cell r="C674" t="str">
            <v>NORTE</v>
          </cell>
        </row>
        <row r="675">
          <cell r="A675">
            <v>833</v>
          </cell>
          <cell r="B675" t="str">
            <v xml:space="preserve">ATM Cafetería CTB I </v>
          </cell>
          <cell r="C675" t="str">
            <v>DISTRITO NACIONAL</v>
          </cell>
        </row>
        <row r="676">
          <cell r="A676">
            <v>834</v>
          </cell>
          <cell r="B676" t="str">
            <v xml:space="preserve">ATM Centro Médico Moderno </v>
          </cell>
          <cell r="C676" t="str">
            <v>DISTRITO NACIONAL</v>
          </cell>
        </row>
        <row r="677">
          <cell r="A677">
            <v>835</v>
          </cell>
          <cell r="B677" t="str">
            <v xml:space="preserve">ATM UNP Megacentro </v>
          </cell>
          <cell r="C677" t="str">
            <v>DISTRITO NACIONAL</v>
          </cell>
        </row>
        <row r="678">
          <cell r="A678">
            <v>836</v>
          </cell>
          <cell r="B678" t="str">
            <v xml:space="preserve">ATM UNP Plaza Luperón </v>
          </cell>
          <cell r="C678" t="str">
            <v>DISTRITO NACIONAL</v>
          </cell>
        </row>
        <row r="679">
          <cell r="A679">
            <v>837</v>
          </cell>
          <cell r="B679" t="str">
            <v>ATM Estación Next Canabacoa</v>
          </cell>
          <cell r="C679" t="str">
            <v>NORTE</v>
          </cell>
        </row>
        <row r="680">
          <cell r="A680">
            <v>838</v>
          </cell>
          <cell r="B680" t="str">
            <v xml:space="preserve">ATM UNP Consuelo </v>
          </cell>
          <cell r="C680" t="str">
            <v>ESTE</v>
          </cell>
        </row>
        <row r="681">
          <cell r="A681">
            <v>839</v>
          </cell>
          <cell r="B681" t="str">
            <v xml:space="preserve">ATM INAPA </v>
          </cell>
          <cell r="C681" t="str">
            <v>DISTRITO NACIONAL</v>
          </cell>
        </row>
        <row r="682">
          <cell r="A682">
            <v>840</v>
          </cell>
          <cell r="B682" t="str">
            <v xml:space="preserve">ATM PUCMM (Santiago) </v>
          </cell>
          <cell r="C682" t="str">
            <v>NORTE</v>
          </cell>
        </row>
        <row r="683">
          <cell r="A683">
            <v>841</v>
          </cell>
          <cell r="B683" t="str">
            <v xml:space="preserve">ATM CEA </v>
          </cell>
          <cell r="C683" t="str">
            <v>DISTRITO NACIONAL</v>
          </cell>
        </row>
        <row r="684">
          <cell r="A684">
            <v>842</v>
          </cell>
          <cell r="B684" t="str">
            <v xml:space="preserve">ATM Plaza Orense II (La Romana) </v>
          </cell>
          <cell r="C684" t="str">
            <v>ESTE</v>
          </cell>
        </row>
        <row r="685">
          <cell r="A685">
            <v>843</v>
          </cell>
          <cell r="B685" t="str">
            <v xml:space="preserve">ATM Oficina Romana Centro </v>
          </cell>
          <cell r="C685" t="str">
            <v>ESTE</v>
          </cell>
        </row>
        <row r="686">
          <cell r="A686">
            <v>844</v>
          </cell>
          <cell r="B686" t="str">
            <v xml:space="preserve">ATM San Juan Shopping Center (Bávaro) </v>
          </cell>
          <cell r="C686" t="str">
            <v>ESTE</v>
          </cell>
        </row>
        <row r="687">
          <cell r="A687">
            <v>845</v>
          </cell>
          <cell r="B687" t="str">
            <v xml:space="preserve">ATM CERTV (Canal 4) </v>
          </cell>
          <cell r="C687" t="str">
            <v>DISTRITO NACIONAL</v>
          </cell>
        </row>
        <row r="688">
          <cell r="A688">
            <v>849</v>
          </cell>
          <cell r="B688" t="str">
            <v xml:space="preserve">ATM La Innovación </v>
          </cell>
          <cell r="C688" t="str">
            <v>DISTRITO NACIONAL</v>
          </cell>
        </row>
        <row r="689">
          <cell r="A689">
            <v>850</v>
          </cell>
          <cell r="B689" t="str">
            <v xml:space="preserve">ATM Hotel Be Live Hamaca </v>
          </cell>
          <cell r="C689" t="str">
            <v>DISTRITO NACIONAL</v>
          </cell>
        </row>
        <row r="690">
          <cell r="A690">
            <v>851</v>
          </cell>
          <cell r="B690" t="str">
            <v xml:space="preserve">ATM Hospital Vinicio Calventi </v>
          </cell>
          <cell r="C690" t="str">
            <v>NORTE</v>
          </cell>
        </row>
        <row r="691">
          <cell r="A691">
            <v>852</v>
          </cell>
          <cell r="B691" t="str">
            <v xml:space="preserve">ATM Gasolinera Franco Bido </v>
          </cell>
          <cell r="C691" t="str">
            <v>NORTE</v>
          </cell>
        </row>
        <row r="692">
          <cell r="A692">
            <v>853</v>
          </cell>
          <cell r="B692" t="str">
            <v xml:space="preserve">ATM Inversiones JF Group (Shell Canabacoa) </v>
          </cell>
          <cell r="C692" t="str">
            <v>NORTE</v>
          </cell>
        </row>
        <row r="693">
          <cell r="A693">
            <v>854</v>
          </cell>
          <cell r="B693" t="str">
            <v xml:space="preserve">ATM Centro Comercial Blanco Batista </v>
          </cell>
          <cell r="C693" t="str">
            <v>NORTE</v>
          </cell>
        </row>
        <row r="694">
          <cell r="A694">
            <v>855</v>
          </cell>
          <cell r="B694" t="str">
            <v xml:space="preserve">ATM Palacio de Justicia La Vega </v>
          </cell>
          <cell r="C694" t="str">
            <v>NORTE</v>
          </cell>
        </row>
        <row r="695">
          <cell r="A695">
            <v>856</v>
          </cell>
          <cell r="B695" t="str">
            <v xml:space="preserve">ATM Estación Petronán Altamira (Puerto Plata) </v>
          </cell>
          <cell r="C695" t="str">
            <v>NORTE</v>
          </cell>
        </row>
        <row r="696">
          <cell r="A696">
            <v>857</v>
          </cell>
          <cell r="B696" t="str">
            <v xml:space="preserve">ATM Oficina Los Alamos </v>
          </cell>
          <cell r="C696" t="str">
            <v>NORTE</v>
          </cell>
        </row>
        <row r="697">
          <cell r="A697">
            <v>858</v>
          </cell>
          <cell r="B697" t="str">
            <v xml:space="preserve">ATM Cooperativa Maestros (COOPNAMA) </v>
          </cell>
          <cell r="C697" t="str">
            <v>DISTRITO NACIONAL</v>
          </cell>
        </row>
        <row r="698">
          <cell r="A698">
            <v>859</v>
          </cell>
          <cell r="B698" t="str">
            <v xml:space="preserve">ATM Hotel Vista Sol (Punta Cana) </v>
          </cell>
          <cell r="C698" t="str">
            <v>ESTE</v>
          </cell>
        </row>
        <row r="699">
          <cell r="A699">
            <v>860</v>
          </cell>
          <cell r="B699" t="str">
            <v xml:space="preserve">ATM Oficina Bella Vista 27 de Febrero I </v>
          </cell>
          <cell r="C699" t="str">
            <v>DISTRITO NACIONAL</v>
          </cell>
        </row>
        <row r="700">
          <cell r="A700">
            <v>861</v>
          </cell>
          <cell r="B700" t="str">
            <v xml:space="preserve">ATM Oficina Bella Vista 27 de Febrero II </v>
          </cell>
          <cell r="C700" t="str">
            <v>DISTRITO NACIONAL</v>
          </cell>
        </row>
        <row r="701">
          <cell r="A701">
            <v>862</v>
          </cell>
          <cell r="B701" t="str">
            <v xml:space="preserve">ATM S/M Doble A (Sabaneta) </v>
          </cell>
          <cell r="C701" t="str">
            <v>NORTE</v>
          </cell>
        </row>
        <row r="702">
          <cell r="A702">
            <v>863</v>
          </cell>
          <cell r="B702" t="str">
            <v xml:space="preserve">ATM Estación Esso Autop. Duarte Km. 14 </v>
          </cell>
          <cell r="C702" t="str">
            <v>DISTRITO NACIONAL</v>
          </cell>
        </row>
        <row r="703">
          <cell r="A703">
            <v>864</v>
          </cell>
          <cell r="B703" t="str">
            <v xml:space="preserve">ATM Palmares Mall (San Francisco) </v>
          </cell>
          <cell r="C703" t="str">
            <v>NORTE</v>
          </cell>
        </row>
        <row r="704">
          <cell r="A704">
            <v>865</v>
          </cell>
          <cell r="B704" t="str">
            <v xml:space="preserve">ATM Club Naco </v>
          </cell>
          <cell r="C704" t="str">
            <v>DISTRITO NACIONAL</v>
          </cell>
        </row>
        <row r="705">
          <cell r="A705">
            <v>866</v>
          </cell>
          <cell r="B705" t="str">
            <v xml:space="preserve">ATM CARDNET </v>
          </cell>
          <cell r="C705" t="str">
            <v>DISTRITO NACIONAL</v>
          </cell>
        </row>
        <row r="706">
          <cell r="A706">
            <v>867</v>
          </cell>
          <cell r="B706" t="str">
            <v xml:space="preserve">ATM Estación Combustible Autopista El Coral </v>
          </cell>
          <cell r="C706" t="str">
            <v>ESTE</v>
          </cell>
        </row>
        <row r="707">
          <cell r="A707">
            <v>868</v>
          </cell>
          <cell r="B707" t="str">
            <v xml:space="preserve">ATM Casino Diamante </v>
          </cell>
          <cell r="C707" t="str">
            <v>DISTRITO NACIONAL</v>
          </cell>
        </row>
        <row r="708">
          <cell r="A708">
            <v>869</v>
          </cell>
          <cell r="B708" t="str">
            <v xml:space="preserve">ATM Estación Isla La Cueva (Cotuí) </v>
          </cell>
          <cell r="C708" t="str">
            <v>NORTE</v>
          </cell>
        </row>
        <row r="709">
          <cell r="A709">
            <v>870</v>
          </cell>
          <cell r="B709" t="str">
            <v xml:space="preserve">ATM Willbes Dominicana (Barahona) </v>
          </cell>
          <cell r="C709" t="str">
            <v>SUR</v>
          </cell>
        </row>
        <row r="710">
          <cell r="A710">
            <v>871</v>
          </cell>
          <cell r="B710" t="str">
            <v>ATM Plaza Cultural San Juan</v>
          </cell>
          <cell r="C710" t="str">
            <v>SUR</v>
          </cell>
        </row>
        <row r="711">
          <cell r="A711">
            <v>872</v>
          </cell>
          <cell r="B711" t="str">
            <v xml:space="preserve">ATM Zona Franca Pisano II (Santiago) </v>
          </cell>
          <cell r="C711" t="str">
            <v>NORTE</v>
          </cell>
        </row>
        <row r="712">
          <cell r="A712">
            <v>873</v>
          </cell>
          <cell r="B712" t="str">
            <v xml:space="preserve">ATM Centro de Caja San Cristóbal II </v>
          </cell>
          <cell r="C712" t="str">
            <v>SUR</v>
          </cell>
        </row>
        <row r="713">
          <cell r="A713">
            <v>874</v>
          </cell>
          <cell r="B713" t="str">
            <v xml:space="preserve">ATM Zona Franca Esperanza II (Mao) </v>
          </cell>
          <cell r="C713" t="str">
            <v>NORTE</v>
          </cell>
        </row>
        <row r="714">
          <cell r="A714">
            <v>875</v>
          </cell>
          <cell r="B714" t="str">
            <v xml:space="preserve">ATM Texaco Aut. Duarte KM 14 1/2 (Los Alcarrizos) </v>
          </cell>
          <cell r="C714" t="str">
            <v>DISTRITO NACIONAL</v>
          </cell>
        </row>
        <row r="715">
          <cell r="A715">
            <v>876</v>
          </cell>
          <cell r="B715" t="str">
            <v xml:space="preserve">ATM Estación Next Abraham Lincoln </v>
          </cell>
          <cell r="C715" t="str">
            <v>DISTRITO NACIONAL</v>
          </cell>
        </row>
        <row r="716">
          <cell r="A716">
            <v>877</v>
          </cell>
          <cell r="B716" t="str">
            <v xml:space="preserve">ATM Estación Los Samanes (Ranchito, La Vega) </v>
          </cell>
          <cell r="C716" t="str">
            <v>NORTE</v>
          </cell>
        </row>
        <row r="717">
          <cell r="A717">
            <v>878</v>
          </cell>
          <cell r="B717" t="str">
            <v>ATM UNP Cabral Y Baez</v>
          </cell>
          <cell r="C717" t="str">
            <v>NORTE</v>
          </cell>
        </row>
        <row r="718">
          <cell r="A718">
            <v>879</v>
          </cell>
          <cell r="B718" t="str">
            <v xml:space="preserve">ATM Plaza Metropolitana </v>
          </cell>
          <cell r="C718" t="str">
            <v>DISTRITO NACIONAL</v>
          </cell>
        </row>
        <row r="719">
          <cell r="A719">
            <v>880</v>
          </cell>
          <cell r="B719" t="str">
            <v xml:space="preserve">ATM Autoservicio Barahona II </v>
          </cell>
          <cell r="C719" t="str">
            <v>SUR</v>
          </cell>
        </row>
        <row r="720">
          <cell r="A720">
            <v>881</v>
          </cell>
          <cell r="B720" t="str">
            <v xml:space="preserve">ATM UNP Yaguate (San Cristóbal) </v>
          </cell>
          <cell r="C720" t="str">
            <v>SUR</v>
          </cell>
        </row>
        <row r="721">
          <cell r="A721">
            <v>882</v>
          </cell>
          <cell r="B721" t="str">
            <v xml:space="preserve">ATM Oficina Moca II </v>
          </cell>
          <cell r="C721" t="str">
            <v>NORTE</v>
          </cell>
        </row>
        <row r="722">
          <cell r="A722">
            <v>883</v>
          </cell>
          <cell r="B722" t="str">
            <v xml:space="preserve">ATM Oficina Filadelfia Plaza </v>
          </cell>
          <cell r="C722" t="str">
            <v>DISTRITO NACIONAL</v>
          </cell>
        </row>
        <row r="723">
          <cell r="A723">
            <v>884</v>
          </cell>
          <cell r="B723" t="str">
            <v xml:space="preserve">ATM UNP Olé Sabana Perdida </v>
          </cell>
          <cell r="C723" t="str">
            <v>DISTRITO NACIONAL</v>
          </cell>
        </row>
        <row r="724">
          <cell r="A724">
            <v>885</v>
          </cell>
          <cell r="B724" t="str">
            <v xml:space="preserve">ATM UNP Rancho Arriba </v>
          </cell>
          <cell r="C724" t="str">
            <v>SUR</v>
          </cell>
        </row>
        <row r="725">
          <cell r="A725">
            <v>886</v>
          </cell>
          <cell r="B725" t="str">
            <v xml:space="preserve">ATM Oficina Guayubín </v>
          </cell>
          <cell r="C725" t="str">
            <v>NORTE</v>
          </cell>
        </row>
        <row r="726">
          <cell r="A726">
            <v>887</v>
          </cell>
          <cell r="B726" t="str">
            <v>ATM S/M Bravo Los Proceres</v>
          </cell>
          <cell r="C726" t="str">
            <v>DISTRITO NACIONAL</v>
          </cell>
        </row>
        <row r="727">
          <cell r="A727">
            <v>888</v>
          </cell>
          <cell r="B727" t="str">
            <v>ATM Oficina galeria 56 II (SFM)</v>
          </cell>
          <cell r="C727" t="str">
            <v>NORTE</v>
          </cell>
        </row>
        <row r="728">
          <cell r="A728">
            <v>889</v>
          </cell>
          <cell r="B728" t="str">
            <v>ATM Oficina Plaza Lama Máximo Gómez II</v>
          </cell>
          <cell r="C728" t="str">
            <v>DISTRITO NACIONAL</v>
          </cell>
        </row>
        <row r="729">
          <cell r="A729">
            <v>890</v>
          </cell>
          <cell r="B729" t="str">
            <v xml:space="preserve">ATM Escuela Penitenciaria (San Cristóbal) </v>
          </cell>
          <cell r="C729" t="str">
            <v>SUR</v>
          </cell>
        </row>
        <row r="730">
          <cell r="A730">
            <v>891</v>
          </cell>
          <cell r="B730" t="str">
            <v xml:space="preserve">ATM Estación Texaco (Barahona) </v>
          </cell>
          <cell r="C730" t="str">
            <v>SUR</v>
          </cell>
        </row>
        <row r="731">
          <cell r="A731">
            <v>892</v>
          </cell>
          <cell r="B731" t="str">
            <v xml:space="preserve">ATM Edificio Globalia (Naco) </v>
          </cell>
          <cell r="C731" t="str">
            <v>DISTRITO NACIONAL</v>
          </cell>
        </row>
        <row r="732">
          <cell r="A732">
            <v>893</v>
          </cell>
          <cell r="B732" t="str">
            <v xml:space="preserve">ATM Hotel Be Live Canoa (Bayahibe) II </v>
          </cell>
          <cell r="C732" t="str">
            <v>ESTE</v>
          </cell>
        </row>
        <row r="733">
          <cell r="A733">
            <v>894</v>
          </cell>
          <cell r="B733" t="str">
            <v>ATM Eco Petroleo Estero Hondo</v>
          </cell>
          <cell r="C733" t="str">
            <v>NORTE</v>
          </cell>
        </row>
        <row r="734">
          <cell r="A734">
            <v>895</v>
          </cell>
          <cell r="B734" t="str">
            <v xml:space="preserve">ATM S/M Bravo (Santiago) </v>
          </cell>
          <cell r="C734" t="str">
            <v>NORTE</v>
          </cell>
        </row>
        <row r="735">
          <cell r="A735">
            <v>896</v>
          </cell>
          <cell r="B735" t="str">
            <v xml:space="preserve">ATM Campamento Militar 16 de Agosto I </v>
          </cell>
          <cell r="C735" t="str">
            <v>DISTRITO NACIONAL</v>
          </cell>
        </row>
        <row r="736">
          <cell r="A736">
            <v>897</v>
          </cell>
          <cell r="B736" t="str">
            <v xml:space="preserve">ATM Campamento Militar 16 de Agosto II </v>
          </cell>
          <cell r="C736" t="str">
            <v>DISTRITO NACIONAL</v>
          </cell>
        </row>
        <row r="737">
          <cell r="A737">
            <v>899</v>
          </cell>
          <cell r="B737" t="str">
            <v xml:space="preserve">ATM Oficina Punta Cana </v>
          </cell>
          <cell r="C737" t="str">
            <v>ESTE</v>
          </cell>
        </row>
        <row r="738">
          <cell r="A738">
            <v>900</v>
          </cell>
          <cell r="B738" t="str">
            <v xml:space="preserve">ATM UNP Merca Santo Domingo </v>
          </cell>
          <cell r="C738" t="str">
            <v>DISTRITO NACIONAL</v>
          </cell>
        </row>
        <row r="739">
          <cell r="A739">
            <v>901</v>
          </cell>
          <cell r="B739" t="str">
            <v>ATM Licor Mart-01</v>
          </cell>
          <cell r="C739" t="str">
            <v>DISTRITO NACIONAL</v>
          </cell>
        </row>
        <row r="740">
          <cell r="A740">
            <v>902</v>
          </cell>
          <cell r="B740" t="str">
            <v xml:space="preserve">ATM Oficina Plaza Florida </v>
          </cell>
          <cell r="C740" t="str">
            <v>DISTRITO NACIONAL</v>
          </cell>
        </row>
        <row r="741">
          <cell r="A741">
            <v>903</v>
          </cell>
          <cell r="B741" t="str">
            <v xml:space="preserve">ATM Oficina La Vega Real I </v>
          </cell>
          <cell r="C741" t="str">
            <v>NORTE</v>
          </cell>
        </row>
        <row r="742">
          <cell r="A742">
            <v>904</v>
          </cell>
          <cell r="B742" t="str">
            <v xml:space="preserve">ATM Oficina Multicentro La Sirena Churchill </v>
          </cell>
          <cell r="C742" t="str">
            <v>DISTRITO NACIONAL</v>
          </cell>
        </row>
        <row r="743">
          <cell r="A743">
            <v>905</v>
          </cell>
          <cell r="B743" t="str">
            <v xml:space="preserve">ATM Oficina La Vega Real II </v>
          </cell>
          <cell r="C743" t="str">
            <v>NORTE</v>
          </cell>
        </row>
        <row r="744">
          <cell r="A744">
            <v>906</v>
          </cell>
          <cell r="B744" t="str">
            <v xml:space="preserve">ATM MESCYT  </v>
          </cell>
          <cell r="C744" t="str">
            <v>DISTRITO NACIONAL</v>
          </cell>
        </row>
        <row r="745">
          <cell r="A745">
            <v>907</v>
          </cell>
          <cell r="B745" t="str">
            <v xml:space="preserve">ATM Texaco Estación Aut. Duarte (Los Ríos) </v>
          </cell>
          <cell r="C745" t="str">
            <v>DISTRITO NACIONAL</v>
          </cell>
        </row>
        <row r="746">
          <cell r="A746">
            <v>908</v>
          </cell>
          <cell r="B746" t="str">
            <v xml:space="preserve">ATM Oficina Plaza Botánika </v>
          </cell>
          <cell r="C746" t="str">
            <v>DISTRITO NACIONAL</v>
          </cell>
        </row>
        <row r="747">
          <cell r="A747">
            <v>909</v>
          </cell>
          <cell r="B747" t="str">
            <v xml:space="preserve">ATM UNP UASD </v>
          </cell>
          <cell r="C747" t="str">
            <v>DISTRITO NACIONAL</v>
          </cell>
        </row>
        <row r="748">
          <cell r="A748">
            <v>910</v>
          </cell>
          <cell r="B748" t="str">
            <v xml:space="preserve">ATM Oficina El Sol II (Santiago) </v>
          </cell>
          <cell r="C748" t="str">
            <v>NORTE</v>
          </cell>
        </row>
        <row r="749">
          <cell r="A749">
            <v>911</v>
          </cell>
          <cell r="B749" t="str">
            <v xml:space="preserve">ATM Oficina Venezuela II </v>
          </cell>
          <cell r="C749" t="str">
            <v>DISTRITO NACIONAL</v>
          </cell>
        </row>
        <row r="750">
          <cell r="A750">
            <v>912</v>
          </cell>
          <cell r="B750" t="str">
            <v xml:space="preserve">ATM Oficina San Pedro II </v>
          </cell>
          <cell r="C750" t="str">
            <v>ESTE</v>
          </cell>
        </row>
        <row r="751">
          <cell r="A751">
            <v>913</v>
          </cell>
          <cell r="B751" t="str">
            <v xml:space="preserve">ATM S/M Pola Sarasota </v>
          </cell>
          <cell r="C751" t="str">
            <v>DISTRITO NACIONAL</v>
          </cell>
        </row>
        <row r="752">
          <cell r="A752">
            <v>914</v>
          </cell>
          <cell r="B752" t="str">
            <v xml:space="preserve">ATM Clínica Abreu </v>
          </cell>
          <cell r="C752" t="str">
            <v>DISTRITO NACIONAL</v>
          </cell>
        </row>
        <row r="753">
          <cell r="A753">
            <v>915</v>
          </cell>
          <cell r="B753" t="str">
            <v xml:space="preserve">ATM Multicentro La Sirena Aut. Duarte </v>
          </cell>
          <cell r="C753" t="str">
            <v>DISTRITO NACIONAL</v>
          </cell>
        </row>
        <row r="754">
          <cell r="A754">
            <v>916</v>
          </cell>
          <cell r="B754" t="str">
            <v xml:space="preserve">ATM S/M La Cadena Lincoln </v>
          </cell>
          <cell r="C754" t="str">
            <v>DISTRITO NACIONAL</v>
          </cell>
        </row>
        <row r="755">
          <cell r="A755">
            <v>917</v>
          </cell>
          <cell r="B755" t="str">
            <v xml:space="preserve">ATM Oficina Los Mina </v>
          </cell>
          <cell r="C755" t="str">
            <v>DISTRITO NACIONAL</v>
          </cell>
        </row>
        <row r="756">
          <cell r="A756">
            <v>918</v>
          </cell>
          <cell r="B756" t="str">
            <v xml:space="preserve">ATM S/M Liverpool de la Jacobo Majluta </v>
          </cell>
          <cell r="C756" t="str">
            <v>DISTRITO NACIONAL</v>
          </cell>
        </row>
        <row r="757">
          <cell r="A757">
            <v>919</v>
          </cell>
          <cell r="B757" t="str">
            <v xml:space="preserve">ATM S/M La Cadena Sarasota </v>
          </cell>
          <cell r="C757" t="str">
            <v>DISTRITO NACIONAL</v>
          </cell>
        </row>
        <row r="758">
          <cell r="A758">
            <v>921</v>
          </cell>
          <cell r="B758" t="str">
            <v xml:space="preserve">ATM Amber Cove (Puerto Plata) </v>
          </cell>
          <cell r="C758" t="str">
            <v>NORTE</v>
          </cell>
        </row>
        <row r="759">
          <cell r="A759">
            <v>923</v>
          </cell>
          <cell r="B759" t="str">
            <v xml:space="preserve">ATM Agroindustrial San Pedro de Macorís </v>
          </cell>
          <cell r="C759" t="str">
            <v>ESTE</v>
          </cell>
        </row>
        <row r="760">
          <cell r="A760">
            <v>924</v>
          </cell>
          <cell r="B760" t="str">
            <v>ATM S/M Mimasa (Samaná)</v>
          </cell>
          <cell r="C760" t="str">
            <v>NORTE</v>
          </cell>
        </row>
        <row r="761">
          <cell r="A761">
            <v>925</v>
          </cell>
          <cell r="B761" t="str">
            <v xml:space="preserve">ATM Oficina Plaza Lama Av. 27 de Febrero </v>
          </cell>
          <cell r="C761" t="str">
            <v>DISTRITO NACIONAL</v>
          </cell>
        </row>
        <row r="762">
          <cell r="A762">
            <v>926</v>
          </cell>
          <cell r="B762" t="str">
            <v>ATM S/M Juan Cepin</v>
          </cell>
          <cell r="C762" t="str">
            <v>NORTE</v>
          </cell>
        </row>
        <row r="763">
          <cell r="A763">
            <v>927</v>
          </cell>
          <cell r="B763" t="str">
            <v>ATM S/M Bravo La Esperilla</v>
          </cell>
          <cell r="C763" t="str">
            <v>DISTRITO NACIONAL</v>
          </cell>
        </row>
        <row r="764">
          <cell r="A764">
            <v>928</v>
          </cell>
          <cell r="B764" t="str">
            <v>ATM Estación Texaco Hispanoamericana</v>
          </cell>
          <cell r="C764" t="str">
            <v>NORTE</v>
          </cell>
        </row>
        <row r="765">
          <cell r="A765">
            <v>929</v>
          </cell>
          <cell r="B765" t="str">
            <v>ATM Autoservicio Nacional El Conde</v>
          </cell>
          <cell r="C765" t="str">
            <v>DISTRITO NACIONAL</v>
          </cell>
        </row>
        <row r="766">
          <cell r="A766">
            <v>930</v>
          </cell>
          <cell r="B766" t="str">
            <v>ATM Oficina Plaza Spring Center</v>
          </cell>
          <cell r="C766" t="str">
            <v>DISTRITO NACIONAL</v>
          </cell>
        </row>
        <row r="767">
          <cell r="A767">
            <v>931</v>
          </cell>
          <cell r="B767" t="str">
            <v xml:space="preserve">ATM Autobanco Luperón I </v>
          </cell>
          <cell r="C767" t="str">
            <v>DISTRITO NACIONAL</v>
          </cell>
        </row>
        <row r="768">
          <cell r="A768">
            <v>932</v>
          </cell>
          <cell r="B768" t="str">
            <v xml:space="preserve">ATM Banco Agrícola </v>
          </cell>
          <cell r="C768" t="str">
            <v>DISTRITO NACIONAL</v>
          </cell>
        </row>
        <row r="769">
          <cell r="A769">
            <v>933</v>
          </cell>
          <cell r="B769" t="str">
            <v>ATM Hotel Dreams Punta Cana II</v>
          </cell>
          <cell r="C769" t="str">
            <v>ESTE</v>
          </cell>
        </row>
        <row r="770">
          <cell r="A770">
            <v>934</v>
          </cell>
          <cell r="B770" t="str">
            <v>ATM Hotel Dreams La Romana</v>
          </cell>
          <cell r="C770" t="str">
            <v>ESTE</v>
          </cell>
        </row>
        <row r="771">
          <cell r="A771">
            <v>935</v>
          </cell>
          <cell r="B771" t="str">
            <v xml:space="preserve">ATM Oficina John F. Kennedy </v>
          </cell>
          <cell r="C771" t="str">
            <v>DISTRITO NACIONAL</v>
          </cell>
        </row>
        <row r="772">
          <cell r="A772">
            <v>936</v>
          </cell>
          <cell r="B772" t="str">
            <v xml:space="preserve">ATM Autobanco Oficina La Vega I </v>
          </cell>
          <cell r="C772" t="str">
            <v>NORTE</v>
          </cell>
        </row>
        <row r="773">
          <cell r="A773">
            <v>937</v>
          </cell>
          <cell r="B773" t="str">
            <v xml:space="preserve">ATM Autobanco Oficina La Vega II </v>
          </cell>
          <cell r="C773" t="str">
            <v>NORTE</v>
          </cell>
        </row>
        <row r="774">
          <cell r="A774">
            <v>938</v>
          </cell>
          <cell r="B774" t="str">
            <v xml:space="preserve">ATM Autobanco Oficina Filadelfia Plaza </v>
          </cell>
          <cell r="C774" t="str">
            <v>DISTRITO NACIONAL</v>
          </cell>
        </row>
        <row r="775">
          <cell r="A775">
            <v>939</v>
          </cell>
          <cell r="B775" t="str">
            <v xml:space="preserve">ATM Estación Texaco Máximo Gómez </v>
          </cell>
          <cell r="C775" t="str">
            <v>DISTRITO NACIONAL</v>
          </cell>
        </row>
        <row r="776">
          <cell r="A776">
            <v>940</v>
          </cell>
          <cell r="B776" t="str">
            <v xml:space="preserve">ATM Oficina El Portal (Santiago) </v>
          </cell>
          <cell r="C776" t="str">
            <v>NORTE</v>
          </cell>
        </row>
        <row r="777">
          <cell r="A777">
            <v>941</v>
          </cell>
          <cell r="B777" t="str">
            <v xml:space="preserve">ATM Estación Next (Puerto Plata) </v>
          </cell>
          <cell r="C777" t="str">
            <v>NORTE</v>
          </cell>
        </row>
        <row r="778">
          <cell r="A778">
            <v>942</v>
          </cell>
          <cell r="B778" t="str">
            <v xml:space="preserve">ATM Estación Texaco La Vega </v>
          </cell>
          <cell r="C778" t="str">
            <v>NORTE</v>
          </cell>
        </row>
        <row r="779">
          <cell r="A779">
            <v>943</v>
          </cell>
          <cell r="B779" t="str">
            <v xml:space="preserve">ATM Oficina Tránsito Terreste </v>
          </cell>
          <cell r="C779" t="str">
            <v>DISTRITO NACIONAL</v>
          </cell>
        </row>
        <row r="780">
          <cell r="A780">
            <v>944</v>
          </cell>
          <cell r="B780" t="str">
            <v xml:space="preserve">ATM UNP Mao </v>
          </cell>
          <cell r="C780" t="str">
            <v>NORTE</v>
          </cell>
        </row>
        <row r="781">
          <cell r="A781">
            <v>945</v>
          </cell>
          <cell r="B781" t="str">
            <v xml:space="preserve">ATM UNP El Valle (Hato Mayor) </v>
          </cell>
          <cell r="C781" t="str">
            <v>ESTE</v>
          </cell>
        </row>
        <row r="782">
          <cell r="A782">
            <v>946</v>
          </cell>
          <cell r="B782" t="str">
            <v xml:space="preserve">ATM Oficina Núñez de Cáceres I </v>
          </cell>
          <cell r="C782" t="str">
            <v>DISTRITO NACIONAL</v>
          </cell>
        </row>
        <row r="783">
          <cell r="A783">
            <v>947</v>
          </cell>
          <cell r="B783" t="str">
            <v xml:space="preserve">ATM Superintendencia de Bancos </v>
          </cell>
          <cell r="C783" t="str">
            <v>DISTRITO NACIONAL</v>
          </cell>
        </row>
        <row r="784">
          <cell r="A784">
            <v>948</v>
          </cell>
          <cell r="B784" t="str">
            <v xml:space="preserve">ATM Autobanco El Jaya II (SFM) </v>
          </cell>
          <cell r="C784" t="str">
            <v>NORTE</v>
          </cell>
        </row>
        <row r="785">
          <cell r="A785">
            <v>949</v>
          </cell>
          <cell r="B785" t="str">
            <v xml:space="preserve">ATM S/M Bravo San Isidro Coral Mall </v>
          </cell>
          <cell r="C785" t="str">
            <v>DISTRITO NACIONAL</v>
          </cell>
        </row>
        <row r="786">
          <cell r="A786">
            <v>950</v>
          </cell>
          <cell r="B786" t="str">
            <v xml:space="preserve">ATM Oficina Monterrico </v>
          </cell>
          <cell r="C786" t="str">
            <v>NORTE</v>
          </cell>
        </row>
        <row r="787">
          <cell r="A787">
            <v>951</v>
          </cell>
          <cell r="B787" t="str">
            <v xml:space="preserve">ATM Oficina Plaza Haché JFK </v>
          </cell>
          <cell r="C787" t="str">
            <v>DISTRITO NACIONAL</v>
          </cell>
        </row>
        <row r="788">
          <cell r="A788">
            <v>952</v>
          </cell>
          <cell r="B788" t="str">
            <v xml:space="preserve">ATM Alvarez Rivas </v>
          </cell>
          <cell r="C788" t="str">
            <v>DISTRITO NACIONAL</v>
          </cell>
        </row>
        <row r="789">
          <cell r="A789">
            <v>953</v>
          </cell>
          <cell r="B789" t="str">
            <v xml:space="preserve">ATM Estafeta Dirección General de Pasaportes/Migración </v>
          </cell>
          <cell r="C789" t="str">
            <v>DISTRITO NACIONAL</v>
          </cell>
        </row>
        <row r="790">
          <cell r="A790">
            <v>954</v>
          </cell>
          <cell r="B790" t="str">
            <v xml:space="preserve">ATM LAESA Pimentel </v>
          </cell>
          <cell r="C790" t="str">
            <v>NORTE</v>
          </cell>
        </row>
        <row r="791">
          <cell r="A791">
            <v>955</v>
          </cell>
          <cell r="B791" t="str">
            <v xml:space="preserve">ATM Oficina Americana Independencia II </v>
          </cell>
          <cell r="C791" t="str">
            <v>DISTRITO NACIONAL</v>
          </cell>
        </row>
        <row r="792">
          <cell r="A792">
            <v>956</v>
          </cell>
          <cell r="B792" t="str">
            <v xml:space="preserve">ATM Autoservicio El Jaya (SFM) </v>
          </cell>
          <cell r="C792" t="str">
            <v>NORTE</v>
          </cell>
        </row>
        <row r="793">
          <cell r="A793">
            <v>957</v>
          </cell>
          <cell r="B793" t="str">
            <v xml:space="preserve">ATM Oficina Venezuela </v>
          </cell>
          <cell r="C793" t="str">
            <v>DISTRITO NACIONAL</v>
          </cell>
        </row>
        <row r="794">
          <cell r="A794">
            <v>958</v>
          </cell>
          <cell r="B794" t="str">
            <v xml:space="preserve">ATM Olé Aut. San Isidro </v>
          </cell>
          <cell r="C794" t="str">
            <v>DISTRITO NACIONAL</v>
          </cell>
        </row>
        <row r="795">
          <cell r="A795">
            <v>959</v>
          </cell>
          <cell r="B795" t="str">
            <v>ATM Estación Next Bavaro</v>
          </cell>
          <cell r="C795" t="str">
            <v>ESTE</v>
          </cell>
        </row>
        <row r="796">
          <cell r="A796">
            <v>960</v>
          </cell>
          <cell r="B796" t="str">
            <v xml:space="preserve">ATM Oficina Villa Ofelia I (San Juan) </v>
          </cell>
          <cell r="C796" t="str">
            <v>SUR</v>
          </cell>
        </row>
        <row r="797">
          <cell r="A797">
            <v>961</v>
          </cell>
          <cell r="B797" t="str">
            <v xml:space="preserve">ATM Listín Diario </v>
          </cell>
          <cell r="C797" t="str">
            <v>DISTRITO NACIONAL</v>
          </cell>
        </row>
        <row r="798">
          <cell r="A798">
            <v>962</v>
          </cell>
          <cell r="B798" t="str">
            <v xml:space="preserve">ATM Oficina Villa Ofelia II (San Juan) </v>
          </cell>
          <cell r="C798" t="str">
            <v>SUR</v>
          </cell>
        </row>
        <row r="799">
          <cell r="A799">
            <v>963</v>
          </cell>
          <cell r="B799" t="str">
            <v xml:space="preserve">ATM Multiplaza La Romana </v>
          </cell>
          <cell r="C799" t="str">
            <v>ESTE</v>
          </cell>
        </row>
        <row r="800">
          <cell r="A800">
            <v>964</v>
          </cell>
          <cell r="B800" t="str">
            <v>ATM Hotel Sunscape (Norte)</v>
          </cell>
          <cell r="C800" t="str">
            <v>NORTE</v>
          </cell>
        </row>
        <row r="801">
          <cell r="A801">
            <v>965</v>
          </cell>
          <cell r="B801" t="str">
            <v xml:space="preserve">ATM S/M La Fuente FUN (Santiago) </v>
          </cell>
          <cell r="C801" t="str">
            <v>NORTE</v>
          </cell>
        </row>
        <row r="802">
          <cell r="A802">
            <v>966</v>
          </cell>
          <cell r="B802" t="str">
            <v>ATM Centro Medico Real</v>
          </cell>
          <cell r="C802" t="str">
            <v>DISTRITO NACIONAL</v>
          </cell>
        </row>
        <row r="803">
          <cell r="A803">
            <v>967</v>
          </cell>
          <cell r="B803" t="str">
            <v xml:space="preserve">ATM UNP Hiper Olé Autopista Duarte </v>
          </cell>
          <cell r="C803" t="str">
            <v>DISTRITO NACIONAL</v>
          </cell>
        </row>
        <row r="804">
          <cell r="A804">
            <v>968</v>
          </cell>
          <cell r="B804" t="str">
            <v xml:space="preserve">ATM UNP Mercado Baní </v>
          </cell>
          <cell r="C804" t="str">
            <v>SUR</v>
          </cell>
        </row>
        <row r="805">
          <cell r="A805">
            <v>969</v>
          </cell>
          <cell r="B805" t="str">
            <v xml:space="preserve">ATM Oficina El Sol I (Santiago) </v>
          </cell>
          <cell r="C805" t="str">
            <v>NORTE</v>
          </cell>
        </row>
        <row r="806">
          <cell r="A806">
            <v>970</v>
          </cell>
          <cell r="B806" t="str">
            <v xml:space="preserve">ATM S/M Olé Haina </v>
          </cell>
          <cell r="C806" t="str">
            <v>DISTRITO NACIONAL</v>
          </cell>
        </row>
        <row r="807">
          <cell r="A807">
            <v>971</v>
          </cell>
          <cell r="B807" t="str">
            <v xml:space="preserve">ATM Club Banreservas I </v>
          </cell>
          <cell r="C807" t="str">
            <v>DISTRITO NACIONAL</v>
          </cell>
        </row>
        <row r="808">
          <cell r="A808">
            <v>972</v>
          </cell>
          <cell r="B808" t="str">
            <v>ATM Banco Bandex I (Antiguo BNV I)</v>
          </cell>
          <cell r="C808" t="str">
            <v>DISTRITO NACIONAL</v>
          </cell>
        </row>
        <row r="809">
          <cell r="A809">
            <v>973</v>
          </cell>
          <cell r="B809" t="str">
            <v xml:space="preserve">ATM Oficina Sabana de la Mar </v>
          </cell>
          <cell r="C809" t="str">
            <v>DISTRITO NACIONAL</v>
          </cell>
        </row>
        <row r="810">
          <cell r="A810">
            <v>974</v>
          </cell>
          <cell r="B810" t="str">
            <v xml:space="preserve">ATM S/M Nacional Ave. Lope de Vega </v>
          </cell>
          <cell r="C810" t="str">
            <v>DISTRITO NACIONAL</v>
          </cell>
        </row>
        <row r="811">
          <cell r="A811">
            <v>976</v>
          </cell>
          <cell r="B811" t="str">
            <v xml:space="preserve">ATM Oficina Diamond Plaza I </v>
          </cell>
          <cell r="C811" t="str">
            <v>DISTRITO NACIONAL</v>
          </cell>
        </row>
        <row r="812">
          <cell r="A812">
            <v>977</v>
          </cell>
          <cell r="B812" t="str">
            <v>ATM Oficina Goico Castro</v>
          </cell>
          <cell r="C812" t="str">
            <v>DISTRITO NACIONAL</v>
          </cell>
        </row>
        <row r="813">
          <cell r="A813">
            <v>978</v>
          </cell>
          <cell r="B813" t="str">
            <v xml:space="preserve">ATM Restaurante Jalao </v>
          </cell>
          <cell r="C813" t="str">
            <v>DISTRITO NACIONAL</v>
          </cell>
        </row>
        <row r="814">
          <cell r="A814">
            <v>979</v>
          </cell>
          <cell r="B814" t="str">
            <v xml:space="preserve">ATM Oficina Luperón I </v>
          </cell>
          <cell r="C814" t="str">
            <v>DISTRITO NACIONAL</v>
          </cell>
        </row>
        <row r="815">
          <cell r="A815">
            <v>980</v>
          </cell>
          <cell r="B815" t="str">
            <v xml:space="preserve">ATM Oficina Bella Vista Mall II </v>
          </cell>
          <cell r="C815" t="str">
            <v>DISTRITO NACIONAL</v>
          </cell>
        </row>
        <row r="816">
          <cell r="A816">
            <v>981</v>
          </cell>
          <cell r="B816" t="str">
            <v xml:space="preserve">ATM Edificio 911 </v>
          </cell>
          <cell r="C816" t="str">
            <v>DISTRITO NACIONAL</v>
          </cell>
        </row>
        <row r="817">
          <cell r="A817">
            <v>982</v>
          </cell>
          <cell r="B817" t="str">
            <v xml:space="preserve">ATM Estación Texaco Grupo Las Canas </v>
          </cell>
          <cell r="C817" t="str">
            <v>DISTRITO NACIONAL</v>
          </cell>
        </row>
        <row r="818">
          <cell r="A818">
            <v>983</v>
          </cell>
          <cell r="B818" t="str">
            <v xml:space="preserve">ATM Bravo República de Colombia </v>
          </cell>
          <cell r="C818" t="str">
            <v>DISTRITO NACIONAL</v>
          </cell>
        </row>
        <row r="819">
          <cell r="A819">
            <v>984</v>
          </cell>
          <cell r="B819" t="str">
            <v xml:space="preserve">ATM Oficina Neiba II </v>
          </cell>
          <cell r="C819" t="str">
            <v>SUR</v>
          </cell>
        </row>
        <row r="820">
          <cell r="A820">
            <v>985</v>
          </cell>
          <cell r="B820" t="str">
            <v xml:space="preserve">ATM Oficina Dajabón II </v>
          </cell>
          <cell r="C820" t="str">
            <v>NORTE</v>
          </cell>
        </row>
        <row r="821">
          <cell r="A821">
            <v>986</v>
          </cell>
          <cell r="B821" t="str">
            <v xml:space="preserve">ATM S/M Jumbo (La Vega) </v>
          </cell>
          <cell r="C821" t="str">
            <v>NORTE</v>
          </cell>
        </row>
        <row r="822">
          <cell r="A822">
            <v>987</v>
          </cell>
          <cell r="B822" t="str">
            <v xml:space="preserve">ATM S/M Jumbo (Moca) </v>
          </cell>
          <cell r="C822" t="str">
            <v>NORTE</v>
          </cell>
        </row>
        <row r="823">
          <cell r="A823">
            <v>988</v>
          </cell>
          <cell r="B823" t="str">
            <v xml:space="preserve">ATM Estación Sigma 27 de Febrero </v>
          </cell>
          <cell r="C823" t="str">
            <v>DISTRITO NACIONAL</v>
          </cell>
        </row>
        <row r="824">
          <cell r="A824">
            <v>989</v>
          </cell>
          <cell r="B824" t="str">
            <v xml:space="preserve">ATM Ministerio de Deportes </v>
          </cell>
          <cell r="C824" t="str">
            <v>DISTRITO NACIONAL</v>
          </cell>
        </row>
        <row r="825">
          <cell r="A825">
            <v>990</v>
          </cell>
          <cell r="B825" t="str">
            <v>ATM Autoservicio Oficina Bonao II</v>
          </cell>
          <cell r="C825" t="str">
            <v>NORTE</v>
          </cell>
        </row>
        <row r="826">
          <cell r="A826">
            <v>991</v>
          </cell>
          <cell r="B826" t="str">
            <v xml:space="preserve">ATM UNP Las Matas de Santa Cruz </v>
          </cell>
          <cell r="C826" t="str">
            <v>NORTE</v>
          </cell>
        </row>
        <row r="827">
          <cell r="A827">
            <v>993</v>
          </cell>
          <cell r="B827" t="str">
            <v xml:space="preserve">ATM Centro Medico Integral II </v>
          </cell>
          <cell r="C827" t="str">
            <v>DISTRITO NACIONAL</v>
          </cell>
        </row>
        <row r="828">
          <cell r="A828">
            <v>995</v>
          </cell>
          <cell r="B828" t="str">
            <v xml:space="preserve">ATM Oficina San Cristobal III (Lobby) </v>
          </cell>
          <cell r="C828" t="str">
            <v>SUR</v>
          </cell>
        </row>
        <row r="829">
          <cell r="A829">
            <v>996</v>
          </cell>
          <cell r="B829" t="str">
            <v xml:space="preserve">ATM Estación Texaco Charles Summer </v>
          </cell>
          <cell r="C829" t="str">
            <v>DISTRITO NACIONAL</v>
          </cell>
        </row>
        <row r="830">
          <cell r="A830">
            <v>994</v>
          </cell>
          <cell r="B830" t="str">
            <v>ATM Telemicro</v>
          </cell>
          <cell r="C830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Concat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>
            <v>397</v>
          </cell>
          <cell r="B2" t="str">
            <v xml:space="preserve">ATM Autobanco San Francisco de Macoris </v>
          </cell>
          <cell r="C2" t="str">
            <v>NORTE</v>
          </cell>
        </row>
        <row r="3">
          <cell r="A3">
            <v>1</v>
          </cell>
          <cell r="B3" t="str">
            <v>ATM S/M San Rafael del Yuma</v>
          </cell>
          <cell r="C3" t="str">
            <v>ESTE</v>
          </cell>
        </row>
        <row r="4">
          <cell r="A4">
            <v>2</v>
          </cell>
          <cell r="B4" t="str">
            <v>ATM Autoservicio Padre Castellano</v>
          </cell>
          <cell r="C4" t="str">
            <v>DISTRITO NACIONAL</v>
          </cell>
        </row>
        <row r="5">
          <cell r="A5">
            <v>3</v>
          </cell>
          <cell r="B5" t="str">
            <v>ATM Autoservicio La Vega Real</v>
          </cell>
          <cell r="C5" t="str">
            <v>NORTE</v>
          </cell>
        </row>
        <row r="6">
          <cell r="A6">
            <v>4</v>
          </cell>
          <cell r="B6" t="str">
            <v>ATM Avenida Rivas</v>
          </cell>
          <cell r="C6" t="str">
            <v>NORTE</v>
          </cell>
        </row>
        <row r="7">
          <cell r="A7">
            <v>5</v>
          </cell>
          <cell r="B7" t="str">
            <v>ATM Oficina Autoservicio Villa Ofelia (San Juan)</v>
          </cell>
          <cell r="C7" t="str">
            <v>SUR</v>
          </cell>
        </row>
        <row r="8">
          <cell r="A8">
            <v>6</v>
          </cell>
          <cell r="B8" t="str">
            <v xml:space="preserve">ATM Plaza WAO San Juan </v>
          </cell>
          <cell r="C8" t="str">
            <v>SUR</v>
          </cell>
        </row>
        <row r="9">
          <cell r="A9">
            <v>7</v>
          </cell>
          <cell r="B9" t="str">
            <v>ATM Isla San Juan (RETIRADO)</v>
          </cell>
          <cell r="C9" t="str">
            <v>SUR</v>
          </cell>
        </row>
        <row r="10">
          <cell r="A10">
            <v>8</v>
          </cell>
          <cell r="B10" t="str">
            <v>ATM Autoservicio Yaque</v>
          </cell>
          <cell r="C10" t="str">
            <v>NORTE</v>
          </cell>
        </row>
        <row r="11">
          <cell r="A11">
            <v>9</v>
          </cell>
          <cell r="B11" t="str">
            <v>ATM Hispañiola Fresh Fruit</v>
          </cell>
          <cell r="C11" t="str">
            <v>NORTE</v>
          </cell>
        </row>
        <row r="12">
          <cell r="A12">
            <v>10</v>
          </cell>
          <cell r="B12" t="str">
            <v xml:space="preserve">ATM Ministerio Salud Pública </v>
          </cell>
          <cell r="C12" t="str">
            <v>DISTRITO NACIONAL</v>
          </cell>
        </row>
        <row r="13">
          <cell r="A13">
            <v>11</v>
          </cell>
          <cell r="B13" t="str">
            <v>ATM Hotel Viva Las Terrenas</v>
          </cell>
          <cell r="C13" t="str">
            <v>NORTE</v>
          </cell>
        </row>
        <row r="14">
          <cell r="A14">
            <v>12</v>
          </cell>
          <cell r="B14" t="str">
            <v xml:space="preserve">ATM Comercial Ganadera (San Isidro) </v>
          </cell>
          <cell r="C14" t="str">
            <v>DISTRITO NACIONAL</v>
          </cell>
        </row>
        <row r="15">
          <cell r="A15">
            <v>13</v>
          </cell>
          <cell r="B15" t="str">
            <v xml:space="preserve">ATM CDEEE </v>
          </cell>
          <cell r="C15" t="str">
            <v>DISTRITO NACIONAL</v>
          </cell>
        </row>
        <row r="16">
          <cell r="A16">
            <v>14</v>
          </cell>
          <cell r="B16" t="str">
            <v xml:space="preserve">ATM Oficina Aeropuerto Las Américas I </v>
          </cell>
          <cell r="C16" t="str">
            <v>DISTRITO NACIONAL</v>
          </cell>
        </row>
        <row r="17">
          <cell r="A17">
            <v>15</v>
          </cell>
          <cell r="B17" t="str">
            <v>ATM DNI</v>
          </cell>
          <cell r="C17" t="str">
            <v>DISTRITO NACIONAL</v>
          </cell>
        </row>
        <row r="18">
          <cell r="A18">
            <v>16</v>
          </cell>
          <cell r="B18" t="str">
            <v>ATM Estación Texaco Sabana de la Mar</v>
          </cell>
          <cell r="C18" t="str">
            <v>ESTE</v>
          </cell>
        </row>
        <row r="19">
          <cell r="A19">
            <v>17</v>
          </cell>
          <cell r="B19" t="str">
            <v xml:space="preserve">ATM Zona Franca Realm San Pedro </v>
          </cell>
          <cell r="C19" t="str">
            <v>ESTE</v>
          </cell>
        </row>
        <row r="20">
          <cell r="A20">
            <v>18</v>
          </cell>
          <cell r="B20" t="str">
            <v xml:space="preserve">ATM Oficina Haina Occidental I </v>
          </cell>
          <cell r="C20" t="str">
            <v>DISTRITO NACIONAL</v>
          </cell>
        </row>
        <row r="21">
          <cell r="A21">
            <v>19</v>
          </cell>
          <cell r="B21" t="str">
            <v xml:space="preserve">ATM Estación Texaco Servicio Jacobo Majluta </v>
          </cell>
          <cell r="C21" t="str">
            <v>DISTRITO NACIONAL</v>
          </cell>
        </row>
        <row r="22">
          <cell r="A22">
            <v>20</v>
          </cell>
          <cell r="B22" t="str">
            <v>ATM S/M Aprezio Las Palmas</v>
          </cell>
          <cell r="C22" t="str">
            <v>DISTRITO NACIONAL</v>
          </cell>
        </row>
        <row r="23">
          <cell r="A23">
            <v>21</v>
          </cell>
          <cell r="B23" t="str">
            <v xml:space="preserve">ATM Oficina Mella </v>
          </cell>
          <cell r="C23" t="str">
            <v>DISTRITO NACIONAL</v>
          </cell>
        </row>
        <row r="24">
          <cell r="A24">
            <v>22</v>
          </cell>
          <cell r="B24" t="str">
            <v>ATM S/M Olimpico (Santiago)</v>
          </cell>
          <cell r="C24" t="str">
            <v>NORTE</v>
          </cell>
        </row>
        <row r="25">
          <cell r="A25">
            <v>23</v>
          </cell>
          <cell r="B25" t="str">
            <v xml:space="preserve">ATM Oficina México </v>
          </cell>
          <cell r="C25" t="str">
            <v>DISTRITO NACIONAL</v>
          </cell>
        </row>
        <row r="26">
          <cell r="A26">
            <v>24</v>
          </cell>
          <cell r="B26" t="str">
            <v xml:space="preserve">ATM Oficina Eusebio Manzueta </v>
          </cell>
          <cell r="C26" t="str">
            <v>DISTRITO NACIONAL</v>
          </cell>
        </row>
        <row r="27">
          <cell r="A27">
            <v>26</v>
          </cell>
          <cell r="B27" t="str">
            <v>ATM S/M Jumbo San Isidro</v>
          </cell>
          <cell r="C27" t="str">
            <v>DISTRITO NACIONAL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166</v>
          </cell>
          <cell r="B124" t="str">
            <v>ATM Estación Texaco Las Lavas</v>
          </cell>
          <cell r="C124" t="str">
            <v>NORTE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214</v>
          </cell>
          <cell r="B151" t="str">
            <v>ATM S/M Ole Bavaro</v>
          </cell>
          <cell r="C151" t="str">
            <v>ESTE</v>
          </cell>
        </row>
        <row r="152">
          <cell r="A152">
            <v>216</v>
          </cell>
          <cell r="B152" t="str">
            <v xml:space="preserve">ATM Oficina El Higueyano </v>
          </cell>
          <cell r="C152" t="str">
            <v>ESTE</v>
          </cell>
        </row>
        <row r="153">
          <cell r="A153">
            <v>217</v>
          </cell>
          <cell r="B153" t="str">
            <v xml:space="preserve">ATM Oficina Bávaro </v>
          </cell>
          <cell r="C153" t="str">
            <v>ESTE</v>
          </cell>
        </row>
        <row r="154">
          <cell r="A154">
            <v>218</v>
          </cell>
          <cell r="B154" t="str">
            <v xml:space="preserve">ATM Hotel Secrets Cap Cana II </v>
          </cell>
          <cell r="C154" t="str">
            <v>ESTE</v>
          </cell>
        </row>
        <row r="155">
          <cell r="A155">
            <v>219</v>
          </cell>
          <cell r="B155" t="str">
            <v xml:space="preserve">ATM Oficina La Altagracia (Higuey) </v>
          </cell>
          <cell r="C155" t="str">
            <v>ESTE</v>
          </cell>
        </row>
        <row r="156">
          <cell r="A156">
            <v>222</v>
          </cell>
          <cell r="B156" t="str">
            <v xml:space="preserve">ATM UNP Dominicus (La Romana) </v>
          </cell>
          <cell r="C156" t="str">
            <v>ESTE</v>
          </cell>
        </row>
        <row r="157">
          <cell r="A157">
            <v>223</v>
          </cell>
          <cell r="B157" t="str">
            <v xml:space="preserve">ATM UNP CCN (Nacional 27 de Febrero) Lobby </v>
          </cell>
          <cell r="C157" t="str">
            <v>DISTRITO NACIONAL</v>
          </cell>
        </row>
        <row r="158">
          <cell r="A158">
            <v>224</v>
          </cell>
          <cell r="B158" t="str">
            <v xml:space="preserve">ATM S/M Nacional El Millón (Núñez de Cáceres) </v>
          </cell>
          <cell r="C158" t="str">
            <v>DISTRITO NACIONAL</v>
          </cell>
        </row>
        <row r="159">
          <cell r="A159">
            <v>225</v>
          </cell>
          <cell r="B159" t="str">
            <v xml:space="preserve">ATM S/M Nacional Arroyo Hondo </v>
          </cell>
          <cell r="C159" t="str">
            <v>DISTRITO NACIONAL</v>
          </cell>
        </row>
        <row r="160">
          <cell r="A160">
            <v>227</v>
          </cell>
          <cell r="B160" t="str">
            <v xml:space="preserve">ATM S/M Bravo Av. Enriquillo </v>
          </cell>
          <cell r="C160" t="str">
            <v>DISTRITO NACIONAL</v>
          </cell>
        </row>
        <row r="161">
          <cell r="A161">
            <v>228</v>
          </cell>
          <cell r="B161" t="str">
            <v xml:space="preserve">ATM Oficina SAJOMA </v>
          </cell>
          <cell r="C161" t="str">
            <v>NORTE</v>
          </cell>
        </row>
        <row r="162">
          <cell r="A162">
            <v>231</v>
          </cell>
          <cell r="B162" t="str">
            <v xml:space="preserve">ATM Oficina Zona Oriental </v>
          </cell>
          <cell r="C162" t="str">
            <v>DISTRITO NACIONAL</v>
          </cell>
        </row>
        <row r="163">
          <cell r="A163">
            <v>232</v>
          </cell>
          <cell r="B163" t="str">
            <v xml:space="preserve">ATM S/M Nacional Charles de Gaulle </v>
          </cell>
          <cell r="C163" t="str">
            <v>DISTRITO NACIONAL</v>
          </cell>
        </row>
        <row r="164">
          <cell r="A164">
            <v>234</v>
          </cell>
          <cell r="B164" t="str">
            <v xml:space="preserve">ATM Oficina Boca Chica I </v>
          </cell>
          <cell r="C164" t="str">
            <v>DISTRITO NACIONAL</v>
          </cell>
        </row>
        <row r="165">
          <cell r="A165">
            <v>235</v>
          </cell>
          <cell r="B165" t="str">
            <v xml:space="preserve">ATM Oficina Multicentro La Sirena San Isidro </v>
          </cell>
          <cell r="C165" t="str">
            <v>DISTRITO NACIONAL</v>
          </cell>
        </row>
        <row r="166">
          <cell r="A166">
            <v>237</v>
          </cell>
          <cell r="B166" t="str">
            <v xml:space="preserve">ATM UNP Plaza Vásquez </v>
          </cell>
          <cell r="C166" t="str">
            <v>DISTRITO NACIONAL</v>
          </cell>
        </row>
        <row r="167">
          <cell r="A167">
            <v>238</v>
          </cell>
          <cell r="B167" t="str">
            <v xml:space="preserve">ATM Multicentro La Sirena Charles de Gaulle </v>
          </cell>
          <cell r="C167" t="str">
            <v>DISTRITO NACIONAL</v>
          </cell>
        </row>
        <row r="168">
          <cell r="A168">
            <v>239</v>
          </cell>
          <cell r="B168" t="str">
            <v xml:space="preserve">ATM Autobanco Charles de Gaulle </v>
          </cell>
          <cell r="C168" t="str">
            <v>DISTRITO NACIONAL</v>
          </cell>
        </row>
        <row r="169">
          <cell r="A169">
            <v>240</v>
          </cell>
          <cell r="B169" t="str">
            <v xml:space="preserve">ATM Oficina Carrefour I </v>
          </cell>
          <cell r="C169" t="str">
            <v>DISTRITO NACIONAL</v>
          </cell>
        </row>
        <row r="170">
          <cell r="A170">
            <v>241</v>
          </cell>
          <cell r="B170" t="str">
            <v xml:space="preserve">ATM Palacio Nacional (Presidencia) </v>
          </cell>
          <cell r="C170" t="str">
            <v>DISTRITO NACIONAL</v>
          </cell>
        </row>
        <row r="171">
          <cell r="A171">
            <v>243</v>
          </cell>
          <cell r="B171" t="str">
            <v xml:space="preserve">ATM Autoservicio Plaza Central  </v>
          </cell>
          <cell r="C171" t="str">
            <v>DISTRITO NACIONAL</v>
          </cell>
        </row>
        <row r="172">
          <cell r="A172">
            <v>244</v>
          </cell>
          <cell r="B172" t="str">
            <v xml:space="preserve">ATM Ministerio de Hacienda (antiguo Finanzas) </v>
          </cell>
          <cell r="C172" t="str">
            <v>DISTRITO NACIONAL</v>
          </cell>
        </row>
        <row r="173">
          <cell r="A173">
            <v>245</v>
          </cell>
          <cell r="B173" t="str">
            <v>ATM Boombah Zona Franca Victor Mera</v>
          </cell>
          <cell r="C173" t="str">
            <v>NORTE</v>
          </cell>
        </row>
        <row r="174">
          <cell r="A174">
            <v>246</v>
          </cell>
          <cell r="B174" t="str">
            <v xml:space="preserve">ATM Oficina Torre BR (Lobby) </v>
          </cell>
          <cell r="C174" t="str">
            <v>DISTRITO NACIONAL</v>
          </cell>
        </row>
        <row r="175">
          <cell r="A175">
            <v>248</v>
          </cell>
          <cell r="B175" t="str">
            <v xml:space="preserve">ATM Shell Paraiso </v>
          </cell>
          <cell r="C175" t="str">
            <v>DISTRITO NACIONAL</v>
          </cell>
        </row>
        <row r="176">
          <cell r="A176">
            <v>249</v>
          </cell>
          <cell r="B176" t="str">
            <v xml:space="preserve">ATM Banco Agrícola Neiba </v>
          </cell>
          <cell r="C176" t="str">
            <v>SUR</v>
          </cell>
        </row>
        <row r="177">
          <cell r="A177">
            <v>250</v>
          </cell>
          <cell r="B177" t="str">
            <v>ATM ECO Petróleo Barlovento Baní</v>
          </cell>
          <cell r="C177" t="str">
            <v>SUR</v>
          </cell>
        </row>
        <row r="178">
          <cell r="A178">
            <v>252</v>
          </cell>
          <cell r="B178" t="str">
            <v xml:space="preserve">ATM Banco Agrícola (Barahona) </v>
          </cell>
          <cell r="C178" t="str">
            <v>SUR</v>
          </cell>
        </row>
        <row r="179">
          <cell r="A179">
            <v>253</v>
          </cell>
          <cell r="B179" t="str">
            <v xml:space="preserve">ATM Centro Cuesta Nacional (Santiago) </v>
          </cell>
          <cell r="C179" t="str">
            <v>NORTE</v>
          </cell>
        </row>
        <row r="180">
          <cell r="A180">
            <v>256</v>
          </cell>
          <cell r="B180" t="str">
            <v xml:space="preserve">ATM Oficina Licey Al Medio </v>
          </cell>
          <cell r="C180" t="str">
            <v>NORTE</v>
          </cell>
        </row>
        <row r="181">
          <cell r="A181">
            <v>257</v>
          </cell>
          <cell r="B181" t="str">
            <v xml:space="preserve">ATM S/M Pola (Santiago) </v>
          </cell>
          <cell r="C181" t="str">
            <v>NORTE</v>
          </cell>
        </row>
        <row r="182">
          <cell r="A182">
            <v>259</v>
          </cell>
          <cell r="B182" t="str">
            <v>ATM Senado de la Republica</v>
          </cell>
          <cell r="C182" t="str">
            <v>DISTRITO NACIONAL</v>
          </cell>
        </row>
        <row r="183">
          <cell r="A183">
            <v>261</v>
          </cell>
          <cell r="B183" t="str">
            <v xml:space="preserve">ATM UNP Aeropuerto Cibao (Santiago) </v>
          </cell>
          <cell r="C183" t="str">
            <v>NORTE</v>
          </cell>
        </row>
        <row r="184">
          <cell r="A184">
            <v>262</v>
          </cell>
          <cell r="B184" t="str">
            <v xml:space="preserve">ATM Oficina Obras Públicas (Santiago) </v>
          </cell>
          <cell r="C184" t="str">
            <v>NORTE</v>
          </cell>
        </row>
        <row r="185">
          <cell r="A185">
            <v>264</v>
          </cell>
          <cell r="B185" t="str">
            <v xml:space="preserve">ATM S/M Nacional Independencia </v>
          </cell>
          <cell r="C185" t="str">
            <v>DISTRITO NACIONAL</v>
          </cell>
        </row>
        <row r="186">
          <cell r="A186">
            <v>265</v>
          </cell>
          <cell r="B186" t="str">
            <v>ATM Almacenes Zaglul El Seibo</v>
          </cell>
          <cell r="C186" t="str">
            <v>ESTE</v>
          </cell>
        </row>
        <row r="187">
          <cell r="A187">
            <v>266</v>
          </cell>
          <cell r="B187" t="str">
            <v xml:space="preserve">ATM Oficina Villa Francisca </v>
          </cell>
          <cell r="C187" t="str">
            <v>NORTE</v>
          </cell>
        </row>
        <row r="188">
          <cell r="A188">
            <v>267</v>
          </cell>
          <cell r="B188" t="str">
            <v xml:space="preserve">ATM Centro de Caja México </v>
          </cell>
          <cell r="C188" t="str">
            <v>DISTRITO NACIONAL</v>
          </cell>
        </row>
        <row r="189">
          <cell r="A189">
            <v>268</v>
          </cell>
          <cell r="B189" t="str">
            <v xml:space="preserve">ATM Autobanco La Altagracia (Higuey) </v>
          </cell>
          <cell r="C189" t="str">
            <v>ESTE</v>
          </cell>
        </row>
        <row r="190">
          <cell r="A190">
            <v>272</v>
          </cell>
          <cell r="B190" t="str">
            <v xml:space="preserve">ATM Cámara de Diputados </v>
          </cell>
          <cell r="C190" t="str">
            <v>DISTRITO NACIONAL</v>
          </cell>
        </row>
        <row r="191">
          <cell r="A191">
            <v>275</v>
          </cell>
          <cell r="B191" t="str">
            <v xml:space="preserve">ATM Autobanco Duarte Stgo. II </v>
          </cell>
          <cell r="C191" t="str">
            <v>NORTE</v>
          </cell>
        </row>
        <row r="192">
          <cell r="A192">
            <v>276</v>
          </cell>
          <cell r="B192" t="str">
            <v xml:space="preserve">ATM UNP Las Guáranas (San Francisco) </v>
          </cell>
          <cell r="C192" t="str">
            <v>NORTE</v>
          </cell>
        </row>
        <row r="193">
          <cell r="A193">
            <v>277</v>
          </cell>
          <cell r="B193" t="str">
            <v xml:space="preserve">ATM Oficina Duarte (Santiago) </v>
          </cell>
          <cell r="C193" t="str">
            <v>NORTE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  <cell r="C194" t="str">
            <v>DISTRITO NACIONAL</v>
          </cell>
        </row>
        <row r="195">
          <cell r="A195">
            <v>280</v>
          </cell>
          <cell r="B195" t="str">
            <v xml:space="preserve">ATM Cooperativa BR </v>
          </cell>
          <cell r="C195" t="str">
            <v>DISTRITO NACIONAL</v>
          </cell>
        </row>
        <row r="196">
          <cell r="A196">
            <v>281</v>
          </cell>
          <cell r="B196" t="str">
            <v xml:space="preserve">ATM S/M Pola Independencia </v>
          </cell>
          <cell r="C196" t="str">
            <v>DISTRITO NACIONAL</v>
          </cell>
        </row>
        <row r="197">
          <cell r="A197">
            <v>282</v>
          </cell>
          <cell r="B197" t="str">
            <v xml:space="preserve">ATM Autobanco Nibaje </v>
          </cell>
          <cell r="C197" t="str">
            <v>NORTE</v>
          </cell>
        </row>
        <row r="198">
          <cell r="A198">
            <v>283</v>
          </cell>
          <cell r="B198" t="str">
            <v xml:space="preserve">ATM Oficina Nibaje </v>
          </cell>
          <cell r="C198" t="str">
            <v>NORTE</v>
          </cell>
        </row>
        <row r="199">
          <cell r="A199">
            <v>285</v>
          </cell>
          <cell r="B199" t="str">
            <v xml:space="preserve">ATM Oficina Camino Real (Puerto Plata) </v>
          </cell>
          <cell r="C199" t="str">
            <v>NORTE</v>
          </cell>
        </row>
        <row r="200">
          <cell r="A200">
            <v>288</v>
          </cell>
          <cell r="B200" t="str">
            <v xml:space="preserve">ATM Oficina Camino Real II (Puerto Plata) </v>
          </cell>
          <cell r="C200" t="str">
            <v>NORTE</v>
          </cell>
        </row>
        <row r="201">
          <cell r="A201">
            <v>289</v>
          </cell>
          <cell r="B201" t="str">
            <v>ATM Oficina Bávaro II</v>
          </cell>
          <cell r="C201" t="str">
            <v>ESTE</v>
          </cell>
        </row>
        <row r="202">
          <cell r="A202">
            <v>290</v>
          </cell>
          <cell r="B202" t="str">
            <v xml:space="preserve">ATM Oficina San Francisco de Macorís </v>
          </cell>
          <cell r="C202" t="str">
            <v>NORTE</v>
          </cell>
        </row>
        <row r="203">
          <cell r="A203">
            <v>291</v>
          </cell>
          <cell r="B203" t="str">
            <v xml:space="preserve">ATM S/M Jumbo Las Colinas </v>
          </cell>
          <cell r="C203" t="str">
            <v>NORTE</v>
          </cell>
        </row>
        <row r="204">
          <cell r="A204">
            <v>292</v>
          </cell>
          <cell r="B204" t="str">
            <v xml:space="preserve">ATM UNP Castañuelas (Montecristi) </v>
          </cell>
          <cell r="C204" t="str">
            <v>NORTE</v>
          </cell>
        </row>
        <row r="205">
          <cell r="A205">
            <v>293</v>
          </cell>
          <cell r="B205" t="str">
            <v xml:space="preserve">ATM S/M Nueva Visión (San Pedro) </v>
          </cell>
          <cell r="C205" t="str">
            <v>ESTE</v>
          </cell>
        </row>
        <row r="206">
          <cell r="A206">
            <v>294</v>
          </cell>
          <cell r="B206" t="str">
            <v xml:space="preserve">ATM Plaza Zaglul San Pedro II </v>
          </cell>
          <cell r="C206" t="str">
            <v>ESTE</v>
          </cell>
        </row>
        <row r="207">
          <cell r="A207">
            <v>295</v>
          </cell>
          <cell r="B207" t="str">
            <v xml:space="preserve">ATM Plaza Zaglul El Seybo </v>
          </cell>
          <cell r="C207" t="str">
            <v>ESTE</v>
          </cell>
        </row>
        <row r="208">
          <cell r="A208">
            <v>296</v>
          </cell>
          <cell r="B208" t="str">
            <v>ATM Estación BANICOMB (Baní)  ECO Petroleo</v>
          </cell>
          <cell r="C208" t="str">
            <v>SUR</v>
          </cell>
        </row>
        <row r="209">
          <cell r="A209">
            <v>297</v>
          </cell>
          <cell r="B209" t="str">
            <v xml:space="preserve">ATM S/M Cadena Ocoa </v>
          </cell>
          <cell r="C209" t="str">
            <v>SUR</v>
          </cell>
        </row>
        <row r="210">
          <cell r="A210">
            <v>298</v>
          </cell>
          <cell r="B210" t="str">
            <v xml:space="preserve">ATM S/M Aprezio Engombe </v>
          </cell>
          <cell r="C210" t="str">
            <v>DISTRITO NACIONAL</v>
          </cell>
        </row>
        <row r="211">
          <cell r="A211">
            <v>299</v>
          </cell>
          <cell r="B211" t="str">
            <v xml:space="preserve">ATM S/M Aprezio Cotui </v>
          </cell>
          <cell r="C211" t="str">
            <v>NORTE</v>
          </cell>
        </row>
        <row r="212">
          <cell r="A212">
            <v>300</v>
          </cell>
          <cell r="B212" t="str">
            <v xml:space="preserve">ATM S/M Aprezio Los Guaricanos </v>
          </cell>
          <cell r="C212" t="str">
            <v>DISTRITO NACIONAL</v>
          </cell>
        </row>
        <row r="213">
          <cell r="A213">
            <v>301</v>
          </cell>
          <cell r="B213" t="str">
            <v xml:space="preserve">ATM UNP Alfa y Omega (Barahona) </v>
          </cell>
          <cell r="C213" t="str">
            <v>SUR</v>
          </cell>
        </row>
        <row r="214">
          <cell r="A214">
            <v>302</v>
          </cell>
          <cell r="B214" t="str">
            <v xml:space="preserve">ATM S/M Aprezio Los Mameyes  </v>
          </cell>
          <cell r="C214" t="str">
            <v>DISTRITO NACIONAL</v>
          </cell>
        </row>
        <row r="215">
          <cell r="A215">
            <v>304</v>
          </cell>
          <cell r="B215" t="str">
            <v xml:space="preserve">ATM Multicentro La Sirena Estrella Sadhala </v>
          </cell>
          <cell r="C215" t="str">
            <v>NORTE</v>
          </cell>
        </row>
        <row r="216">
          <cell r="A216">
            <v>306</v>
          </cell>
          <cell r="B216" t="str">
            <v>ATM Hospital Dr. Toribio</v>
          </cell>
          <cell r="C216" t="str">
            <v>NORTE</v>
          </cell>
        </row>
        <row r="217">
          <cell r="A217">
            <v>307</v>
          </cell>
          <cell r="B217" t="str">
            <v>ATM Oficina Nagua II</v>
          </cell>
          <cell r="C217" t="str">
            <v>NORTE</v>
          </cell>
        </row>
        <row r="218">
          <cell r="A218">
            <v>308</v>
          </cell>
          <cell r="B218" t="str">
            <v>Ofic. Dual Blue Mall #1</v>
          </cell>
          <cell r="C218" t="str">
            <v>DISTRITO NACIONAL</v>
          </cell>
        </row>
        <row r="219">
          <cell r="A219">
            <v>309</v>
          </cell>
          <cell r="B219" t="str">
            <v xml:space="preserve">ATM Secrets Cap Cana I </v>
          </cell>
          <cell r="C219" t="str">
            <v>ESTE</v>
          </cell>
        </row>
        <row r="220">
          <cell r="A220">
            <v>310</v>
          </cell>
          <cell r="B220" t="str">
            <v xml:space="preserve">ATM Farmacia San Judas Tadeo Jarabacoa </v>
          </cell>
          <cell r="C220" t="str">
            <v>NORTE</v>
          </cell>
        </row>
        <row r="221">
          <cell r="A221">
            <v>311</v>
          </cell>
          <cell r="B221" t="str">
            <v>ATM Plaza Eroski</v>
          </cell>
          <cell r="C221" t="str">
            <v>SUR</v>
          </cell>
        </row>
        <row r="222">
          <cell r="A222">
            <v>312</v>
          </cell>
          <cell r="B222" t="str">
            <v xml:space="preserve">ATM Oficina Tiradentes II (Naco) </v>
          </cell>
          <cell r="C222" t="str">
            <v>DISTRITO NACIONAL</v>
          </cell>
        </row>
        <row r="223">
          <cell r="A223">
            <v>313</v>
          </cell>
          <cell r="B223" t="str">
            <v xml:space="preserve">ATM S/M El Encanto (Santiago) </v>
          </cell>
          <cell r="C223" t="str">
            <v>NORTE</v>
          </cell>
        </row>
        <row r="224">
          <cell r="A224">
            <v>314</v>
          </cell>
          <cell r="B224" t="str">
            <v xml:space="preserve">ATM UNP Cambita Garabito (San Cristóbal) </v>
          </cell>
          <cell r="C224" t="str">
            <v>DISTRITO NACIONAL</v>
          </cell>
        </row>
        <row r="225">
          <cell r="A225">
            <v>315</v>
          </cell>
          <cell r="B225" t="str">
            <v xml:space="preserve">ATM Oficina Estrella Sadalá </v>
          </cell>
          <cell r="C225" t="str">
            <v>NORTE</v>
          </cell>
        </row>
        <row r="226">
          <cell r="A226">
            <v>317</v>
          </cell>
          <cell r="B226" t="str">
            <v>ATM Ofic. Lope de Vega I</v>
          </cell>
          <cell r="C226" t="str">
            <v>NORTE</v>
          </cell>
        </row>
        <row r="227">
          <cell r="A227">
            <v>318</v>
          </cell>
          <cell r="B227" t="str">
            <v>ATM Autoservicio Lope de Vega</v>
          </cell>
          <cell r="C227" t="str">
            <v>DISTRITO NACIONAL</v>
          </cell>
        </row>
        <row r="228">
          <cell r="A228">
            <v>319</v>
          </cell>
          <cell r="B228" t="str">
            <v>ATM Autobanco Lopez de Vega</v>
          </cell>
          <cell r="C228" t="str">
            <v>DISTRITO NACIONAL</v>
          </cell>
        </row>
        <row r="229">
          <cell r="A229">
            <v>320</v>
          </cell>
          <cell r="B229" t="str">
            <v>ATM Hotel Dreams Ubero Alto</v>
          </cell>
          <cell r="C229" t="str">
            <v>ESTE</v>
          </cell>
        </row>
        <row r="230">
          <cell r="A230">
            <v>321</v>
          </cell>
          <cell r="B230" t="str">
            <v xml:space="preserve">ATM Oficina Jiménez Moya I </v>
          </cell>
          <cell r="C230" t="str">
            <v>DISTRITO NACIONAL</v>
          </cell>
        </row>
        <row r="231">
          <cell r="A231">
            <v>325</v>
          </cell>
          <cell r="B231" t="str">
            <v>ATM Casa Edwin</v>
          </cell>
          <cell r="C231" t="str">
            <v>DISTRITO NACIONAL</v>
          </cell>
        </row>
        <row r="232">
          <cell r="A232">
            <v>326</v>
          </cell>
          <cell r="B232" t="str">
            <v>ATM Autoservicio Jiménez Moya II</v>
          </cell>
          <cell r="C232" t="str">
            <v>DISTRITO NACIONAL</v>
          </cell>
        </row>
        <row r="233">
          <cell r="A233">
            <v>327</v>
          </cell>
          <cell r="B233" t="str">
            <v xml:space="preserve">ATM UNP CCN (Nacional 27 de Febrero) </v>
          </cell>
          <cell r="C233" t="str">
            <v>DISTRITO NACIONAL</v>
          </cell>
        </row>
        <row r="234">
          <cell r="A234">
            <v>330</v>
          </cell>
          <cell r="B234" t="str">
            <v xml:space="preserve">ATM Oficina Boulevard (Higuey) </v>
          </cell>
          <cell r="C234" t="str">
            <v>ESTE</v>
          </cell>
        </row>
        <row r="235">
          <cell r="A235">
            <v>331</v>
          </cell>
          <cell r="B235" t="str">
            <v>ATM Ayuntamiento Sto. Dgo. Este</v>
          </cell>
          <cell r="C235" t="str">
            <v>DISTRITO NACIONAL</v>
          </cell>
        </row>
        <row r="236">
          <cell r="A236">
            <v>332</v>
          </cell>
          <cell r="B236" t="str">
            <v>ATM Estación Sigma (Cotuí)</v>
          </cell>
          <cell r="C236" t="str">
            <v>NORTE</v>
          </cell>
        </row>
        <row r="237">
          <cell r="A237">
            <v>333</v>
          </cell>
          <cell r="B237" t="str">
            <v>ATM Oficina Turey Maimón</v>
          </cell>
          <cell r="C237" t="str">
            <v>NORTE</v>
          </cell>
        </row>
        <row r="238">
          <cell r="A238">
            <v>334</v>
          </cell>
          <cell r="B238" t="str">
            <v>ATM Oficina Salcedo II</v>
          </cell>
          <cell r="C238" t="str">
            <v>NORTE</v>
          </cell>
        </row>
        <row r="239">
          <cell r="A239">
            <v>335</v>
          </cell>
          <cell r="B239" t="str">
            <v>ATM Edificio Aster</v>
          </cell>
          <cell r="C239" t="str">
            <v>DISTRITO NACIONAL</v>
          </cell>
        </row>
        <row r="240">
          <cell r="A240">
            <v>336</v>
          </cell>
          <cell r="B240" t="str">
            <v>ATM Instituto Nacional de Cancer (incart)</v>
          </cell>
          <cell r="C240" t="str">
            <v>DISTRITO NACIONAL</v>
          </cell>
        </row>
        <row r="241">
          <cell r="A241">
            <v>337</v>
          </cell>
          <cell r="B241" t="str">
            <v>ATM S/M Cooperativa Moca</v>
          </cell>
          <cell r="C241" t="str">
            <v>NORTE</v>
          </cell>
        </row>
        <row r="242">
          <cell r="A242">
            <v>338</v>
          </cell>
          <cell r="B242" t="str">
            <v>ATM S/M Aprezio Pantoja</v>
          </cell>
          <cell r="C242" t="str">
            <v>DISTRITO NACIONAL</v>
          </cell>
        </row>
        <row r="243">
          <cell r="A243">
            <v>339</v>
          </cell>
          <cell r="B243" t="str">
            <v>ATM S/M Aprezio Bayona</v>
          </cell>
          <cell r="C243" t="str">
            <v>DISTRITO NACIONAL</v>
          </cell>
        </row>
        <row r="244">
          <cell r="A244">
            <v>342</v>
          </cell>
          <cell r="B244" t="str">
            <v>ATM Oficina Obras Públicas Azua</v>
          </cell>
          <cell r="C244" t="str">
            <v>SUR</v>
          </cell>
        </row>
        <row r="245">
          <cell r="A245">
            <v>345</v>
          </cell>
          <cell r="B245" t="str">
            <v>ATM Oficina Yamasá  II</v>
          </cell>
          <cell r="C245" t="str">
            <v>ESTE</v>
          </cell>
        </row>
        <row r="246">
          <cell r="A246">
            <v>346</v>
          </cell>
          <cell r="B246" t="str">
            <v>ATM Ministerio de Industria y Comercio</v>
          </cell>
          <cell r="C246" t="str">
            <v>DISTRITO NACIONAL</v>
          </cell>
        </row>
        <row r="247">
          <cell r="A247">
            <v>347</v>
          </cell>
          <cell r="B247" t="str">
            <v>ATM Patio de Colombia</v>
          </cell>
          <cell r="C247" t="str">
            <v>DISTRITO NACIONAL</v>
          </cell>
        </row>
        <row r="248">
          <cell r="A248">
            <v>348</v>
          </cell>
          <cell r="B248" t="str">
            <v xml:space="preserve">ATM Oficina Las Terrenas </v>
          </cell>
          <cell r="C248" t="str">
            <v>NORTE</v>
          </cell>
        </row>
        <row r="249">
          <cell r="A249">
            <v>349</v>
          </cell>
          <cell r="B249" t="str">
            <v>ATM SENASA</v>
          </cell>
          <cell r="C249" t="str">
            <v>DISTRITO NACIONAL</v>
          </cell>
        </row>
        <row r="250">
          <cell r="A250">
            <v>350</v>
          </cell>
          <cell r="B250" t="str">
            <v xml:space="preserve">ATM Oficina Villa Tapia </v>
          </cell>
          <cell r="C250" t="str">
            <v>NORTE</v>
          </cell>
        </row>
        <row r="251">
          <cell r="A251">
            <v>351</v>
          </cell>
          <cell r="B251" t="str">
            <v xml:space="preserve">ATM S/M José Luís (Puerto Plata) </v>
          </cell>
          <cell r="C251" t="str">
            <v>NORTE</v>
          </cell>
        </row>
        <row r="252">
          <cell r="A252">
            <v>352</v>
          </cell>
          <cell r="B252" t="str">
            <v xml:space="preserve">ATM Estación Shell Square One (Santiago) </v>
          </cell>
          <cell r="C252" t="str">
            <v>NORTE</v>
          </cell>
        </row>
        <row r="253">
          <cell r="A253">
            <v>353</v>
          </cell>
          <cell r="B253" t="str">
            <v xml:space="preserve">ATM Estación Boulevard Juan Dolio </v>
          </cell>
          <cell r="C253" t="str">
            <v>ESTE</v>
          </cell>
        </row>
        <row r="254">
          <cell r="A254">
            <v>354</v>
          </cell>
          <cell r="B254" t="str">
            <v xml:space="preserve">ATM Oficina Núñez de Cáceres II </v>
          </cell>
          <cell r="C254" t="str">
            <v>DISTRITO NACIONAL</v>
          </cell>
        </row>
        <row r="255">
          <cell r="A255">
            <v>355</v>
          </cell>
          <cell r="B255" t="str">
            <v xml:space="preserve">ATM UNP Metro II </v>
          </cell>
          <cell r="C255" t="str">
            <v>DISTRITO NACIONAL</v>
          </cell>
        </row>
        <row r="256">
          <cell r="A256">
            <v>356</v>
          </cell>
          <cell r="B256" t="str">
            <v xml:space="preserve">ATM Estación Sigma (San Cristóbal) </v>
          </cell>
          <cell r="C256" t="str">
            <v>SUR</v>
          </cell>
        </row>
        <row r="257">
          <cell r="A257">
            <v>357</v>
          </cell>
          <cell r="B257" t="str">
            <v xml:space="preserve">ATM Universidad Nacional Evangélica (Santiago) </v>
          </cell>
          <cell r="C257" t="str">
            <v>NORTE</v>
          </cell>
        </row>
        <row r="258">
          <cell r="A258">
            <v>358</v>
          </cell>
          <cell r="B258" t="str">
            <v>ATM Ayuntamiento Cevico</v>
          </cell>
          <cell r="C258" t="str">
            <v>NORTE</v>
          </cell>
        </row>
        <row r="259">
          <cell r="A259">
            <v>359</v>
          </cell>
          <cell r="B259" t="str">
            <v>ATM S/M Bravo Ozama</v>
          </cell>
          <cell r="C259" t="str">
            <v>DISTRITO NACIONAL</v>
          </cell>
        </row>
        <row r="260">
          <cell r="A260">
            <v>360</v>
          </cell>
          <cell r="B260" t="str">
            <v>ATM Ayuntamiento Guayabal</v>
          </cell>
          <cell r="C260" t="str">
            <v>SUR</v>
          </cell>
        </row>
        <row r="261">
          <cell r="A261">
            <v>361</v>
          </cell>
          <cell r="B261" t="str">
            <v xml:space="preserve">ATM estacion Next Cumbre </v>
          </cell>
          <cell r="C261" t="str">
            <v>NORTE</v>
          </cell>
        </row>
        <row r="262">
          <cell r="A262">
            <v>363</v>
          </cell>
          <cell r="B262" t="str">
            <v>ATM Sirena Villa Mella</v>
          </cell>
          <cell r="C262" t="str">
            <v>DISTRITO NACIONAL</v>
          </cell>
        </row>
        <row r="263">
          <cell r="A263">
            <v>364</v>
          </cell>
          <cell r="B263" t="str">
            <v>ATM Tabadom Holding Santiago</v>
          </cell>
          <cell r="C263" t="str">
            <v>NORTE</v>
          </cell>
        </row>
        <row r="264">
          <cell r="A264">
            <v>365</v>
          </cell>
          <cell r="B264" t="str">
            <v>ATM CEMDOE</v>
          </cell>
          <cell r="C264" t="str">
            <v>DISTRITO NACIONAL</v>
          </cell>
        </row>
        <row r="265">
          <cell r="A265">
            <v>366</v>
          </cell>
          <cell r="B265" t="str">
            <v>ATM Oficina Boulevard (Higuey) II</v>
          </cell>
          <cell r="C265" t="str">
            <v>ESTE</v>
          </cell>
        </row>
        <row r="266">
          <cell r="A266">
            <v>367</v>
          </cell>
          <cell r="B266" t="str">
            <v>ATM Ayuntamiento El Puerto</v>
          </cell>
          <cell r="C266" t="str">
            <v>ESTE</v>
          </cell>
        </row>
        <row r="267">
          <cell r="A267">
            <v>368</v>
          </cell>
          <cell r="B267" t="str">
            <v>ATM Ayuntamiento Peralvillo</v>
          </cell>
          <cell r="C267" t="str">
            <v>ESTE</v>
          </cell>
        </row>
        <row r="268">
          <cell r="A268">
            <v>369</v>
          </cell>
          <cell r="B268" t="str">
            <v>ATM Plaza Lama Aut. Duarte</v>
          </cell>
          <cell r="C268" t="str">
            <v>DISTRITO NACIONAL</v>
          </cell>
        </row>
        <row r="269">
          <cell r="A269">
            <v>370</v>
          </cell>
          <cell r="B269" t="str">
            <v>ATM Oficina Cruce de Imbert II (puerto Plata)</v>
          </cell>
          <cell r="C269" t="str">
            <v>NORTE</v>
          </cell>
        </row>
        <row r="270">
          <cell r="A270">
            <v>371</v>
          </cell>
          <cell r="B270" t="str">
            <v>ATM AYUNTAMIENTO JIMA LA VEGA</v>
          </cell>
          <cell r="C270" t="str">
            <v>NORTE</v>
          </cell>
        </row>
        <row r="271">
          <cell r="A271">
            <v>372</v>
          </cell>
          <cell r="B271" t="str">
            <v>ATM Oficina Sánchez II</v>
          </cell>
          <cell r="C271" t="str">
            <v>NORTE</v>
          </cell>
        </row>
        <row r="272">
          <cell r="A272">
            <v>373</v>
          </cell>
          <cell r="B272" t="str">
            <v>S/M Tangui Nagua</v>
          </cell>
          <cell r="C272" t="str">
            <v>NORTE</v>
          </cell>
        </row>
        <row r="273">
          <cell r="A273">
            <v>374</v>
          </cell>
          <cell r="B273" t="str">
            <v>Ofic. Dual Blue Mall #2</v>
          </cell>
          <cell r="C273" t="str">
            <v>DISTRITO NACIONAL</v>
          </cell>
        </row>
        <row r="274">
          <cell r="A274">
            <v>375</v>
          </cell>
          <cell r="B274" t="str">
            <v>ATM Base Naval Las Caletas</v>
          </cell>
          <cell r="C274" t="str">
            <v>DISTRITO NACIONAL</v>
          </cell>
        </row>
        <row r="275">
          <cell r="A275">
            <v>376</v>
          </cell>
          <cell r="B275" t="str">
            <v>Ofic. Dual Blue Mall #3</v>
          </cell>
          <cell r="C275" t="str">
            <v>DISTRITO NACIONAL</v>
          </cell>
        </row>
        <row r="276">
          <cell r="A276">
            <v>377</v>
          </cell>
          <cell r="B276" t="str">
            <v>ATM Estación del Metro Eduardo Brito</v>
          </cell>
          <cell r="C276" t="str">
            <v>DISTRITO NACIONAL</v>
          </cell>
        </row>
        <row r="277">
          <cell r="A277">
            <v>378</v>
          </cell>
          <cell r="B277" t="str">
            <v>ATM UNP Villa Flores</v>
          </cell>
          <cell r="C277" t="str">
            <v>DISTRITO NACIONAL</v>
          </cell>
        </row>
        <row r="278">
          <cell r="A278">
            <v>380</v>
          </cell>
          <cell r="B278" t="str">
            <v xml:space="preserve">ATM Oficina Navarrete </v>
          </cell>
          <cell r="C278" t="str">
            <v>NORTE</v>
          </cell>
        </row>
        <row r="279">
          <cell r="A279">
            <v>382</v>
          </cell>
          <cell r="B279" t="str">
            <v>ATM Estacion Del Metro Maria Montes</v>
          </cell>
          <cell r="C279" t="str">
            <v>DISTRITO NACIONAL</v>
          </cell>
        </row>
        <row r="280">
          <cell r="A280">
            <v>383</v>
          </cell>
          <cell r="B280" t="str">
            <v>ATM S/M Daniel (Dajabón)</v>
          </cell>
          <cell r="C280" t="str">
            <v>NORTE</v>
          </cell>
        </row>
        <row r="281">
          <cell r="A281">
            <v>384</v>
          </cell>
          <cell r="B281" t="str">
            <v>ATM Sotano Torre Banreservas</v>
          </cell>
          <cell r="C281" t="str">
            <v>DISTRITO NACIONAL</v>
          </cell>
        </row>
        <row r="282">
          <cell r="A282">
            <v>385</v>
          </cell>
          <cell r="B282" t="str">
            <v xml:space="preserve">ATM Plaza Verón I </v>
          </cell>
          <cell r="C282" t="str">
            <v>ESTE</v>
          </cell>
        </row>
        <row r="283">
          <cell r="A283">
            <v>386</v>
          </cell>
          <cell r="B283" t="str">
            <v xml:space="preserve">ATM Plaza Verón II </v>
          </cell>
          <cell r="C283" t="str">
            <v>ESTE</v>
          </cell>
        </row>
        <row r="284">
          <cell r="A284">
            <v>387</v>
          </cell>
          <cell r="B284" t="str">
            <v xml:space="preserve">ATM S/M La Cadena San Vicente de Paul </v>
          </cell>
          <cell r="C284" t="str">
            <v>DISTRITO NACIONAL</v>
          </cell>
        </row>
        <row r="285">
          <cell r="A285">
            <v>388</v>
          </cell>
          <cell r="B285" t="str">
            <v xml:space="preserve">ATM Multicentro La Sirena Puerto Plata </v>
          </cell>
          <cell r="C285" t="str">
            <v>NORTE</v>
          </cell>
        </row>
        <row r="286">
          <cell r="A286">
            <v>389</v>
          </cell>
          <cell r="B286" t="str">
            <v xml:space="preserve">ATM Casino Hotel Princess </v>
          </cell>
          <cell r="C286" t="str">
            <v>DISTRITO NACIONAL</v>
          </cell>
        </row>
        <row r="287">
          <cell r="A287">
            <v>390</v>
          </cell>
          <cell r="B287" t="str">
            <v xml:space="preserve">ATM Oficina Boca Chica II </v>
          </cell>
          <cell r="C287" t="str">
            <v>DISTRITO NACIONAL</v>
          </cell>
        </row>
        <row r="288">
          <cell r="A288">
            <v>391</v>
          </cell>
          <cell r="B288" t="str">
            <v xml:space="preserve">ATM S/M Jumbo Luperón </v>
          </cell>
          <cell r="C288" t="str">
            <v>DISTRITO NACIONAL</v>
          </cell>
        </row>
        <row r="289">
          <cell r="A289">
            <v>392</v>
          </cell>
          <cell r="B289" t="str">
            <v xml:space="preserve">ATM Oficina San Juan de la Maguana II </v>
          </cell>
          <cell r="C289" t="str">
            <v>SUR</v>
          </cell>
        </row>
        <row r="290">
          <cell r="A290">
            <v>394</v>
          </cell>
          <cell r="B290" t="str">
            <v xml:space="preserve">ATM Multicentro La Sirena Luperón </v>
          </cell>
          <cell r="C290" t="str">
            <v>DISTRITO NACIONAL</v>
          </cell>
        </row>
        <row r="291">
          <cell r="A291">
            <v>395</v>
          </cell>
          <cell r="B291" t="str">
            <v xml:space="preserve">ATM UNP Sabana Iglesia </v>
          </cell>
          <cell r="C291" t="str">
            <v>NORTE</v>
          </cell>
        </row>
        <row r="292">
          <cell r="A292">
            <v>396</v>
          </cell>
          <cell r="B292" t="str">
            <v xml:space="preserve">ATM Oficina Plaza Ulloa (La Fuente) </v>
          </cell>
          <cell r="C292" t="str">
            <v>NORTE</v>
          </cell>
        </row>
        <row r="293">
          <cell r="A293">
            <v>398</v>
          </cell>
          <cell r="B293" t="str">
            <v>Ofic. Dual Blue Mall #4</v>
          </cell>
          <cell r="C293" t="str">
            <v>DISTRITO NACIONAL</v>
          </cell>
        </row>
        <row r="294">
          <cell r="A294">
            <v>399</v>
          </cell>
          <cell r="B294" t="str">
            <v xml:space="preserve">ATM Oficina La Romana II </v>
          </cell>
          <cell r="C294" t="str">
            <v>ESTE</v>
          </cell>
        </row>
        <row r="295">
          <cell r="A295">
            <v>402</v>
          </cell>
          <cell r="B295" t="str">
            <v xml:space="preserve">ATM La Sirena La Vega </v>
          </cell>
          <cell r="C295" t="str">
            <v>NORTE</v>
          </cell>
        </row>
        <row r="296">
          <cell r="A296">
            <v>403</v>
          </cell>
          <cell r="B296" t="str">
            <v xml:space="preserve">ATM Oficina Vicente Noble </v>
          </cell>
          <cell r="C296" t="str">
            <v>SUR</v>
          </cell>
        </row>
        <row r="297">
          <cell r="A297">
            <v>405</v>
          </cell>
          <cell r="B297" t="str">
            <v xml:space="preserve">ATM UNP Loma de Cabrera </v>
          </cell>
          <cell r="C297" t="str">
            <v>NORTE</v>
          </cell>
        </row>
        <row r="298">
          <cell r="A298">
            <v>406</v>
          </cell>
          <cell r="B298" t="str">
            <v xml:space="preserve">ATM UNP Plaza Lama Máximo Gómez </v>
          </cell>
          <cell r="C298" t="str">
            <v>DISTRITO NACIONAL</v>
          </cell>
        </row>
        <row r="299">
          <cell r="A299">
            <v>407</v>
          </cell>
          <cell r="B299" t="str">
            <v xml:space="preserve">ATM Multicentro La Sirena Villa Mella </v>
          </cell>
          <cell r="C299" t="str">
            <v>DISTRITO NACIONAL</v>
          </cell>
        </row>
        <row r="300">
          <cell r="A300">
            <v>408</v>
          </cell>
          <cell r="B300" t="str">
            <v xml:space="preserve">ATM Autobanco Las Palmas de Herrera </v>
          </cell>
          <cell r="C300" t="str">
            <v>DISTRITO NACIONAL</v>
          </cell>
        </row>
        <row r="301">
          <cell r="A301">
            <v>409</v>
          </cell>
          <cell r="B301" t="str">
            <v xml:space="preserve">ATM Oficina Las Palmas de Herrera I </v>
          </cell>
          <cell r="C301" t="str">
            <v>DISTRITO NACIONAL</v>
          </cell>
        </row>
        <row r="302">
          <cell r="A302">
            <v>410</v>
          </cell>
          <cell r="B302" t="str">
            <v xml:space="preserve">ATM Oficina Las Palmas de Herrera II </v>
          </cell>
          <cell r="C302" t="str">
            <v>DISTRITO NACIONAL</v>
          </cell>
        </row>
        <row r="303">
          <cell r="A303">
            <v>411</v>
          </cell>
          <cell r="B303" t="str">
            <v xml:space="preserve">ATM UNP Piedra Blanca </v>
          </cell>
          <cell r="C303" t="str">
            <v>NORTE</v>
          </cell>
        </row>
        <row r="304">
          <cell r="A304">
            <v>412</v>
          </cell>
          <cell r="B304" t="str">
            <v>Ofic. Dual Blue Mall #5</v>
          </cell>
          <cell r="C304" t="str">
            <v>DISTRITO NACIONAL</v>
          </cell>
        </row>
        <row r="305">
          <cell r="A305">
            <v>413</v>
          </cell>
          <cell r="B305" t="str">
            <v xml:space="preserve">ATM UNP Las Galeras Samaná </v>
          </cell>
          <cell r="C305" t="str">
            <v>NORTE</v>
          </cell>
        </row>
        <row r="306">
          <cell r="A306">
            <v>414</v>
          </cell>
          <cell r="B306" t="str">
            <v>ATM Villa Francisca II</v>
          </cell>
          <cell r="C306" t="str">
            <v>DISTRITO NACIONAL</v>
          </cell>
        </row>
        <row r="307">
          <cell r="A307">
            <v>415</v>
          </cell>
          <cell r="B307" t="str">
            <v xml:space="preserve">ATM Autobanco San Martín I </v>
          </cell>
          <cell r="C307" t="str">
            <v>DISTRITO NACIONAL</v>
          </cell>
        </row>
        <row r="308">
          <cell r="A308">
            <v>416</v>
          </cell>
          <cell r="B308" t="str">
            <v xml:space="preserve">ATM Autobanco San Martín II </v>
          </cell>
          <cell r="C308" t="str">
            <v>DISTRITO NACIONAL</v>
          </cell>
        </row>
        <row r="309">
          <cell r="A309">
            <v>420</v>
          </cell>
          <cell r="B309" t="str">
            <v xml:space="preserve">ATM DGII Av. Lincoln </v>
          </cell>
          <cell r="C309" t="str">
            <v>DISTRITO NACIONAL</v>
          </cell>
        </row>
        <row r="310">
          <cell r="A310">
            <v>421</v>
          </cell>
          <cell r="B310" t="str">
            <v xml:space="preserve">ATM Estación Texaco Arroyo Hondo </v>
          </cell>
          <cell r="C310" t="str">
            <v>DISTRITO NACIONAL</v>
          </cell>
        </row>
        <row r="311">
          <cell r="A311">
            <v>422</v>
          </cell>
          <cell r="B311" t="str">
            <v xml:space="preserve">ATM Olé Manoguayabo </v>
          </cell>
          <cell r="C311" t="str">
            <v>DISTRITO NACIONAL</v>
          </cell>
        </row>
        <row r="312">
          <cell r="A312">
            <v>423</v>
          </cell>
          <cell r="B312" t="str">
            <v xml:space="preserve">ATM Farmacia Marinely </v>
          </cell>
          <cell r="C312" t="str">
            <v>DISTRITO NACIONAL</v>
          </cell>
        </row>
        <row r="313">
          <cell r="A313">
            <v>424</v>
          </cell>
          <cell r="B313" t="str">
            <v xml:space="preserve">ATM UNP Jumbo Luperón I </v>
          </cell>
          <cell r="C313" t="str">
            <v>DISTRITO NACIONAL</v>
          </cell>
        </row>
        <row r="314">
          <cell r="A314">
            <v>425</v>
          </cell>
          <cell r="B314" t="str">
            <v xml:space="preserve">ATM UNP Jumbo Luperón II </v>
          </cell>
          <cell r="C314" t="str">
            <v>DISTRITO NACIONAL</v>
          </cell>
        </row>
        <row r="315">
          <cell r="A315">
            <v>427</v>
          </cell>
          <cell r="B315" t="str">
            <v xml:space="preserve">ATM Almacenes Iberia (Hato Mayor) </v>
          </cell>
          <cell r="C315" t="str">
            <v>ESTE</v>
          </cell>
        </row>
        <row r="316">
          <cell r="A316">
            <v>428</v>
          </cell>
          <cell r="B316" t="str">
            <v xml:space="preserve">ATM Acrópolis Center </v>
          </cell>
          <cell r="C316" t="str">
            <v>DISTRITO NACIONAL</v>
          </cell>
        </row>
        <row r="317">
          <cell r="A317">
            <v>429</v>
          </cell>
          <cell r="B317" t="str">
            <v xml:space="preserve">ATM Oficina Jumbo La Romana </v>
          </cell>
          <cell r="C317" t="str">
            <v>ESTE</v>
          </cell>
        </row>
        <row r="318">
          <cell r="A318">
            <v>430</v>
          </cell>
          <cell r="B318" t="str">
            <v>A/S Las Matas de Farfán</v>
          </cell>
          <cell r="C318" t="str">
            <v>SUR</v>
          </cell>
        </row>
        <row r="319">
          <cell r="A319">
            <v>431</v>
          </cell>
          <cell r="B319" t="str">
            <v xml:space="preserve">ATM Autoservicio Sol (Santiago) </v>
          </cell>
          <cell r="C319" t="str">
            <v>NORTE</v>
          </cell>
        </row>
        <row r="320">
          <cell r="A320">
            <v>432</v>
          </cell>
          <cell r="B320" t="str">
            <v xml:space="preserve">ATM Oficina Puerto Plata II </v>
          </cell>
          <cell r="C320" t="str">
            <v>NORTE</v>
          </cell>
        </row>
        <row r="321">
          <cell r="A321">
            <v>433</v>
          </cell>
          <cell r="B321" t="str">
            <v xml:space="preserve">ATM Centro Comercial Las Canas (Cap Cana) </v>
          </cell>
          <cell r="C321" t="str">
            <v>ESTE</v>
          </cell>
        </row>
        <row r="322">
          <cell r="A322">
            <v>434</v>
          </cell>
          <cell r="B322" t="str">
            <v xml:space="preserve">ATM Generadora Hidroeléctrica Dom. (EGEHID) </v>
          </cell>
          <cell r="C322" t="str">
            <v>DISTRITO NACIONAL</v>
          </cell>
        </row>
        <row r="323">
          <cell r="A323">
            <v>435</v>
          </cell>
          <cell r="B323" t="str">
            <v xml:space="preserve">ATM Autobanco Torre I </v>
          </cell>
          <cell r="C323" t="str">
            <v>DISTRITO NACIONAL</v>
          </cell>
        </row>
        <row r="324">
          <cell r="A324">
            <v>436</v>
          </cell>
          <cell r="B324" t="str">
            <v xml:space="preserve">ATM Autobanco Torre II </v>
          </cell>
          <cell r="C324" t="str">
            <v>DISTRITO NACIONAL</v>
          </cell>
        </row>
        <row r="325">
          <cell r="A325">
            <v>437</v>
          </cell>
          <cell r="B325" t="str">
            <v xml:space="preserve">ATM Autobanco Torre III </v>
          </cell>
          <cell r="C325" t="str">
            <v>DISTRITO NACIONAL</v>
          </cell>
        </row>
        <row r="326">
          <cell r="A326">
            <v>438</v>
          </cell>
          <cell r="B326" t="str">
            <v xml:space="preserve">ATM Autobanco Torre IV </v>
          </cell>
          <cell r="C326" t="str">
            <v>DISTRITO NACIONAL</v>
          </cell>
        </row>
        <row r="327">
          <cell r="A327">
            <v>441</v>
          </cell>
          <cell r="B327" t="str">
            <v>ATM Estacion de Servicio Romulo Betancour</v>
          </cell>
          <cell r="C327" t="str">
            <v>DISTRITO NACIONAL</v>
          </cell>
        </row>
        <row r="328">
          <cell r="A328">
            <v>443</v>
          </cell>
          <cell r="B328" t="str">
            <v xml:space="preserve">ATM Edificio San Rafael </v>
          </cell>
          <cell r="C328" t="str">
            <v>DISTRITO NACIONAL</v>
          </cell>
        </row>
        <row r="329">
          <cell r="A329">
            <v>444</v>
          </cell>
          <cell r="B329" t="str">
            <v xml:space="preserve">ATM Hospital Metropolitano de (Santiago) (HOMS) </v>
          </cell>
          <cell r="C329" t="str">
            <v>NORTE</v>
          </cell>
        </row>
        <row r="330">
          <cell r="A330">
            <v>445</v>
          </cell>
          <cell r="B330" t="str">
            <v xml:space="preserve">ATM Distribuidora Corripio </v>
          </cell>
          <cell r="C330" t="str">
            <v>DISTRITO NACIONAL</v>
          </cell>
        </row>
        <row r="331">
          <cell r="A331">
            <v>446</v>
          </cell>
          <cell r="B331" t="str">
            <v>ATM Hipodromo V Centenario</v>
          </cell>
          <cell r="C331" t="str">
            <v>DISTRITO NACIONAL</v>
          </cell>
        </row>
        <row r="332">
          <cell r="A332">
            <v>447</v>
          </cell>
          <cell r="B332" t="str">
            <v xml:space="preserve">ATM Centro Caja Plaza Lama (La Romana) </v>
          </cell>
          <cell r="C332" t="str">
            <v>ESTE</v>
          </cell>
        </row>
        <row r="333">
          <cell r="A333">
            <v>448</v>
          </cell>
          <cell r="B333" t="str">
            <v xml:space="preserve">ATM Club Banco Central </v>
          </cell>
          <cell r="C333" t="str">
            <v>DISTRITO NACIONAL</v>
          </cell>
        </row>
        <row r="334">
          <cell r="A334">
            <v>449</v>
          </cell>
          <cell r="B334" t="str">
            <v>ATM Autobanco Lope de Vega II</v>
          </cell>
          <cell r="C334" t="str">
            <v>DISTRITO NACIONAL</v>
          </cell>
        </row>
        <row r="335">
          <cell r="A335">
            <v>453</v>
          </cell>
          <cell r="B335" t="str">
            <v xml:space="preserve">ATM Autobanco Sarasota II </v>
          </cell>
          <cell r="C335" t="str">
            <v>DISTRITO NACIONAL</v>
          </cell>
        </row>
        <row r="336">
          <cell r="A336">
            <v>454</v>
          </cell>
          <cell r="B336" t="str">
            <v>ATM Partido Dajabón</v>
          </cell>
          <cell r="C336" t="str">
            <v>NORTE</v>
          </cell>
        </row>
        <row r="337">
          <cell r="A337">
            <v>455</v>
          </cell>
          <cell r="B337" t="str">
            <v xml:space="preserve">ATM Oficina Baní II </v>
          </cell>
          <cell r="C337" t="str">
            <v>SUR</v>
          </cell>
        </row>
        <row r="338">
          <cell r="A338">
            <v>456</v>
          </cell>
          <cell r="B338" t="str">
            <v>Ofic. Dual Blue Mall #6</v>
          </cell>
          <cell r="C338" t="str">
            <v>DISTRITO NACIONAL</v>
          </cell>
        </row>
        <row r="339">
          <cell r="A339">
            <v>457</v>
          </cell>
          <cell r="B339" t="str">
            <v>ATM S/M Olé Hainamosa</v>
          </cell>
          <cell r="C339" t="str">
            <v>DISTRITO NACIONAL</v>
          </cell>
        </row>
        <row r="340">
          <cell r="A340">
            <v>458</v>
          </cell>
          <cell r="B340" t="str">
            <v>ATM Hospital Dario Contreras</v>
          </cell>
          <cell r="C340" t="str">
            <v>DISTRITO NACIONAL</v>
          </cell>
        </row>
        <row r="341">
          <cell r="A341">
            <v>459</v>
          </cell>
          <cell r="B341" t="str">
            <v>ATM Estación Jima Bonao</v>
          </cell>
          <cell r="C341" t="str">
            <v>DISTRITO NACIONAL</v>
          </cell>
        </row>
        <row r="342">
          <cell r="A342">
            <v>461</v>
          </cell>
          <cell r="B342" t="str">
            <v xml:space="preserve">ATM Autobanco Sarasota I </v>
          </cell>
          <cell r="C342" t="str">
            <v>DISTRITO NACIONAL</v>
          </cell>
        </row>
        <row r="343">
          <cell r="A343">
            <v>462</v>
          </cell>
          <cell r="B343" t="str">
            <v>ATM Agrocafe Del Caribe</v>
          </cell>
          <cell r="C343" t="str">
            <v>ESTE</v>
          </cell>
        </row>
        <row r="344">
          <cell r="A344">
            <v>463</v>
          </cell>
          <cell r="B344" t="str">
            <v xml:space="preserve">ATM La Sirena El Embrujo </v>
          </cell>
          <cell r="C344" t="str">
            <v>NORTE</v>
          </cell>
        </row>
        <row r="345">
          <cell r="A345">
            <v>465</v>
          </cell>
          <cell r="B345" t="str">
            <v>ATM Edificio Tarjeta de Crédito</v>
          </cell>
          <cell r="C345" t="str">
            <v>DISTRITO NACIONAL</v>
          </cell>
        </row>
        <row r="346">
          <cell r="A346">
            <v>466</v>
          </cell>
          <cell r="B346" t="str">
            <v>ATM Superintendencia de Valores</v>
          </cell>
          <cell r="C346" t="str">
            <v>DISTRITO NACIONAL</v>
          </cell>
        </row>
        <row r="347">
          <cell r="A347">
            <v>467</v>
          </cell>
          <cell r="B347" t="str">
            <v>ATM Estacion Rilix Pontezuela (puerto Plata)</v>
          </cell>
          <cell r="C347" t="str">
            <v>NORTE</v>
          </cell>
        </row>
        <row r="348">
          <cell r="A348">
            <v>468</v>
          </cell>
          <cell r="B348" t="str">
            <v>ATM Estadio Quisqueya</v>
          </cell>
          <cell r="C348" t="str">
            <v>DISTRITO NACIONAL</v>
          </cell>
        </row>
        <row r="349">
          <cell r="A349">
            <v>469</v>
          </cell>
          <cell r="B349" t="str">
            <v>ATM ASOCIVU</v>
          </cell>
          <cell r="C349" t="str">
            <v>DISTRITO NACIONAL</v>
          </cell>
        </row>
        <row r="350">
          <cell r="A350">
            <v>470</v>
          </cell>
          <cell r="B350" t="str">
            <v xml:space="preserve">ATM Hospital Taiwán (Azua) </v>
          </cell>
          <cell r="C350" t="str">
            <v>SUR</v>
          </cell>
        </row>
        <row r="351">
          <cell r="A351">
            <v>471</v>
          </cell>
          <cell r="B351" t="str">
            <v>ATM Autoservicio DGT I</v>
          </cell>
          <cell r="C351" t="str">
            <v>DISTRITO NACIONAL</v>
          </cell>
        </row>
        <row r="352">
          <cell r="A352">
            <v>472</v>
          </cell>
          <cell r="B352" t="str">
            <v>ATM Ayuntamiento Ramon Santana</v>
          </cell>
          <cell r="C352" t="str">
            <v>ESTE</v>
          </cell>
        </row>
        <row r="353">
          <cell r="A353">
            <v>473</v>
          </cell>
          <cell r="B353" t="str">
            <v xml:space="preserve">ATM Oficina Carrefour II </v>
          </cell>
          <cell r="C353" t="str">
            <v>DISTRITO NACIONAL</v>
          </cell>
        </row>
        <row r="354">
          <cell r="A354">
            <v>474</v>
          </cell>
          <cell r="B354" t="str">
            <v>Ofic. Dual Blue Mall #7</v>
          </cell>
          <cell r="C354" t="str">
            <v>DISTRITO NACIONAL</v>
          </cell>
        </row>
        <row r="355">
          <cell r="A355">
            <v>476</v>
          </cell>
          <cell r="B355" t="str">
            <v xml:space="preserve">ATM Multicentro La Sirena Las Caobas </v>
          </cell>
          <cell r="C355" t="str">
            <v>DISTRITO NACIONAL</v>
          </cell>
        </row>
        <row r="356">
          <cell r="A356">
            <v>479</v>
          </cell>
          <cell r="B356" t="str">
            <v>ATM Estación Next Yapur Dumit</v>
          </cell>
          <cell r="C356" t="str">
            <v>NORTE</v>
          </cell>
        </row>
        <row r="357">
          <cell r="A357">
            <v>480</v>
          </cell>
          <cell r="B357" t="str">
            <v>ATM UNP Farmaconal Higuey</v>
          </cell>
          <cell r="C357" t="str">
            <v>ESTE</v>
          </cell>
        </row>
        <row r="358">
          <cell r="A358">
            <v>482</v>
          </cell>
          <cell r="B358" t="str">
            <v xml:space="preserve">ATM Centro de Caja Plaza Lama (Santiago) </v>
          </cell>
          <cell r="C358" t="str">
            <v>NORTE</v>
          </cell>
        </row>
        <row r="359">
          <cell r="A359">
            <v>483</v>
          </cell>
          <cell r="B359" t="str">
            <v xml:space="preserve">ATM S/M Karla (Dajabón) </v>
          </cell>
          <cell r="C359" t="str">
            <v>NORTE</v>
          </cell>
        </row>
        <row r="360">
          <cell r="A360">
            <v>485</v>
          </cell>
          <cell r="B360" t="str">
            <v xml:space="preserve">ATM CEDIMAT </v>
          </cell>
          <cell r="C360" t="str">
            <v>DISTRITO NACIONAL</v>
          </cell>
        </row>
        <row r="361">
          <cell r="A361">
            <v>486</v>
          </cell>
          <cell r="B361" t="str">
            <v xml:space="preserve">ATM Olé La Caleta </v>
          </cell>
          <cell r="C361" t="str">
            <v>DISTRITO NACIONAL</v>
          </cell>
        </row>
        <row r="362">
          <cell r="A362">
            <v>487</v>
          </cell>
          <cell r="B362" t="str">
            <v xml:space="preserve">ATM Olé Hainamosa </v>
          </cell>
          <cell r="C362" t="str">
            <v>DISTRITO NACIONAL</v>
          </cell>
        </row>
        <row r="363">
          <cell r="A363">
            <v>488</v>
          </cell>
          <cell r="B363" t="str">
            <v xml:space="preserve">ATM Aeropuerto El Higuero </v>
          </cell>
          <cell r="C363" t="str">
            <v>DISTRITO NACIONAL</v>
          </cell>
        </row>
        <row r="364">
          <cell r="A364">
            <v>489</v>
          </cell>
          <cell r="B364" t="str">
            <v xml:space="preserve">ATM Aeropuerto El Catey (Samaná) </v>
          </cell>
          <cell r="C364" t="str">
            <v>NORTE</v>
          </cell>
        </row>
        <row r="365">
          <cell r="A365">
            <v>490</v>
          </cell>
          <cell r="B365" t="str">
            <v xml:space="preserve">ATM Hospital Ney Arias Lora </v>
          </cell>
          <cell r="C365" t="str">
            <v>DISTRITO NACIONAL</v>
          </cell>
        </row>
        <row r="366">
          <cell r="A366">
            <v>491</v>
          </cell>
          <cell r="B366" t="str">
            <v xml:space="preserve">ATM Dolphin Explorer </v>
          </cell>
          <cell r="C366" t="str">
            <v>ESTE</v>
          </cell>
        </row>
        <row r="367">
          <cell r="A367">
            <v>492</v>
          </cell>
          <cell r="B367" t="str">
            <v>ATM S/M Nacional  El Dorado Santiago</v>
          </cell>
          <cell r="C367" t="str">
            <v>NORTE</v>
          </cell>
        </row>
        <row r="368">
          <cell r="A368">
            <v>493</v>
          </cell>
          <cell r="B368" t="str">
            <v xml:space="preserve">ATM Oficina Haina Occidental II </v>
          </cell>
          <cell r="C368" t="str">
            <v>DISTRITO NACIONAL</v>
          </cell>
        </row>
        <row r="369">
          <cell r="A369">
            <v>494</v>
          </cell>
          <cell r="B369" t="str">
            <v xml:space="preserve">ATM Oficina Blue Mall </v>
          </cell>
          <cell r="C369" t="str">
            <v>DISTRITO NACIONAL</v>
          </cell>
        </row>
        <row r="370">
          <cell r="A370">
            <v>495</v>
          </cell>
          <cell r="B370" t="str">
            <v>ATM Cemento PANAM</v>
          </cell>
          <cell r="C370" t="str">
            <v>ESTE</v>
          </cell>
        </row>
        <row r="371">
          <cell r="A371">
            <v>496</v>
          </cell>
          <cell r="B371" t="str">
            <v xml:space="preserve">ATM Multicentro La Sirena Bonao </v>
          </cell>
          <cell r="C371" t="str">
            <v>NORTE</v>
          </cell>
        </row>
        <row r="372">
          <cell r="A372">
            <v>497</v>
          </cell>
          <cell r="B372" t="str">
            <v xml:space="preserve">ATM Oficina El Portal II (Santiago) </v>
          </cell>
          <cell r="C372" t="str">
            <v>NORTE</v>
          </cell>
        </row>
        <row r="373">
          <cell r="A373">
            <v>498</v>
          </cell>
          <cell r="B373" t="str">
            <v xml:space="preserve">ATM Estación Sunix 27 de Febrero </v>
          </cell>
          <cell r="C373" t="str">
            <v>DISTRITO NACIONAL</v>
          </cell>
        </row>
        <row r="374">
          <cell r="A374">
            <v>499</v>
          </cell>
          <cell r="B374" t="str">
            <v xml:space="preserve">ATM Estación Sunix Tiradentes </v>
          </cell>
          <cell r="C374" t="str">
            <v>DISTRITO NACIONAL</v>
          </cell>
        </row>
        <row r="375">
          <cell r="A375">
            <v>500</v>
          </cell>
          <cell r="B375" t="str">
            <v xml:space="preserve">ATM UNP Cutupú </v>
          </cell>
          <cell r="C375" t="str">
            <v>NORTE</v>
          </cell>
        </row>
        <row r="376">
          <cell r="A376">
            <v>501</v>
          </cell>
          <cell r="B376" t="str">
            <v xml:space="preserve">ATM UNP La Canela </v>
          </cell>
          <cell r="C376" t="str">
            <v>NORTE</v>
          </cell>
        </row>
        <row r="377">
          <cell r="A377">
            <v>502</v>
          </cell>
          <cell r="B377" t="str">
            <v xml:space="preserve">ATM Materno Infantil de (Santiago) </v>
          </cell>
          <cell r="C377" t="str">
            <v>NORTE</v>
          </cell>
        </row>
        <row r="378">
          <cell r="A378">
            <v>504</v>
          </cell>
          <cell r="B378" t="str">
            <v>ATM Oficina Plaza Moderna</v>
          </cell>
          <cell r="C378" t="str">
            <v>DISTRITO NACIONAL</v>
          </cell>
        </row>
        <row r="379">
          <cell r="A379">
            <v>507</v>
          </cell>
          <cell r="B379" t="str">
            <v>ATM Estación Sigma Boca Chica</v>
          </cell>
          <cell r="C379" t="str">
            <v>DISTRITO NACIONAL</v>
          </cell>
        </row>
        <row r="380">
          <cell r="A380">
            <v>510</v>
          </cell>
          <cell r="B380" t="str">
            <v xml:space="preserve">ATM Ferretería Bellón (Santiago) </v>
          </cell>
          <cell r="C380" t="str">
            <v>NORTE</v>
          </cell>
        </row>
        <row r="381">
          <cell r="A381">
            <v>511</v>
          </cell>
          <cell r="B381" t="str">
            <v xml:space="preserve">ATM UNP Río San Juan (Nagua) </v>
          </cell>
          <cell r="C381" t="str">
            <v>NORTE</v>
          </cell>
        </row>
        <row r="382">
          <cell r="A382">
            <v>512</v>
          </cell>
          <cell r="B382" t="str">
            <v>ATM Plaza Jesús Ferreira</v>
          </cell>
          <cell r="C382" t="str">
            <v>SUR</v>
          </cell>
        </row>
        <row r="383">
          <cell r="A383">
            <v>513</v>
          </cell>
          <cell r="B383" t="str">
            <v xml:space="preserve">ATM UNP Lagunas de Nisibón </v>
          </cell>
          <cell r="C383" t="str">
            <v>ESTE</v>
          </cell>
        </row>
        <row r="384">
          <cell r="A384">
            <v>514</v>
          </cell>
          <cell r="B384" t="str">
            <v>ATM Autoservicio Charles de Gaulle</v>
          </cell>
          <cell r="C384" t="str">
            <v>DISTRITO NACIONAL</v>
          </cell>
        </row>
        <row r="385">
          <cell r="A385">
            <v>515</v>
          </cell>
          <cell r="B385" t="str">
            <v xml:space="preserve">ATM Oficina Agora Mall I </v>
          </cell>
          <cell r="C385" t="str">
            <v>DISTRITO NACIONAL</v>
          </cell>
        </row>
        <row r="386">
          <cell r="A386">
            <v>516</v>
          </cell>
          <cell r="B386" t="str">
            <v xml:space="preserve">ATM Oficina Gascue </v>
          </cell>
          <cell r="C386" t="str">
            <v>DISTRITO NACIONAL</v>
          </cell>
        </row>
        <row r="387">
          <cell r="A387">
            <v>517</v>
          </cell>
          <cell r="B387" t="str">
            <v xml:space="preserve">ATM Autobanco Oficina Sans Soucí </v>
          </cell>
          <cell r="C387" t="str">
            <v>DISTRITO NACIONAL</v>
          </cell>
        </row>
        <row r="388">
          <cell r="A388">
            <v>518</v>
          </cell>
          <cell r="B388" t="str">
            <v xml:space="preserve">ATM Autobanco Los Alamos </v>
          </cell>
          <cell r="C388" t="str">
            <v>NORTE</v>
          </cell>
        </row>
        <row r="389">
          <cell r="A389">
            <v>519</v>
          </cell>
          <cell r="B389" t="str">
            <v xml:space="preserve">ATM Plaza Estrella (Bávaro) </v>
          </cell>
          <cell r="C389" t="str">
            <v>ESTE</v>
          </cell>
        </row>
        <row r="390">
          <cell r="A390">
            <v>520</v>
          </cell>
          <cell r="B390" t="str">
            <v xml:space="preserve">ATM Cooperativa Navarrete (COOPNAVA) </v>
          </cell>
          <cell r="C390" t="str">
            <v>NORTE</v>
          </cell>
        </row>
        <row r="391">
          <cell r="A391">
            <v>521</v>
          </cell>
          <cell r="B391" t="str">
            <v xml:space="preserve">ATM UNP Bayahibe (La Romana) </v>
          </cell>
          <cell r="C391" t="str">
            <v>ESTE</v>
          </cell>
        </row>
        <row r="392">
          <cell r="A392">
            <v>522</v>
          </cell>
          <cell r="B392" t="str">
            <v xml:space="preserve">ATM Oficina Galería 360 </v>
          </cell>
          <cell r="C392" t="str">
            <v>DISTRITO NACIONAL</v>
          </cell>
        </row>
        <row r="393">
          <cell r="A393">
            <v>524</v>
          </cell>
          <cell r="B393" t="str">
            <v xml:space="preserve">ATM DNCD </v>
          </cell>
          <cell r="C393" t="str">
            <v>DISTRITO NACIONAL</v>
          </cell>
        </row>
        <row r="394">
          <cell r="A394">
            <v>525</v>
          </cell>
          <cell r="B394" t="str">
            <v>ATM S/M Bravo Las Americas</v>
          </cell>
          <cell r="C394" t="str">
            <v>DISTRITO NACIONAL</v>
          </cell>
        </row>
        <row r="395">
          <cell r="A395">
            <v>527</v>
          </cell>
          <cell r="B395" t="str">
            <v>ATM Oficina Zona Oriental II</v>
          </cell>
          <cell r="C395" t="str">
            <v>DISTRITO NACIONAL</v>
          </cell>
        </row>
        <row r="396">
          <cell r="A396">
            <v>528</v>
          </cell>
          <cell r="B396" t="str">
            <v xml:space="preserve">ATM Ferretería Ochoa (Santiago) </v>
          </cell>
          <cell r="C396" t="str">
            <v>NORTE</v>
          </cell>
        </row>
        <row r="397">
          <cell r="A397">
            <v>529</v>
          </cell>
          <cell r="B397" t="str">
            <v xml:space="preserve">ATM Plan Social de la Presidencia </v>
          </cell>
          <cell r="C397" t="str">
            <v>DISTRITO NACIONAL</v>
          </cell>
        </row>
        <row r="398">
          <cell r="A398">
            <v>530</v>
          </cell>
          <cell r="B398" t="str">
            <v xml:space="preserve">ATM Estación Next Dipsa (Charles Summer) </v>
          </cell>
          <cell r="C398" t="str">
            <v>DISTRITO NACIONAL</v>
          </cell>
        </row>
        <row r="399">
          <cell r="A399">
            <v>531</v>
          </cell>
          <cell r="B399" t="str">
            <v xml:space="preserve">ATM Escuela Nacional de la Judicatura </v>
          </cell>
          <cell r="C399" t="str">
            <v>DISTRITO NACIONAL</v>
          </cell>
        </row>
        <row r="400">
          <cell r="A400">
            <v>532</v>
          </cell>
          <cell r="B400" t="str">
            <v xml:space="preserve">ATM UNP Guanábano (Moca) </v>
          </cell>
          <cell r="C400" t="str">
            <v>NORTE</v>
          </cell>
        </row>
        <row r="401">
          <cell r="A401">
            <v>533</v>
          </cell>
          <cell r="B401" t="str">
            <v>ATM AILA II</v>
          </cell>
          <cell r="C401" t="str">
            <v>DISTRITO NACIONAL</v>
          </cell>
        </row>
        <row r="402">
          <cell r="A402">
            <v>534</v>
          </cell>
          <cell r="B402" t="str">
            <v xml:space="preserve">ATM Oficina Torre II </v>
          </cell>
          <cell r="C402" t="str">
            <v>DISTRITO NACIONAL</v>
          </cell>
        </row>
        <row r="403">
          <cell r="A403">
            <v>535</v>
          </cell>
          <cell r="B403" t="str">
            <v xml:space="preserve">ATM Autoservicio Torre III </v>
          </cell>
          <cell r="C403" t="str">
            <v>DISTRITO NACIONAL</v>
          </cell>
        </row>
        <row r="404">
          <cell r="A404">
            <v>536</v>
          </cell>
          <cell r="B404" t="str">
            <v xml:space="preserve">ATM Super Lama San Isidro </v>
          </cell>
          <cell r="C404" t="str">
            <v>DISTRITO NACIONAL</v>
          </cell>
        </row>
        <row r="405">
          <cell r="A405">
            <v>537</v>
          </cell>
          <cell r="B405" t="str">
            <v xml:space="preserve">ATM Estación Texaco Enriquillo (Barahona) </v>
          </cell>
          <cell r="C405" t="str">
            <v>SUR</v>
          </cell>
        </row>
        <row r="406">
          <cell r="A406">
            <v>538</v>
          </cell>
          <cell r="B406" t="str">
            <v>ATM  Autoservicio San Fco. Macorís</v>
          </cell>
          <cell r="C406" t="str">
            <v>NORTE</v>
          </cell>
        </row>
        <row r="407">
          <cell r="A407">
            <v>539</v>
          </cell>
          <cell r="B407" t="str">
            <v>ATM S/M La Cadena Los Proceres</v>
          </cell>
          <cell r="C407" t="str">
            <v>DISTRITO NACIONAL</v>
          </cell>
        </row>
        <row r="408">
          <cell r="A408">
            <v>540</v>
          </cell>
          <cell r="B408" t="str">
            <v xml:space="preserve">ATM Autoservicio Sambil I </v>
          </cell>
          <cell r="C408" t="str">
            <v>DISTRITO NACIONAL</v>
          </cell>
        </row>
        <row r="409">
          <cell r="A409">
            <v>541</v>
          </cell>
          <cell r="B409" t="str">
            <v xml:space="preserve">ATM Oficina Sambil II </v>
          </cell>
          <cell r="C409" t="str">
            <v>DISTRITO NACIONAL</v>
          </cell>
        </row>
        <row r="410">
          <cell r="A410">
            <v>542</v>
          </cell>
          <cell r="B410" t="str">
            <v>ATM S/M la Cadena Carretera Mella</v>
          </cell>
          <cell r="C410" t="str">
            <v>DISTRITO NACIONAL</v>
          </cell>
        </row>
        <row r="411">
          <cell r="A411">
            <v>544</v>
          </cell>
          <cell r="B411" t="str">
            <v xml:space="preserve">ATM Dirección General de Tecnología (DGT CTB) </v>
          </cell>
          <cell r="C411" t="str">
            <v>DISTRITO NACIONAL</v>
          </cell>
        </row>
        <row r="412">
          <cell r="A412">
            <v>545</v>
          </cell>
          <cell r="B412" t="str">
            <v xml:space="preserve">ATM Oficina Isabel La Católica II  </v>
          </cell>
          <cell r="C412" t="str">
            <v>DISTRITO NACIONAL</v>
          </cell>
        </row>
        <row r="413">
          <cell r="A413">
            <v>546</v>
          </cell>
          <cell r="B413" t="str">
            <v xml:space="preserve">ATM ITLA </v>
          </cell>
          <cell r="C413" t="str">
            <v>DISTRITO NACIONAL</v>
          </cell>
        </row>
        <row r="414">
          <cell r="A414">
            <v>547</v>
          </cell>
          <cell r="B414" t="str">
            <v xml:space="preserve">ATM Plaza Lama Herrera </v>
          </cell>
          <cell r="C414" t="str">
            <v>DISTRITO NACIONAL</v>
          </cell>
        </row>
        <row r="415">
          <cell r="A415">
            <v>548</v>
          </cell>
          <cell r="B415" t="str">
            <v xml:space="preserve">ATM AMET </v>
          </cell>
          <cell r="C415" t="str">
            <v>DISTRITO NACIONAL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  <cell r="C416" t="str">
            <v>DISTRITO NACIONAL</v>
          </cell>
        </row>
        <row r="417">
          <cell r="A417">
            <v>551</v>
          </cell>
          <cell r="B417" t="str">
            <v xml:space="preserve">ATM Oficina Padre Castellanos </v>
          </cell>
          <cell r="C417" t="str">
            <v>DISTRITO NACIONAL</v>
          </cell>
        </row>
        <row r="418">
          <cell r="A418">
            <v>552</v>
          </cell>
          <cell r="B418" t="str">
            <v xml:space="preserve">ATM Suprema Corte de Justicia </v>
          </cell>
          <cell r="C418" t="str">
            <v>DISTRITO NACIONAL</v>
          </cell>
        </row>
        <row r="419">
          <cell r="A419">
            <v>553</v>
          </cell>
          <cell r="B419" t="str">
            <v>ATM Centro de Caja Las Américas (RETIRADO)</v>
          </cell>
          <cell r="C419" t="str">
            <v>DISTRITO NACIONAL</v>
          </cell>
        </row>
        <row r="420">
          <cell r="A420">
            <v>554</v>
          </cell>
          <cell r="B420" t="str">
            <v xml:space="preserve">ATM Oficina Isabel La Católica I </v>
          </cell>
          <cell r="C420" t="str">
            <v>DISTRITO NACIONAL</v>
          </cell>
        </row>
        <row r="421">
          <cell r="A421">
            <v>555</v>
          </cell>
          <cell r="B421" t="str">
            <v xml:space="preserve">ATM Estación Shell Las Praderas </v>
          </cell>
          <cell r="C421" t="str">
            <v>DISTRITO NACIONAL</v>
          </cell>
        </row>
        <row r="422">
          <cell r="A422">
            <v>556</v>
          </cell>
          <cell r="B422" t="str">
            <v xml:space="preserve">ATM Almacén General Ave. Luperón </v>
          </cell>
          <cell r="C422" t="str">
            <v>DISTRITO NACIONAL</v>
          </cell>
        </row>
        <row r="423">
          <cell r="A423">
            <v>557</v>
          </cell>
          <cell r="B423" t="str">
            <v xml:space="preserve">ATM Multicentro La Sirena Ave. Mella </v>
          </cell>
          <cell r="C423" t="str">
            <v>DISTRITO NACIONAL</v>
          </cell>
        </row>
        <row r="424">
          <cell r="A424">
            <v>558</v>
          </cell>
          <cell r="B424" t="str">
            <v xml:space="preserve">ATM Base Naval 27 de Febrero (Sans Soucí) </v>
          </cell>
          <cell r="C424" t="str">
            <v>DISTRITO NACIONAL</v>
          </cell>
        </row>
        <row r="425">
          <cell r="A425">
            <v>559</v>
          </cell>
          <cell r="B425" t="str">
            <v xml:space="preserve">ATM UNP Metro I </v>
          </cell>
          <cell r="C425" t="str">
            <v>DISTRITO NACIONAL</v>
          </cell>
        </row>
        <row r="426">
          <cell r="A426">
            <v>560</v>
          </cell>
          <cell r="B426" t="str">
            <v xml:space="preserve">ATM Junta Central Electoral </v>
          </cell>
          <cell r="C426" t="str">
            <v>DISTRITO NACIONAL</v>
          </cell>
        </row>
        <row r="427">
          <cell r="A427">
            <v>561</v>
          </cell>
          <cell r="B427" t="str">
            <v xml:space="preserve">ATM Comando Regional P.N. S.D. Este </v>
          </cell>
          <cell r="C427" t="str">
            <v>DISTRITO NACIONAL</v>
          </cell>
        </row>
        <row r="428">
          <cell r="A428">
            <v>562</v>
          </cell>
          <cell r="B428" t="str">
            <v xml:space="preserve">ATM S/M Jumbo Carretera Mella </v>
          </cell>
          <cell r="C428" t="str">
            <v>DISTRITO NACIONAL</v>
          </cell>
        </row>
        <row r="429">
          <cell r="A429">
            <v>563</v>
          </cell>
          <cell r="B429" t="str">
            <v xml:space="preserve">ATM Base Aérea San Isidro </v>
          </cell>
          <cell r="C429" t="str">
            <v>DISTRITO NACIONAL</v>
          </cell>
        </row>
        <row r="430">
          <cell r="A430">
            <v>564</v>
          </cell>
          <cell r="B430" t="str">
            <v xml:space="preserve">ATM Ministerio de Agricultura </v>
          </cell>
          <cell r="C430" t="str">
            <v>DISTRITO NACIONAL</v>
          </cell>
        </row>
        <row r="431">
          <cell r="A431">
            <v>565</v>
          </cell>
          <cell r="B431" t="str">
            <v xml:space="preserve">ATM S/M La Cadena Núñez de Cáceres </v>
          </cell>
          <cell r="C431" t="str">
            <v>DISTRITO NACIONAL</v>
          </cell>
        </row>
        <row r="432">
          <cell r="A432">
            <v>566</v>
          </cell>
          <cell r="B432" t="str">
            <v xml:space="preserve">ATM Hiper Olé Aut. Duarte </v>
          </cell>
          <cell r="C432" t="str">
            <v>DISTRITO NACIONAL</v>
          </cell>
        </row>
        <row r="433">
          <cell r="A433">
            <v>567</v>
          </cell>
          <cell r="B433" t="str">
            <v xml:space="preserve">ATM Oficina Máximo Gómez </v>
          </cell>
          <cell r="C433" t="str">
            <v>DISTRITO NACIONAL</v>
          </cell>
        </row>
        <row r="434">
          <cell r="A434">
            <v>568</v>
          </cell>
          <cell r="B434" t="str">
            <v xml:space="preserve">ATM Ministerio de Educación </v>
          </cell>
          <cell r="C434" t="str">
            <v>DISTRITO NACIONAL</v>
          </cell>
        </row>
        <row r="435">
          <cell r="A435">
            <v>569</v>
          </cell>
          <cell r="B435" t="str">
            <v xml:space="preserve">ATM Superintendencia de Seguros </v>
          </cell>
          <cell r="C435" t="str">
            <v>DISTRITO NACIONAL</v>
          </cell>
        </row>
        <row r="436">
          <cell r="A436">
            <v>570</v>
          </cell>
          <cell r="B436" t="str">
            <v xml:space="preserve">ATM S/M Liverpool Villa Mella </v>
          </cell>
          <cell r="C436" t="str">
            <v>DISTRITO NACIONAL</v>
          </cell>
        </row>
        <row r="437">
          <cell r="A437">
            <v>571</v>
          </cell>
          <cell r="B437" t="str">
            <v xml:space="preserve">ATM Hospital Central FF. AA. </v>
          </cell>
          <cell r="C437" t="str">
            <v>DISTRITO NACIONAL</v>
          </cell>
        </row>
        <row r="438">
          <cell r="A438">
            <v>572</v>
          </cell>
          <cell r="B438" t="str">
            <v xml:space="preserve">ATM Olé Ovando </v>
          </cell>
          <cell r="C438" t="str">
            <v>DISTRITO NACIONAL</v>
          </cell>
        </row>
        <row r="439">
          <cell r="A439">
            <v>573</v>
          </cell>
          <cell r="B439" t="str">
            <v xml:space="preserve">ATM IDSS </v>
          </cell>
          <cell r="C439" t="str">
            <v>DISTRITO NACIONAL</v>
          </cell>
        </row>
        <row r="440">
          <cell r="A440">
            <v>574</v>
          </cell>
          <cell r="B440" t="str">
            <v xml:space="preserve">ATM Club Obras Públicas </v>
          </cell>
          <cell r="C440" t="str">
            <v>DISTRITO NACIONAL</v>
          </cell>
        </row>
        <row r="441">
          <cell r="A441">
            <v>575</v>
          </cell>
          <cell r="B441" t="str">
            <v xml:space="preserve">ATM EDESUR Tiradentes </v>
          </cell>
          <cell r="C441" t="str">
            <v>DISTRITO NACIONAL</v>
          </cell>
        </row>
        <row r="442">
          <cell r="A442">
            <v>576</v>
          </cell>
          <cell r="B442" t="str">
            <v>ATM Nizao</v>
          </cell>
          <cell r="C442" t="str">
            <v>SUR</v>
          </cell>
        </row>
        <row r="443">
          <cell r="A443">
            <v>577</v>
          </cell>
          <cell r="B443" t="str">
            <v xml:space="preserve">ATM Olé Ave. Duarte </v>
          </cell>
          <cell r="C443" t="str">
            <v>DISTRITO NACIONAL</v>
          </cell>
        </row>
        <row r="444">
          <cell r="A444">
            <v>578</v>
          </cell>
          <cell r="B444" t="str">
            <v xml:space="preserve">ATM Procuraduría General de la República </v>
          </cell>
          <cell r="C444" t="str">
            <v>DISTRITO NACIONAL</v>
          </cell>
        </row>
        <row r="445">
          <cell r="A445">
            <v>579</v>
          </cell>
          <cell r="B445" t="str">
            <v xml:space="preserve">ATM Estación Sunix Down Town </v>
          </cell>
          <cell r="C445" t="str">
            <v>ESTE</v>
          </cell>
        </row>
        <row r="446">
          <cell r="A446">
            <v>580</v>
          </cell>
          <cell r="B446" t="str">
            <v xml:space="preserve">ATM Edificio Propagas </v>
          </cell>
          <cell r="C446" t="str">
            <v>DISTRITO NACIONAL</v>
          </cell>
        </row>
        <row r="447">
          <cell r="A447">
            <v>581</v>
          </cell>
          <cell r="B447" t="str">
            <v>ATM Banco Bandex II (Antiguo BNV II)</v>
          </cell>
          <cell r="C447" t="str">
            <v>DISTRITO NACIONAL</v>
          </cell>
        </row>
        <row r="448">
          <cell r="A448">
            <v>582</v>
          </cell>
          <cell r="B448" t="str">
            <v>ATM Estación Sabana Yegua</v>
          </cell>
          <cell r="C448" t="str">
            <v>SUR</v>
          </cell>
        </row>
        <row r="449">
          <cell r="A449">
            <v>583</v>
          </cell>
          <cell r="B449" t="str">
            <v xml:space="preserve">ATM Ministerio Fuerzas Armadas I </v>
          </cell>
          <cell r="C449" t="str">
            <v>DISTRITO NACIONAL</v>
          </cell>
        </row>
        <row r="450">
          <cell r="A450">
            <v>584</v>
          </cell>
          <cell r="B450" t="str">
            <v xml:space="preserve">ATM Oficina San Cristóbal I </v>
          </cell>
          <cell r="C450" t="str">
            <v>SUR</v>
          </cell>
        </row>
        <row r="451">
          <cell r="A451">
            <v>585</v>
          </cell>
          <cell r="B451" t="str">
            <v xml:space="preserve">ATM Oficina Haina Oriental </v>
          </cell>
          <cell r="C451" t="str">
            <v>DISTRITO NACIONAL</v>
          </cell>
        </row>
        <row r="452">
          <cell r="A452">
            <v>586</v>
          </cell>
          <cell r="B452" t="str">
            <v xml:space="preserve">ATM Palacio de Justicia D.N. </v>
          </cell>
          <cell r="C452" t="str">
            <v>DISTRITO NACIONAL</v>
          </cell>
        </row>
        <row r="453">
          <cell r="A453">
            <v>587</v>
          </cell>
          <cell r="B453" t="str">
            <v xml:space="preserve">ATM Cuerpo de Ayudantes Militares </v>
          </cell>
          <cell r="C453" t="str">
            <v>DISTRITO NACIONAL</v>
          </cell>
        </row>
        <row r="454">
          <cell r="A454">
            <v>588</v>
          </cell>
          <cell r="B454" t="str">
            <v xml:space="preserve">ATM INAVI </v>
          </cell>
          <cell r="C454" t="str">
            <v>DISTRITO NACIONAL</v>
          </cell>
        </row>
        <row r="455">
          <cell r="A455">
            <v>589</v>
          </cell>
          <cell r="B455" t="str">
            <v xml:space="preserve">ATM S/M Bravo San Vicente de Paul </v>
          </cell>
          <cell r="C455" t="str">
            <v>DISTRITO NACIONAL</v>
          </cell>
        </row>
        <row r="456">
          <cell r="A456">
            <v>590</v>
          </cell>
          <cell r="B456" t="str">
            <v xml:space="preserve">ATM Olé Aut. Las Américas </v>
          </cell>
          <cell r="C456" t="str">
            <v>DISTRITO NACIONAL</v>
          </cell>
        </row>
        <row r="457">
          <cell r="A457">
            <v>591</v>
          </cell>
          <cell r="B457" t="str">
            <v>ATM Universidad del Caribe (RETIRADO)</v>
          </cell>
          <cell r="C457" t="str">
            <v>DISTRITO NACIONAL</v>
          </cell>
        </row>
        <row r="458">
          <cell r="A458">
            <v>592</v>
          </cell>
          <cell r="B458" t="str">
            <v xml:space="preserve">ATM Centro de Caja San Cristóbal I </v>
          </cell>
          <cell r="C458" t="str">
            <v>SUR</v>
          </cell>
        </row>
        <row r="459">
          <cell r="A459">
            <v>593</v>
          </cell>
          <cell r="B459" t="str">
            <v xml:space="preserve">ATM Ministerio Fuerzas Armadas II </v>
          </cell>
          <cell r="C459" t="str">
            <v>DISTRITO NACIONAL</v>
          </cell>
        </row>
        <row r="460">
          <cell r="A460">
            <v>594</v>
          </cell>
          <cell r="B460" t="str">
            <v xml:space="preserve">ATM Plaza Venezuela II (Santiago) </v>
          </cell>
          <cell r="C460" t="str">
            <v>NORTE</v>
          </cell>
        </row>
        <row r="461">
          <cell r="A461">
            <v>595</v>
          </cell>
          <cell r="B461" t="str">
            <v xml:space="preserve">ATM S/M Central I (Santiago) </v>
          </cell>
          <cell r="C461" t="str">
            <v>NORTE</v>
          </cell>
        </row>
        <row r="462">
          <cell r="A462">
            <v>596</v>
          </cell>
          <cell r="B462" t="str">
            <v xml:space="preserve">ATM Autobanco Malecón Center </v>
          </cell>
          <cell r="C462" t="str">
            <v>DISTRITO NACIONAL</v>
          </cell>
        </row>
        <row r="463">
          <cell r="A463">
            <v>597</v>
          </cell>
          <cell r="B463" t="str">
            <v xml:space="preserve">ATM CTB II (Santiago) </v>
          </cell>
          <cell r="C463" t="str">
            <v>NORTE</v>
          </cell>
        </row>
        <row r="464">
          <cell r="A464">
            <v>598</v>
          </cell>
          <cell r="B464" t="str">
            <v xml:space="preserve">ATM Hotel Matún (Santiago) </v>
          </cell>
          <cell r="C464" t="str">
            <v>NORTE</v>
          </cell>
        </row>
        <row r="465">
          <cell r="A465">
            <v>599</v>
          </cell>
          <cell r="B465" t="str">
            <v xml:space="preserve">ATM Oficina Plaza Internacional (Santiago) </v>
          </cell>
          <cell r="C465" t="str">
            <v>NORTE</v>
          </cell>
        </row>
        <row r="466">
          <cell r="A466">
            <v>600</v>
          </cell>
          <cell r="B466" t="str">
            <v>ATM S/M Bravo Hipica</v>
          </cell>
          <cell r="C466" t="str">
            <v>DISTRITO NACIONAL</v>
          </cell>
        </row>
        <row r="467">
          <cell r="A467">
            <v>601</v>
          </cell>
          <cell r="B467" t="str">
            <v xml:space="preserve">ATM Plaza Haché (Santiago) </v>
          </cell>
          <cell r="C467" t="str">
            <v>NORTE</v>
          </cell>
        </row>
        <row r="468">
          <cell r="A468">
            <v>602</v>
          </cell>
          <cell r="B468" t="str">
            <v xml:space="preserve">ATM Zona Franca (Santiago) I </v>
          </cell>
          <cell r="C468" t="str">
            <v>NORTE</v>
          </cell>
        </row>
        <row r="469">
          <cell r="A469">
            <v>603</v>
          </cell>
          <cell r="B469" t="str">
            <v xml:space="preserve">ATM Zona Franca (Santiago) II </v>
          </cell>
          <cell r="C469" t="str">
            <v>NORTE</v>
          </cell>
        </row>
        <row r="470">
          <cell r="A470">
            <v>604</v>
          </cell>
          <cell r="B470" t="str">
            <v xml:space="preserve">ATM Oficina Estancia Nueva (Moca) </v>
          </cell>
          <cell r="C470" t="str">
            <v>NORTE</v>
          </cell>
        </row>
        <row r="471">
          <cell r="A471">
            <v>605</v>
          </cell>
          <cell r="B471" t="str">
            <v xml:space="preserve">ATM Oficina Bonao I </v>
          </cell>
          <cell r="C471" t="str">
            <v>NORTE</v>
          </cell>
        </row>
        <row r="472">
          <cell r="A472">
            <v>606</v>
          </cell>
          <cell r="B472" t="str">
            <v xml:space="preserve">ATM UNP Manolo Tavarez Justo </v>
          </cell>
          <cell r="C472" t="str">
            <v>NORTE</v>
          </cell>
        </row>
        <row r="473">
          <cell r="A473">
            <v>607</v>
          </cell>
          <cell r="B473" t="str">
            <v xml:space="preserve">ATM ONAPI </v>
          </cell>
          <cell r="C473" t="str">
            <v>DISTRITO NACIONAL</v>
          </cell>
        </row>
        <row r="474">
          <cell r="A474">
            <v>608</v>
          </cell>
          <cell r="B474" t="str">
            <v xml:space="preserve">ATM Oficina Jumbo (San Pedro) </v>
          </cell>
          <cell r="C474" t="str">
            <v>ESTE</v>
          </cell>
        </row>
        <row r="475">
          <cell r="A475">
            <v>609</v>
          </cell>
          <cell r="B475" t="str">
            <v xml:space="preserve">ATM S/M Jumbo (San Pedro) </v>
          </cell>
          <cell r="C475" t="str">
            <v>ESTE</v>
          </cell>
        </row>
        <row r="476">
          <cell r="A476">
            <v>610</v>
          </cell>
          <cell r="B476" t="str">
            <v xml:space="preserve">ATM EDEESTE </v>
          </cell>
          <cell r="C476" t="str">
            <v>DISTRITO NACIONAL</v>
          </cell>
        </row>
        <row r="477">
          <cell r="A477">
            <v>611</v>
          </cell>
          <cell r="B477" t="str">
            <v xml:space="preserve">ATM DGII Sede Central </v>
          </cell>
          <cell r="C477" t="str">
            <v>DISTRITO NACIONAL</v>
          </cell>
        </row>
        <row r="478">
          <cell r="A478">
            <v>612</v>
          </cell>
          <cell r="B478" t="str">
            <v xml:space="preserve">ATM Plaza Orense (La Romana) </v>
          </cell>
          <cell r="C478" t="str">
            <v>ESTE</v>
          </cell>
        </row>
        <row r="479">
          <cell r="A479">
            <v>613</v>
          </cell>
          <cell r="B479" t="str">
            <v xml:space="preserve">ATM Almacenes Zaglul (La Altagracia) </v>
          </cell>
          <cell r="C479" t="str">
            <v>ESTE</v>
          </cell>
        </row>
        <row r="480">
          <cell r="A480">
            <v>614</v>
          </cell>
          <cell r="B480" t="str">
            <v>ATM S/M Bravo Pontezuela</v>
          </cell>
          <cell r="C480" t="str">
            <v>DISTRITO NACIONAL</v>
          </cell>
        </row>
        <row r="481">
          <cell r="A481">
            <v>615</v>
          </cell>
          <cell r="B481" t="str">
            <v xml:space="preserve">ATM Estación Sunix Cabral (Barahona) </v>
          </cell>
          <cell r="C481" t="str">
            <v>SUR</v>
          </cell>
        </row>
        <row r="482">
          <cell r="A482">
            <v>616</v>
          </cell>
          <cell r="B482" t="str">
            <v xml:space="preserve">ATM 5ta. Brigada Barahona </v>
          </cell>
          <cell r="C482" t="str">
            <v>SUR</v>
          </cell>
        </row>
        <row r="483">
          <cell r="A483">
            <v>617</v>
          </cell>
          <cell r="B483" t="str">
            <v xml:space="preserve">ATM Guardia Presidencial </v>
          </cell>
          <cell r="C483" t="str">
            <v>DISTRITO NACIONAL</v>
          </cell>
        </row>
        <row r="484">
          <cell r="A484">
            <v>618</v>
          </cell>
          <cell r="B484" t="str">
            <v xml:space="preserve">ATM Bienes Nacionales </v>
          </cell>
          <cell r="C484" t="str">
            <v>DISTRITO NACIONAL</v>
          </cell>
        </row>
        <row r="485">
          <cell r="A485">
            <v>619</v>
          </cell>
          <cell r="B485" t="str">
            <v xml:space="preserve">ATM Academia P.N. Hatillo (San Cristóbal) </v>
          </cell>
          <cell r="C485" t="str">
            <v>SUR</v>
          </cell>
        </row>
        <row r="486">
          <cell r="A486">
            <v>620</v>
          </cell>
          <cell r="B486" t="str">
            <v xml:space="preserve">ATM Ministerio de Medio Ambiente </v>
          </cell>
          <cell r="C486" t="str">
            <v>DISTRITO NACIONAL</v>
          </cell>
        </row>
        <row r="487">
          <cell r="A487">
            <v>621</v>
          </cell>
          <cell r="B487" t="str">
            <v xml:space="preserve">ATM CESAC  </v>
          </cell>
          <cell r="C487" t="str">
            <v>DISTRITO NACIONAL</v>
          </cell>
        </row>
        <row r="488">
          <cell r="A488">
            <v>622</v>
          </cell>
          <cell r="B488" t="str">
            <v xml:space="preserve">ATM Ayuntamiento D.N. </v>
          </cell>
          <cell r="C488" t="str">
            <v>DISTRITO NACIONAL</v>
          </cell>
        </row>
        <row r="489">
          <cell r="A489">
            <v>623</v>
          </cell>
          <cell r="B489" t="str">
            <v xml:space="preserve">ATM Operaciones Especiales (Manoguayabo) </v>
          </cell>
          <cell r="C489" t="str">
            <v>DISTRITO NACIONAL</v>
          </cell>
        </row>
        <row r="490">
          <cell r="A490">
            <v>624</v>
          </cell>
          <cell r="B490" t="str">
            <v xml:space="preserve">ATM Policía Nacional I </v>
          </cell>
          <cell r="C490" t="str">
            <v>DISTRITO NACIONAL</v>
          </cell>
        </row>
        <row r="491">
          <cell r="A491">
            <v>625</v>
          </cell>
          <cell r="B491" t="str">
            <v xml:space="preserve">ATM Policía Nacional II </v>
          </cell>
          <cell r="C491" t="str">
            <v>DISTRITO NACIONAL</v>
          </cell>
        </row>
        <row r="492">
          <cell r="A492">
            <v>626</v>
          </cell>
          <cell r="B492" t="str">
            <v xml:space="preserve">ATM MERCASD (Merca Santo Domingo) </v>
          </cell>
          <cell r="C492" t="str">
            <v>DISTRITO NACIONAL</v>
          </cell>
        </row>
        <row r="493">
          <cell r="A493">
            <v>627</v>
          </cell>
          <cell r="B493" t="str">
            <v xml:space="preserve">ATM CAASD </v>
          </cell>
          <cell r="C493" t="str">
            <v>DISTRITO NACIONAL</v>
          </cell>
        </row>
        <row r="494">
          <cell r="A494">
            <v>628</v>
          </cell>
          <cell r="B494" t="str">
            <v xml:space="preserve">ATM Autobanco San Isidro </v>
          </cell>
          <cell r="C494" t="str">
            <v>DISTRITO NACIONAL</v>
          </cell>
        </row>
        <row r="495">
          <cell r="A495">
            <v>629</v>
          </cell>
          <cell r="B495" t="str">
            <v xml:space="preserve">ATM Oficina Americana Independencia I </v>
          </cell>
          <cell r="C495" t="str">
            <v>DISTRITO NACIONAL</v>
          </cell>
        </row>
        <row r="496">
          <cell r="A496">
            <v>630</v>
          </cell>
          <cell r="B496" t="str">
            <v xml:space="preserve">ATM Oficina Plaza Zaglul (SPM) </v>
          </cell>
          <cell r="C496" t="str">
            <v>ESTE</v>
          </cell>
        </row>
        <row r="497">
          <cell r="A497">
            <v>631</v>
          </cell>
          <cell r="B497" t="str">
            <v xml:space="preserve">ATM ASOCODEQUI (San Pedro) </v>
          </cell>
          <cell r="C497" t="str">
            <v>ESTE</v>
          </cell>
        </row>
        <row r="498">
          <cell r="A498">
            <v>632</v>
          </cell>
          <cell r="B498" t="str">
            <v xml:space="preserve">ATM Autobanco Gurabo </v>
          </cell>
          <cell r="C498" t="str">
            <v>NORTE</v>
          </cell>
        </row>
        <row r="499">
          <cell r="A499">
            <v>633</v>
          </cell>
          <cell r="B499" t="str">
            <v xml:space="preserve">ATM Autobanco Las Colinas </v>
          </cell>
          <cell r="C499" t="str">
            <v>NORTE</v>
          </cell>
        </row>
        <row r="500">
          <cell r="A500">
            <v>634</v>
          </cell>
          <cell r="B500" t="str">
            <v xml:space="preserve">ATM Ayuntamiento Los Llanos (SPM) </v>
          </cell>
          <cell r="C500" t="str">
            <v>ESTE</v>
          </cell>
        </row>
        <row r="501">
          <cell r="A501">
            <v>635</v>
          </cell>
          <cell r="B501" t="str">
            <v xml:space="preserve">ATM Zona Franca Tamboril </v>
          </cell>
          <cell r="C501" t="str">
            <v>NORTE</v>
          </cell>
        </row>
        <row r="502">
          <cell r="A502">
            <v>636</v>
          </cell>
          <cell r="B502" t="str">
            <v xml:space="preserve">ATM Oficina Tamboríl </v>
          </cell>
          <cell r="C502" t="str">
            <v>NORTE</v>
          </cell>
        </row>
        <row r="503">
          <cell r="A503">
            <v>637</v>
          </cell>
          <cell r="B503" t="str">
            <v xml:space="preserve">ATM UNP Monción </v>
          </cell>
          <cell r="C503" t="str">
            <v>NORTE</v>
          </cell>
        </row>
        <row r="504">
          <cell r="A504">
            <v>638</v>
          </cell>
          <cell r="B504" t="str">
            <v xml:space="preserve">ATM S/M Yoma </v>
          </cell>
          <cell r="C504" t="str">
            <v>NORTE</v>
          </cell>
        </row>
        <row r="505">
          <cell r="A505">
            <v>639</v>
          </cell>
          <cell r="B505" t="str">
            <v xml:space="preserve">ATM Comisión Militar MOPC </v>
          </cell>
          <cell r="C505" t="str">
            <v>DISTRITO NACIONAL</v>
          </cell>
        </row>
        <row r="506">
          <cell r="A506">
            <v>640</v>
          </cell>
          <cell r="B506" t="str">
            <v xml:space="preserve">ATM Ministerio Obras Públicas </v>
          </cell>
          <cell r="C506" t="str">
            <v>DISTRITO NACIONAL</v>
          </cell>
        </row>
        <row r="507">
          <cell r="A507">
            <v>641</v>
          </cell>
          <cell r="B507" t="str">
            <v xml:space="preserve">ATM Farmacia Rimac </v>
          </cell>
          <cell r="C507" t="str">
            <v>DISTRITO NACIONAL</v>
          </cell>
        </row>
        <row r="508">
          <cell r="A508">
            <v>642</v>
          </cell>
          <cell r="B508" t="str">
            <v xml:space="preserve">ATM OMSA Sto. Dgo. </v>
          </cell>
          <cell r="C508" t="str">
            <v>DISTRITO NACIONAL</v>
          </cell>
        </row>
        <row r="509">
          <cell r="A509">
            <v>643</v>
          </cell>
          <cell r="B509" t="str">
            <v xml:space="preserve">ATM Oficina Valerio </v>
          </cell>
          <cell r="C509" t="str">
            <v>NORTE</v>
          </cell>
        </row>
        <row r="510">
          <cell r="A510">
            <v>644</v>
          </cell>
          <cell r="B510" t="str">
            <v xml:space="preserve">ATM Zona Franca Grupo M I (Santiago) </v>
          </cell>
          <cell r="C510" t="str">
            <v>NORTE</v>
          </cell>
        </row>
        <row r="511">
          <cell r="A511">
            <v>645</v>
          </cell>
          <cell r="B511" t="str">
            <v xml:space="preserve">ATM UNP Cabrera </v>
          </cell>
          <cell r="C511" t="str">
            <v>NORTE</v>
          </cell>
        </row>
        <row r="512">
          <cell r="A512">
            <v>646</v>
          </cell>
          <cell r="B512" t="str">
            <v xml:space="preserve">ATM Plaza Jacaranda (Bonao) </v>
          </cell>
          <cell r="C512" t="str">
            <v>NORTE</v>
          </cell>
        </row>
        <row r="513">
          <cell r="A513">
            <v>647</v>
          </cell>
          <cell r="B513" t="str">
            <v xml:space="preserve">ATM CORAASAN </v>
          </cell>
          <cell r="C513" t="str">
            <v>NORTE</v>
          </cell>
        </row>
        <row r="514">
          <cell r="A514">
            <v>648</v>
          </cell>
          <cell r="B514" t="str">
            <v xml:space="preserve">ATM Hermandad de Pensionados </v>
          </cell>
          <cell r="C514" t="str">
            <v>DISTRITO NACIONAL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  <cell r="C515" t="str">
            <v>NORTE</v>
          </cell>
        </row>
        <row r="516">
          <cell r="A516">
            <v>650</v>
          </cell>
          <cell r="B516" t="str">
            <v>ATM Edificio 911 (Santiago)</v>
          </cell>
          <cell r="C516" t="str">
            <v>NORTE</v>
          </cell>
        </row>
        <row r="517">
          <cell r="A517">
            <v>651</v>
          </cell>
          <cell r="B517" t="str">
            <v>ATM Eco Petroleo Romana</v>
          </cell>
          <cell r="C517" t="str">
            <v>ESTE</v>
          </cell>
        </row>
        <row r="518">
          <cell r="A518">
            <v>653</v>
          </cell>
          <cell r="B518" t="str">
            <v>ATM Estación Isla Jarabacoa</v>
          </cell>
          <cell r="C518" t="str">
            <v>NORTE</v>
          </cell>
        </row>
        <row r="519">
          <cell r="A519">
            <v>654</v>
          </cell>
          <cell r="B519" t="str">
            <v>ATM Autoservicio S/M Jumbo Puerto Plata</v>
          </cell>
          <cell r="C519" t="str">
            <v>NORTE</v>
          </cell>
        </row>
        <row r="520">
          <cell r="A520">
            <v>655</v>
          </cell>
          <cell r="B520" t="str">
            <v>ATM Farmacia Sandra</v>
          </cell>
          <cell r="C520" t="str">
            <v>DISTRITO NACIONAL</v>
          </cell>
        </row>
        <row r="521">
          <cell r="A521">
            <v>658</v>
          </cell>
          <cell r="B521" t="str">
            <v>ATM Cámara de Cuentas</v>
          </cell>
          <cell r="C521" t="str">
            <v>DISTRITO NACIONAL</v>
          </cell>
        </row>
        <row r="522">
          <cell r="A522">
            <v>659</v>
          </cell>
          <cell r="B522" t="str">
            <v>ATM Down Town Center</v>
          </cell>
          <cell r="C522" t="str">
            <v>DISTRITO NACIONAL</v>
          </cell>
        </row>
        <row r="523">
          <cell r="A523">
            <v>660</v>
          </cell>
          <cell r="B523" t="str">
            <v>ATM Romana Norte II</v>
          </cell>
          <cell r="C523" t="str">
            <v>ESTE</v>
          </cell>
        </row>
        <row r="524">
          <cell r="A524">
            <v>661</v>
          </cell>
          <cell r="B524" t="str">
            <v xml:space="preserve">ATM Almacenes Iberia (San Pedro) </v>
          </cell>
          <cell r="C524" t="str">
            <v>ESTE</v>
          </cell>
        </row>
        <row r="525">
          <cell r="A525">
            <v>662</v>
          </cell>
          <cell r="B525" t="str">
            <v>ATM UTESA (Santiago)</v>
          </cell>
          <cell r="C525" t="str">
            <v>NORTE</v>
          </cell>
        </row>
        <row r="526">
          <cell r="A526">
            <v>663</v>
          </cell>
          <cell r="B526" t="str">
            <v>ATM S/M Olé Av. España</v>
          </cell>
          <cell r="C526" t="str">
            <v>DISTRITO NACIONAL</v>
          </cell>
        </row>
        <row r="527">
          <cell r="A527">
            <v>664</v>
          </cell>
          <cell r="B527" t="str">
            <v>ATM S/M Asfer (Constanza)</v>
          </cell>
          <cell r="C527" t="str">
            <v>NORTE</v>
          </cell>
        </row>
        <row r="528">
          <cell r="A528">
            <v>665</v>
          </cell>
          <cell r="B528" t="str">
            <v>ATM Huacal (Santiago)</v>
          </cell>
          <cell r="C528" t="str">
            <v>NORTE</v>
          </cell>
        </row>
        <row r="529">
          <cell r="A529">
            <v>666</v>
          </cell>
          <cell r="B529" t="str">
            <v>ATM S/M El Porvernir Libert</v>
          </cell>
          <cell r="C529" t="str">
            <v>NORTE</v>
          </cell>
        </row>
        <row r="530">
          <cell r="A530">
            <v>667</v>
          </cell>
          <cell r="B530" t="str">
            <v>ATM Zona Franca Emimar (Santiago)</v>
          </cell>
          <cell r="C530" t="str">
            <v>NORTE</v>
          </cell>
        </row>
        <row r="531">
          <cell r="A531">
            <v>668</v>
          </cell>
          <cell r="B531" t="str">
            <v>ATM Hospital HEMMI (Santiago)</v>
          </cell>
          <cell r="C531" t="str">
            <v>NORTE</v>
          </cell>
        </row>
        <row r="532">
          <cell r="A532">
            <v>669</v>
          </cell>
          <cell r="B532" t="str">
            <v>ATM Ayuntamiento Sto. Dgo. Norte</v>
          </cell>
          <cell r="C532" t="str">
            <v>DISTRITO NACIONAL</v>
          </cell>
        </row>
        <row r="533">
          <cell r="A533">
            <v>670</v>
          </cell>
          <cell r="B533" t="str">
            <v>ATM Estación Texaco Algodón</v>
          </cell>
          <cell r="C533" t="str">
            <v>DISTRITO NACIONAL</v>
          </cell>
        </row>
        <row r="534">
          <cell r="A534">
            <v>671</v>
          </cell>
          <cell r="B534" t="str">
            <v>ATM Ayuntamiento Sto. Dgo. Norte</v>
          </cell>
          <cell r="C534" t="str">
            <v>DISTRITO NACIONAL</v>
          </cell>
        </row>
        <row r="535">
          <cell r="A535">
            <v>672</v>
          </cell>
          <cell r="B535" t="str">
            <v>ATM Destacamento Policía Nacional La Victoria</v>
          </cell>
          <cell r="C535" t="str">
            <v>DISTRITO NACIONAL</v>
          </cell>
        </row>
        <row r="536">
          <cell r="A536">
            <v>673</v>
          </cell>
          <cell r="B536" t="str">
            <v>ATM Clínica Dr. Cruz Jiminián</v>
          </cell>
          <cell r="C536" t="str">
            <v>ESTE</v>
          </cell>
        </row>
        <row r="537">
          <cell r="A537">
            <v>676</v>
          </cell>
          <cell r="B537" t="str">
            <v>ATM S/M Bravo Colina Del Oeste</v>
          </cell>
          <cell r="C537" t="str">
            <v>DISTRITO NACIONAL</v>
          </cell>
        </row>
        <row r="538">
          <cell r="A538">
            <v>677</v>
          </cell>
          <cell r="B538" t="str">
            <v>ATM PBG Villa Jaragua</v>
          </cell>
          <cell r="C538" t="str">
            <v>SUR</v>
          </cell>
        </row>
        <row r="539">
          <cell r="A539">
            <v>678</v>
          </cell>
          <cell r="B539" t="str">
            <v>ATM Eco Petroleo San Isidro</v>
          </cell>
          <cell r="C539" t="str">
            <v>DISTRITO NACIONAL</v>
          </cell>
        </row>
        <row r="540">
          <cell r="A540">
            <v>679</v>
          </cell>
          <cell r="B540" t="str">
            <v>ATM Base Aerea Puerto Plata</v>
          </cell>
          <cell r="C540" t="str">
            <v>NORTE</v>
          </cell>
        </row>
        <row r="541">
          <cell r="A541">
            <v>680</v>
          </cell>
          <cell r="B541" t="str">
            <v>ATM Hotel Royalton</v>
          </cell>
          <cell r="C541" t="str">
            <v>ESTE</v>
          </cell>
        </row>
        <row r="542">
          <cell r="A542">
            <v>681</v>
          </cell>
          <cell r="B542" t="str">
            <v xml:space="preserve">ATM Hotel Royalton II </v>
          </cell>
          <cell r="C542" t="str">
            <v>ESTE</v>
          </cell>
        </row>
        <row r="543">
          <cell r="A543">
            <v>682</v>
          </cell>
          <cell r="B543" t="str">
            <v>ATM Blue Mall Punta Cana</v>
          </cell>
          <cell r="C543" t="str">
            <v>ESTE</v>
          </cell>
        </row>
        <row r="544">
          <cell r="A544">
            <v>683</v>
          </cell>
          <cell r="B544" t="str">
            <v>ATM INCARNA El Pino (la Vega)</v>
          </cell>
          <cell r="C544" t="str">
            <v>NORTE</v>
          </cell>
        </row>
        <row r="545">
          <cell r="A545">
            <v>684</v>
          </cell>
          <cell r="B545" t="str">
            <v>ATM Estación Texaco Prolongación 27 Febrero</v>
          </cell>
          <cell r="C545" t="str">
            <v>DISTRITO NACIONAL</v>
          </cell>
        </row>
        <row r="546">
          <cell r="A546">
            <v>685</v>
          </cell>
          <cell r="B546" t="str">
            <v>ATM Autoservicio UASD</v>
          </cell>
          <cell r="C546" t="str">
            <v>DISTRITO NACIONAL</v>
          </cell>
        </row>
        <row r="547">
          <cell r="A547">
            <v>686</v>
          </cell>
          <cell r="B547" t="str">
            <v>ATM Autoservicio Oficina Máximo Gómez</v>
          </cell>
          <cell r="C547" t="str">
            <v>DISTRITO NACIONAL</v>
          </cell>
        </row>
        <row r="548">
          <cell r="A548">
            <v>687</v>
          </cell>
          <cell r="B548" t="str">
            <v>ATM Oficina Monterrico II</v>
          </cell>
          <cell r="C548" t="str">
            <v>NORTE</v>
          </cell>
        </row>
        <row r="549">
          <cell r="A549">
            <v>688</v>
          </cell>
          <cell r="B549" t="str">
            <v>ATM Innova Centro Ave. Kennedy</v>
          </cell>
          <cell r="C549" t="str">
            <v>DISTRITO NACIONAL</v>
          </cell>
        </row>
        <row r="550">
          <cell r="A550">
            <v>689</v>
          </cell>
          <cell r="B550" t="str">
            <v>ATM Eco Petroleo Villa Gonzalez</v>
          </cell>
          <cell r="C550" t="str">
            <v>NORTE</v>
          </cell>
        </row>
        <row r="551">
          <cell r="A551">
            <v>690</v>
          </cell>
          <cell r="B551" t="str">
            <v>ATM Eco Petroleo Esperanza</v>
          </cell>
          <cell r="C551" t="str">
            <v>DISTRITO NACIONAL</v>
          </cell>
        </row>
        <row r="552">
          <cell r="A552">
            <v>691</v>
          </cell>
          <cell r="B552" t="str">
            <v>ATM Eco Petroleo Manzanillo</v>
          </cell>
          <cell r="C552" t="str">
            <v>NORTE</v>
          </cell>
        </row>
        <row r="553">
          <cell r="A553">
            <v>693</v>
          </cell>
          <cell r="B553" t="str">
            <v>ATM INTL Medical Punta Cana</v>
          </cell>
          <cell r="C553" t="str">
            <v>ESTE</v>
          </cell>
        </row>
        <row r="554">
          <cell r="A554">
            <v>694</v>
          </cell>
          <cell r="B554" t="str">
            <v>ATM Optica 27 de Febrero</v>
          </cell>
          <cell r="C554" t="str">
            <v>DISTRITO NACIONAL</v>
          </cell>
        </row>
        <row r="555">
          <cell r="A555">
            <v>695</v>
          </cell>
          <cell r="B555" t="str">
            <v>ATM Contac Center</v>
          </cell>
          <cell r="C555" t="str">
            <v>DISTRITO NACIONAL</v>
          </cell>
        </row>
        <row r="556">
          <cell r="A556">
            <v>696</v>
          </cell>
          <cell r="B556" t="str">
            <v>ATM Olé Jacobo Majluta</v>
          </cell>
          <cell r="C556" t="str">
            <v>DISTRITO NACIONAL</v>
          </cell>
        </row>
        <row r="557">
          <cell r="A557">
            <v>697</v>
          </cell>
          <cell r="B557" t="str">
            <v>ATM Hipermercado Olé Ciudad Juan Bosch</v>
          </cell>
          <cell r="C557" t="str">
            <v>DISTRITO NACIONAL</v>
          </cell>
        </row>
        <row r="558">
          <cell r="A558">
            <v>698</v>
          </cell>
          <cell r="B558" t="str">
            <v>ATM Parador Bellamar</v>
          </cell>
          <cell r="C558" t="str">
            <v>DISTRITO NACIONAL</v>
          </cell>
        </row>
        <row r="559">
          <cell r="A559">
            <v>699</v>
          </cell>
          <cell r="B559" t="str">
            <v>ATM S/M Bravo Bani</v>
          </cell>
          <cell r="C559" t="str">
            <v>SUR</v>
          </cell>
        </row>
        <row r="560">
          <cell r="A560">
            <v>701</v>
          </cell>
          <cell r="B560" t="str">
            <v>ATM Autoservicio Los Alcarrizos</v>
          </cell>
          <cell r="C560" t="str">
            <v>DISTRITO NACIONAL</v>
          </cell>
        </row>
        <row r="561">
          <cell r="A561">
            <v>703</v>
          </cell>
          <cell r="B561" t="str">
            <v xml:space="preserve">ATM Oficina El Mamey Los Hidalgos </v>
          </cell>
          <cell r="C561" t="str">
            <v>NORTE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  <cell r="C562" t="str">
            <v>NORTE</v>
          </cell>
        </row>
        <row r="563">
          <cell r="A563">
            <v>706</v>
          </cell>
          <cell r="B563" t="str">
            <v xml:space="preserve">ATM S/M Pristine </v>
          </cell>
          <cell r="C563" t="str">
            <v>DISTRITO NACIONAL</v>
          </cell>
        </row>
        <row r="564">
          <cell r="A564">
            <v>707</v>
          </cell>
          <cell r="B564" t="str">
            <v xml:space="preserve">ATM IAD </v>
          </cell>
          <cell r="C564" t="str">
            <v>DISTRITO NACIONAL</v>
          </cell>
        </row>
        <row r="565">
          <cell r="A565">
            <v>708</v>
          </cell>
          <cell r="B565" t="str">
            <v xml:space="preserve">ATM El Vestir De Hoy </v>
          </cell>
          <cell r="C565" t="str">
            <v>DISTRITO NACIONAL</v>
          </cell>
        </row>
        <row r="566">
          <cell r="A566">
            <v>709</v>
          </cell>
          <cell r="B566" t="str">
            <v xml:space="preserve">ATM Seguros Maestro SEMMA  </v>
          </cell>
          <cell r="C566" t="str">
            <v>DISTRITO NACIONAL</v>
          </cell>
        </row>
        <row r="567">
          <cell r="A567">
            <v>710</v>
          </cell>
          <cell r="B567" t="str">
            <v xml:space="preserve">ATM S/M Soberano </v>
          </cell>
          <cell r="C567" t="str">
            <v>DISTRITO NACIONAL</v>
          </cell>
        </row>
        <row r="568">
          <cell r="A568">
            <v>712</v>
          </cell>
          <cell r="B568" t="str">
            <v xml:space="preserve">ATM Oficina Imbert </v>
          </cell>
          <cell r="C568" t="str">
            <v>NORTE</v>
          </cell>
        </row>
        <row r="569">
          <cell r="A569">
            <v>713</v>
          </cell>
          <cell r="B569" t="str">
            <v xml:space="preserve">ATM Oficina Las Américas </v>
          </cell>
          <cell r="C569" t="str">
            <v>DISTRITO NACIONAL</v>
          </cell>
        </row>
        <row r="570">
          <cell r="A570">
            <v>714</v>
          </cell>
          <cell r="B570" t="str">
            <v xml:space="preserve">ATM Hospital de Herrera </v>
          </cell>
          <cell r="C570" t="str">
            <v>DISTRITO NACIONAL</v>
          </cell>
        </row>
        <row r="571">
          <cell r="A571">
            <v>715</v>
          </cell>
          <cell r="B571" t="str">
            <v xml:space="preserve">ATM Oficina 27 de Febrero (Lobby) </v>
          </cell>
          <cell r="C571" t="str">
            <v>DISTRITO NACIONAL</v>
          </cell>
        </row>
        <row r="572">
          <cell r="A572">
            <v>716</v>
          </cell>
          <cell r="B572" t="str">
            <v xml:space="preserve">ATM Oficina Zona Franca (Santiago) </v>
          </cell>
          <cell r="C572" t="str">
            <v>NORTE</v>
          </cell>
        </row>
        <row r="573">
          <cell r="A573">
            <v>717</v>
          </cell>
          <cell r="B573" t="str">
            <v xml:space="preserve">ATM Oficina Los Alcarrizos </v>
          </cell>
          <cell r="C573" t="str">
            <v>DISTRITO NACIONAL</v>
          </cell>
        </row>
        <row r="574">
          <cell r="A574">
            <v>718</v>
          </cell>
          <cell r="B574" t="str">
            <v xml:space="preserve">ATM Feria Ganadera </v>
          </cell>
          <cell r="C574" t="str">
            <v>DISTRITO NACIONAL</v>
          </cell>
        </row>
        <row r="575">
          <cell r="A575">
            <v>719</v>
          </cell>
          <cell r="B575" t="str">
            <v xml:space="preserve">ATM Ayuntamiento Municipal San Luís </v>
          </cell>
          <cell r="C575" t="str">
            <v>DISTRITO NACIONAL</v>
          </cell>
        </row>
        <row r="576">
          <cell r="A576">
            <v>720</v>
          </cell>
          <cell r="B576" t="str">
            <v xml:space="preserve">ATM OMSA (Santiago) </v>
          </cell>
          <cell r="C576" t="str">
            <v>NORTE</v>
          </cell>
        </row>
        <row r="577">
          <cell r="A577">
            <v>721</v>
          </cell>
          <cell r="B577" t="str">
            <v xml:space="preserve">ATM Oficina Charles de Gaulle II </v>
          </cell>
          <cell r="C577" t="str">
            <v>DISTRITO NACIONAL</v>
          </cell>
        </row>
        <row r="578">
          <cell r="A578">
            <v>722</v>
          </cell>
          <cell r="B578" t="str">
            <v xml:space="preserve">ATM Oficina Charles de Gaulle III </v>
          </cell>
          <cell r="C578" t="str">
            <v>DISTRITO NACIONAL</v>
          </cell>
        </row>
        <row r="579">
          <cell r="A579">
            <v>723</v>
          </cell>
          <cell r="B579" t="str">
            <v xml:space="preserve">ATM Farmacia COOPINFA </v>
          </cell>
          <cell r="C579" t="str">
            <v>DISTRITO NACIONAL</v>
          </cell>
        </row>
        <row r="580">
          <cell r="A580">
            <v>724</v>
          </cell>
          <cell r="B580" t="str">
            <v xml:space="preserve">ATM El Huacal I </v>
          </cell>
          <cell r="C580" t="str">
            <v>DISTRITO NACIONAL</v>
          </cell>
        </row>
        <row r="581">
          <cell r="A581">
            <v>725</v>
          </cell>
          <cell r="B581" t="str">
            <v xml:space="preserve">ATM El Huacal II  </v>
          </cell>
          <cell r="C581" t="str">
            <v>DISTRITO NACIONAL</v>
          </cell>
        </row>
        <row r="582">
          <cell r="A582">
            <v>726</v>
          </cell>
          <cell r="B582" t="str">
            <v xml:space="preserve">ATM El Huacal III </v>
          </cell>
          <cell r="C582" t="str">
            <v>DISTRITO NACIONAL</v>
          </cell>
        </row>
        <row r="583">
          <cell r="A583">
            <v>727</v>
          </cell>
          <cell r="B583" t="str">
            <v xml:space="preserve">ATM UNP Pisano </v>
          </cell>
          <cell r="C583" t="str">
            <v>NORTE</v>
          </cell>
        </row>
        <row r="584">
          <cell r="A584">
            <v>728</v>
          </cell>
          <cell r="B584" t="str">
            <v xml:space="preserve">ATM UNP La Vega Oficina Regional Norcentral </v>
          </cell>
          <cell r="C584" t="str">
            <v>NORTE</v>
          </cell>
        </row>
        <row r="585">
          <cell r="A585">
            <v>729</v>
          </cell>
          <cell r="B585" t="str">
            <v xml:space="preserve">ATM Zona Franca (La Vega) </v>
          </cell>
          <cell r="C585" t="str">
            <v>NORTE</v>
          </cell>
        </row>
        <row r="586">
          <cell r="A586">
            <v>730</v>
          </cell>
          <cell r="B586" t="str">
            <v xml:space="preserve">ATM Palacio de Justicia Barahona </v>
          </cell>
          <cell r="C586" t="str">
            <v>SUR</v>
          </cell>
        </row>
        <row r="587">
          <cell r="A587">
            <v>731</v>
          </cell>
          <cell r="B587" t="str">
            <v xml:space="preserve">ATM UNP Villa González </v>
          </cell>
          <cell r="C587" t="str">
            <v>NORTE</v>
          </cell>
        </row>
        <row r="588">
          <cell r="A588">
            <v>732</v>
          </cell>
          <cell r="B588" t="str">
            <v xml:space="preserve">ATM Molino del Valle (Santiago) </v>
          </cell>
          <cell r="C588" t="str">
            <v>NORTE</v>
          </cell>
        </row>
        <row r="589">
          <cell r="A589">
            <v>733</v>
          </cell>
          <cell r="B589" t="str">
            <v xml:space="preserve">ATM Zona Franca Perdenales </v>
          </cell>
          <cell r="C589" t="str">
            <v>SUR</v>
          </cell>
        </row>
        <row r="590">
          <cell r="A590">
            <v>734</v>
          </cell>
          <cell r="B590" t="str">
            <v xml:space="preserve">ATM Oficina Independencia I </v>
          </cell>
          <cell r="C590" t="str">
            <v>DISTRITO NACIONAL</v>
          </cell>
        </row>
        <row r="591">
          <cell r="A591">
            <v>735</v>
          </cell>
          <cell r="B591" t="str">
            <v xml:space="preserve">ATM Oficina Independencia II  </v>
          </cell>
          <cell r="C591" t="str">
            <v>DISTRITO NACIONAL</v>
          </cell>
        </row>
        <row r="592">
          <cell r="A592">
            <v>736</v>
          </cell>
          <cell r="B592" t="str">
            <v xml:space="preserve">ATM Oficina Puerto Plata I </v>
          </cell>
          <cell r="C592" t="str">
            <v>NORTE</v>
          </cell>
        </row>
        <row r="593">
          <cell r="A593">
            <v>737</v>
          </cell>
          <cell r="B593" t="str">
            <v xml:space="preserve">ATM UNP Cabarete (Puerto Plata) </v>
          </cell>
          <cell r="C593" t="str">
            <v>NORTE</v>
          </cell>
        </row>
        <row r="594">
          <cell r="A594">
            <v>738</v>
          </cell>
          <cell r="B594" t="str">
            <v xml:space="preserve">ATM Zona Franca Los Alcarrizos </v>
          </cell>
          <cell r="C594" t="str">
            <v>DISTRITO NACIONAL</v>
          </cell>
        </row>
        <row r="595">
          <cell r="A595">
            <v>739</v>
          </cell>
          <cell r="B595" t="str">
            <v xml:space="preserve">ATM Peaje Autopista Duarte </v>
          </cell>
          <cell r="C595" t="str">
            <v>DISTRITO NACIONAL</v>
          </cell>
        </row>
        <row r="596">
          <cell r="A596">
            <v>740</v>
          </cell>
          <cell r="B596" t="str">
            <v xml:space="preserve">ATM EDENORTE (Santiago) </v>
          </cell>
          <cell r="C596" t="str">
            <v>NORTE</v>
          </cell>
        </row>
        <row r="597">
          <cell r="A597">
            <v>741</v>
          </cell>
          <cell r="B597" t="str">
            <v>ATM CURNE UASD San Francisco de Macorís</v>
          </cell>
          <cell r="C597" t="str">
            <v>NORTE</v>
          </cell>
        </row>
        <row r="598">
          <cell r="A598">
            <v>742</v>
          </cell>
          <cell r="B598" t="str">
            <v xml:space="preserve">ATM Oficina Plaza del Rey (La Romana) </v>
          </cell>
          <cell r="C598" t="str">
            <v>ESTE</v>
          </cell>
        </row>
        <row r="599">
          <cell r="A599">
            <v>743</v>
          </cell>
          <cell r="B599" t="str">
            <v xml:space="preserve">ATM Oficina Los Frailes </v>
          </cell>
          <cell r="C599" t="str">
            <v>DISTRITO NACIONAL</v>
          </cell>
        </row>
        <row r="600">
          <cell r="A600">
            <v>744</v>
          </cell>
          <cell r="B600" t="str">
            <v xml:space="preserve">ATM Multicentro La Sirena Venezuela </v>
          </cell>
          <cell r="C600" t="str">
            <v>DISTRITO NACIONAL</v>
          </cell>
        </row>
        <row r="601">
          <cell r="A601">
            <v>745</v>
          </cell>
          <cell r="B601" t="str">
            <v xml:space="preserve">ATM Oficina Ave. Duarte </v>
          </cell>
          <cell r="C601" t="str">
            <v>DISTRITO NACIONAL</v>
          </cell>
        </row>
        <row r="602">
          <cell r="A602">
            <v>746</v>
          </cell>
          <cell r="B602" t="str">
            <v xml:space="preserve">ATM Oficina Las Terrenas </v>
          </cell>
          <cell r="C602" t="str">
            <v>NORTE</v>
          </cell>
        </row>
        <row r="603">
          <cell r="A603">
            <v>747</v>
          </cell>
          <cell r="B603" t="str">
            <v xml:space="preserve">ATM Club BR (Santiago) </v>
          </cell>
          <cell r="C603" t="str">
            <v>NORTE</v>
          </cell>
        </row>
        <row r="604">
          <cell r="A604">
            <v>748</v>
          </cell>
          <cell r="B604" t="str">
            <v xml:space="preserve">ATM Centro de Caja (Santiago) </v>
          </cell>
          <cell r="C604" t="str">
            <v>NORTE</v>
          </cell>
        </row>
        <row r="605">
          <cell r="A605">
            <v>749</v>
          </cell>
          <cell r="B605" t="str">
            <v xml:space="preserve">ATM Oficina Yaque </v>
          </cell>
          <cell r="C605" t="str">
            <v>NORTE</v>
          </cell>
        </row>
        <row r="606">
          <cell r="A606">
            <v>750</v>
          </cell>
          <cell r="B606" t="str">
            <v xml:space="preserve">ATM UNP Duvergé </v>
          </cell>
          <cell r="C606" t="str">
            <v>SUR</v>
          </cell>
        </row>
        <row r="607">
          <cell r="A607">
            <v>751</v>
          </cell>
          <cell r="B607" t="str">
            <v>ATM Eco Petroleo Camilo</v>
          </cell>
          <cell r="C607" t="str">
            <v>SUR</v>
          </cell>
        </row>
        <row r="608">
          <cell r="A608">
            <v>752</v>
          </cell>
          <cell r="B608" t="str">
            <v xml:space="preserve">ATM UNP Las Carolinas (La Vega) </v>
          </cell>
          <cell r="C608" t="str">
            <v>NORTE</v>
          </cell>
        </row>
        <row r="609">
          <cell r="A609">
            <v>753</v>
          </cell>
          <cell r="B609" t="str">
            <v xml:space="preserve">ATM S/M Nacional Tiradentes </v>
          </cell>
          <cell r="C609" t="str">
            <v>DISTRITO NACIONAL</v>
          </cell>
        </row>
        <row r="610">
          <cell r="A610">
            <v>754</v>
          </cell>
          <cell r="B610" t="str">
            <v xml:space="preserve">ATM Autobanco Oficina Licey al Medio </v>
          </cell>
          <cell r="C610" t="str">
            <v>NORTE</v>
          </cell>
        </row>
        <row r="611">
          <cell r="A611">
            <v>755</v>
          </cell>
          <cell r="B611" t="str">
            <v xml:space="preserve">ATM Oficina Galería del Este (Plaza) </v>
          </cell>
          <cell r="C611" t="str">
            <v>DISTRITO NACIONAL</v>
          </cell>
        </row>
        <row r="612">
          <cell r="A612">
            <v>756</v>
          </cell>
          <cell r="B612" t="str">
            <v xml:space="preserve">ATM UNP Villa La Mata (Cotuí) </v>
          </cell>
          <cell r="C612" t="str">
            <v>NORTE</v>
          </cell>
        </row>
        <row r="613">
          <cell r="A613">
            <v>757</v>
          </cell>
          <cell r="B613" t="str">
            <v xml:space="preserve">ATM UNP Plaza Paseo (Santiago) </v>
          </cell>
          <cell r="C613" t="str">
            <v>NORTE</v>
          </cell>
        </row>
        <row r="614">
          <cell r="A614">
            <v>758</v>
          </cell>
          <cell r="B614" t="str">
            <v>ATM S/M Nacional El Embrujo</v>
          </cell>
          <cell r="C614" t="str">
            <v>NORTE</v>
          </cell>
        </row>
        <row r="615">
          <cell r="A615">
            <v>759</v>
          </cell>
          <cell r="B615" t="str">
            <v xml:space="preserve">ATM Oficina Buena Vista I </v>
          </cell>
          <cell r="C615" t="str">
            <v>DISTRITO NACIONAL</v>
          </cell>
        </row>
        <row r="616">
          <cell r="A616">
            <v>760</v>
          </cell>
          <cell r="B616" t="str">
            <v xml:space="preserve">ATM UNP Cruce Guayacanes (Mao) </v>
          </cell>
          <cell r="C616" t="str">
            <v>NORTE</v>
          </cell>
        </row>
        <row r="617">
          <cell r="A617">
            <v>761</v>
          </cell>
          <cell r="B617" t="str">
            <v xml:space="preserve">ATM ISSPOL </v>
          </cell>
          <cell r="C617" t="str">
            <v>DISTRITO NACIONAL</v>
          </cell>
        </row>
        <row r="618">
          <cell r="A618">
            <v>763</v>
          </cell>
          <cell r="B618" t="str">
            <v xml:space="preserve">ATM UNP Montellano </v>
          </cell>
          <cell r="C618" t="str">
            <v>NORTE</v>
          </cell>
        </row>
        <row r="619">
          <cell r="A619">
            <v>764</v>
          </cell>
          <cell r="B619" t="str">
            <v xml:space="preserve">ATM Oficina Elías Piña </v>
          </cell>
          <cell r="C619" t="str">
            <v>SUR</v>
          </cell>
        </row>
        <row r="620">
          <cell r="A620">
            <v>765</v>
          </cell>
          <cell r="B620" t="str">
            <v xml:space="preserve">ATM Oficina Azua I </v>
          </cell>
          <cell r="C620" t="str">
            <v>SUR</v>
          </cell>
        </row>
        <row r="621">
          <cell r="A621">
            <v>766</v>
          </cell>
          <cell r="B621" t="str">
            <v xml:space="preserve">ATM Oficina Azua II </v>
          </cell>
          <cell r="C621" t="str">
            <v>SUR</v>
          </cell>
        </row>
        <row r="622">
          <cell r="A622">
            <v>767</v>
          </cell>
          <cell r="B622" t="str">
            <v xml:space="preserve">ATM S/M Diverso (Azua) </v>
          </cell>
          <cell r="C622" t="str">
            <v>SUR</v>
          </cell>
        </row>
        <row r="623">
          <cell r="A623">
            <v>768</v>
          </cell>
          <cell r="B623" t="str">
            <v xml:space="preserve">ATM Autoservicio Tiradentes III </v>
          </cell>
          <cell r="C623" t="str">
            <v>DISTRITO NACIONAL</v>
          </cell>
        </row>
        <row r="624">
          <cell r="A624">
            <v>769</v>
          </cell>
          <cell r="B624" t="str">
            <v>ATM UNP Pablo Mella Morales</v>
          </cell>
          <cell r="C624" t="str">
            <v>DISTRITO NACIONAL</v>
          </cell>
        </row>
        <row r="625">
          <cell r="A625">
            <v>770</v>
          </cell>
          <cell r="B625" t="str">
            <v xml:space="preserve">ATM Estación Eco Los Haitises </v>
          </cell>
          <cell r="C625" t="str">
            <v>NORTE</v>
          </cell>
        </row>
        <row r="626">
          <cell r="A626">
            <v>771</v>
          </cell>
          <cell r="B626" t="str">
            <v xml:space="preserve">ATM UASD Mao </v>
          </cell>
          <cell r="C626" t="str">
            <v>NORTE</v>
          </cell>
        </row>
        <row r="627">
          <cell r="A627">
            <v>772</v>
          </cell>
          <cell r="B627" t="str">
            <v xml:space="preserve">ATM UNP Yamasá </v>
          </cell>
          <cell r="C627" t="str">
            <v>ESTE</v>
          </cell>
        </row>
        <row r="628">
          <cell r="A628">
            <v>773</v>
          </cell>
          <cell r="B628" t="str">
            <v xml:space="preserve">ATM S/M Jumbo La Romana </v>
          </cell>
          <cell r="C628" t="str">
            <v>ESTE</v>
          </cell>
        </row>
        <row r="629">
          <cell r="A629">
            <v>774</v>
          </cell>
          <cell r="B629" t="str">
            <v xml:space="preserve">ATM Oficina Montecristi </v>
          </cell>
          <cell r="C629" t="str">
            <v>NORTE</v>
          </cell>
        </row>
        <row r="630">
          <cell r="A630">
            <v>775</v>
          </cell>
          <cell r="B630" t="str">
            <v xml:space="preserve">ATM S/M Lilo (Montecristi) </v>
          </cell>
          <cell r="C630" t="str">
            <v>NORTE</v>
          </cell>
        </row>
        <row r="631">
          <cell r="A631">
            <v>776</v>
          </cell>
          <cell r="B631" t="str">
            <v xml:space="preserve">ATM Oficina Monte Plata </v>
          </cell>
          <cell r="C631" t="str">
            <v>ESTE</v>
          </cell>
        </row>
        <row r="632">
          <cell r="A632">
            <v>777</v>
          </cell>
          <cell r="B632" t="str">
            <v xml:space="preserve">ATM S/M Pérez Monte Plata </v>
          </cell>
          <cell r="C632" t="str">
            <v>ESTE</v>
          </cell>
        </row>
        <row r="633">
          <cell r="A633">
            <v>778</v>
          </cell>
          <cell r="B633" t="str">
            <v xml:space="preserve">ATM Oficina Esperanza (Mao) </v>
          </cell>
          <cell r="C633" t="str">
            <v>NORTE</v>
          </cell>
        </row>
        <row r="634">
          <cell r="A634">
            <v>779</v>
          </cell>
          <cell r="B634" t="str">
            <v xml:space="preserve">ATM Zona Franca Esperanza I (Mao) </v>
          </cell>
          <cell r="C634" t="str">
            <v>NORTE</v>
          </cell>
        </row>
        <row r="635">
          <cell r="A635">
            <v>780</v>
          </cell>
          <cell r="B635" t="str">
            <v xml:space="preserve">ATM Oficina Barahona I </v>
          </cell>
          <cell r="C635" t="str">
            <v>SUR</v>
          </cell>
        </row>
        <row r="636">
          <cell r="A636">
            <v>781</v>
          </cell>
          <cell r="B636" t="str">
            <v xml:space="preserve">ATM Estación Isla Barahona </v>
          </cell>
          <cell r="C636" t="str">
            <v>SUR</v>
          </cell>
        </row>
        <row r="637">
          <cell r="A637">
            <v>782</v>
          </cell>
          <cell r="B637" t="str">
            <v>ATM Banco Agrícola (Constanza)</v>
          </cell>
          <cell r="C637" t="str">
            <v>NORTE</v>
          </cell>
        </row>
        <row r="638">
          <cell r="A638">
            <v>783</v>
          </cell>
          <cell r="B638" t="str">
            <v xml:space="preserve">ATM Autobanco Alfa y Omega (Barahona) </v>
          </cell>
          <cell r="C638" t="str">
            <v>SUR</v>
          </cell>
        </row>
        <row r="639">
          <cell r="A639">
            <v>784</v>
          </cell>
          <cell r="B639" t="str">
            <v xml:space="preserve">ATM Tribunal Superior Electoral </v>
          </cell>
          <cell r="C639" t="str">
            <v>DISTRITO NACIONAL</v>
          </cell>
        </row>
        <row r="640">
          <cell r="A640">
            <v>785</v>
          </cell>
          <cell r="B640" t="str">
            <v xml:space="preserve">ATM S/M Nacional Máximo Gómez </v>
          </cell>
          <cell r="C640" t="str">
            <v>DISTRITO NACIONAL</v>
          </cell>
        </row>
        <row r="641">
          <cell r="A641">
            <v>786</v>
          </cell>
          <cell r="B641" t="str">
            <v xml:space="preserve">ATM Oficina Agora Mall II </v>
          </cell>
          <cell r="C641" t="str">
            <v>DISTRITO NACIONAL</v>
          </cell>
        </row>
        <row r="642">
          <cell r="A642">
            <v>787</v>
          </cell>
          <cell r="B642" t="str">
            <v xml:space="preserve">ATM Cafetería CTB II </v>
          </cell>
          <cell r="C642" t="str">
            <v>DISTRITO NACIONAL</v>
          </cell>
        </row>
        <row r="643">
          <cell r="A643">
            <v>788</v>
          </cell>
          <cell r="B643" t="str">
            <v xml:space="preserve">ATM Relaciones Exteriores (Cancillería) </v>
          </cell>
          <cell r="C643" t="str">
            <v>DISTRITO NACIONAL</v>
          </cell>
        </row>
        <row r="644">
          <cell r="A644">
            <v>789</v>
          </cell>
          <cell r="B644" t="str">
            <v>ATM Hotel Bellevue Boca Chica</v>
          </cell>
          <cell r="C644" t="str">
            <v>ESTE</v>
          </cell>
        </row>
        <row r="645">
          <cell r="A645">
            <v>790</v>
          </cell>
          <cell r="B645" t="str">
            <v xml:space="preserve">ATM Oficina Bella Vista Mall I </v>
          </cell>
          <cell r="C645" t="str">
            <v>DISTRITO NACIONAL</v>
          </cell>
        </row>
        <row r="646">
          <cell r="A646">
            <v>791</v>
          </cell>
          <cell r="B646" t="str">
            <v xml:space="preserve">ATM Oficina Sans Soucí </v>
          </cell>
          <cell r="C646" t="str">
            <v>DISTRITO NACIONAL</v>
          </cell>
        </row>
        <row r="647">
          <cell r="A647">
            <v>792</v>
          </cell>
          <cell r="B647" t="str">
            <v>ATM Hospital Salvador de Gautier</v>
          </cell>
          <cell r="C647" t="str">
            <v>DISTRITO NACIONAL</v>
          </cell>
        </row>
        <row r="648">
          <cell r="A648">
            <v>793</v>
          </cell>
          <cell r="B648" t="str">
            <v xml:space="preserve">ATM Centro de Caja Agora Mall </v>
          </cell>
          <cell r="C648" t="str">
            <v>DISTRITO NACIONAL</v>
          </cell>
        </row>
        <row r="649">
          <cell r="A649">
            <v>794</v>
          </cell>
          <cell r="B649" t="str">
            <v xml:space="preserve">ATM CODIA </v>
          </cell>
          <cell r="C649" t="str">
            <v>DISTRITO NACIONAL</v>
          </cell>
        </row>
        <row r="650">
          <cell r="A650">
            <v>795</v>
          </cell>
          <cell r="B650" t="str">
            <v xml:space="preserve">ATM UNP Guaymate (La Romana) </v>
          </cell>
          <cell r="C650" t="str">
            <v>ESTE</v>
          </cell>
        </row>
        <row r="651">
          <cell r="A651">
            <v>796</v>
          </cell>
          <cell r="B651" t="str">
            <v xml:space="preserve">ATM Oficina Plaza Ventura (Nagua) </v>
          </cell>
          <cell r="C651" t="str">
            <v>NORTE</v>
          </cell>
        </row>
        <row r="652">
          <cell r="A652">
            <v>797</v>
          </cell>
          <cell r="B652" t="str">
            <v>ATM Dirección de Pensiones y Jubilaciones</v>
          </cell>
          <cell r="C652" t="str">
            <v>DISTRITO NACIONAL</v>
          </cell>
        </row>
        <row r="653">
          <cell r="A653">
            <v>798</v>
          </cell>
          <cell r="B653" t="str">
            <v>ATM Hotel Grand Paradise Samana</v>
          </cell>
          <cell r="C653" t="str">
            <v>ESTE</v>
          </cell>
        </row>
        <row r="654">
          <cell r="A654">
            <v>799</v>
          </cell>
          <cell r="B654" t="str">
            <v xml:space="preserve">ATM Clínica Corominas (Santiago) </v>
          </cell>
          <cell r="C654" t="str">
            <v>NORTE</v>
          </cell>
        </row>
        <row r="655">
          <cell r="A655">
            <v>800</v>
          </cell>
          <cell r="B655" t="str">
            <v xml:space="preserve">ATM Estación Next Dipsa Pedro Livio Cedeño </v>
          </cell>
          <cell r="C655" t="str">
            <v>DISTRITO NACIONAL</v>
          </cell>
        </row>
        <row r="656">
          <cell r="A656">
            <v>801</v>
          </cell>
          <cell r="B656" t="str">
            <v xml:space="preserve">ATM Galería 360 Food Court </v>
          </cell>
          <cell r="C656" t="str">
            <v>DISTRITO NACIONAL</v>
          </cell>
        </row>
        <row r="657">
          <cell r="A657">
            <v>802</v>
          </cell>
          <cell r="B657" t="str">
            <v xml:space="preserve">ATM UNP Aeropuerto La Romana </v>
          </cell>
          <cell r="C657" t="str">
            <v>ESTE</v>
          </cell>
        </row>
        <row r="658">
          <cell r="A658">
            <v>803</v>
          </cell>
          <cell r="B658" t="str">
            <v xml:space="preserve">ATM Hotel Be Live Canoa (Bayahibe) I </v>
          </cell>
          <cell r="C658" t="str">
            <v>ESTE</v>
          </cell>
        </row>
        <row r="659">
          <cell r="A659">
            <v>804</v>
          </cell>
          <cell r="B659" t="str">
            <v xml:space="preserve">ATM Hotel Be Live Punta Cana (Cabeza de Toro) </v>
          </cell>
          <cell r="C659" t="str">
            <v>ESTE</v>
          </cell>
        </row>
        <row r="660">
          <cell r="A660">
            <v>805</v>
          </cell>
          <cell r="B660" t="str">
            <v xml:space="preserve">ATM Be Live Grand Marién (Puerto Plata) </v>
          </cell>
          <cell r="C660" t="str">
            <v>NORTE</v>
          </cell>
        </row>
        <row r="661">
          <cell r="A661">
            <v>806</v>
          </cell>
          <cell r="B661" t="str">
            <v xml:space="preserve">ATM SEWN (Zona Franca (Santiago)) </v>
          </cell>
          <cell r="C661" t="str">
            <v>NORTE</v>
          </cell>
        </row>
        <row r="662">
          <cell r="A662">
            <v>807</v>
          </cell>
          <cell r="B662" t="str">
            <v xml:space="preserve">ATM S/M Morel (Mao) </v>
          </cell>
          <cell r="C662" t="str">
            <v>NORTE</v>
          </cell>
        </row>
        <row r="663">
          <cell r="A663">
            <v>808</v>
          </cell>
          <cell r="B663" t="str">
            <v xml:space="preserve">ATM Oficina Castillo </v>
          </cell>
          <cell r="C663" t="str">
            <v>NORTE</v>
          </cell>
        </row>
        <row r="664">
          <cell r="A664">
            <v>809</v>
          </cell>
          <cell r="B664" t="str">
            <v>ATM Yoma (Cotuí)</v>
          </cell>
          <cell r="C664" t="str">
            <v>NORTE</v>
          </cell>
        </row>
        <row r="665">
          <cell r="A665">
            <v>810</v>
          </cell>
          <cell r="B665" t="str">
            <v xml:space="preserve">ATM UNP Multicentro La Sirena José Contreras </v>
          </cell>
          <cell r="C665" t="str">
            <v>DISTRITO NACIONAL</v>
          </cell>
        </row>
        <row r="666">
          <cell r="A666">
            <v>811</v>
          </cell>
          <cell r="B666" t="str">
            <v xml:space="preserve">ATM Almacenes Unidos </v>
          </cell>
          <cell r="C666" t="str">
            <v>DISTRITO NACIONAL</v>
          </cell>
        </row>
        <row r="667">
          <cell r="A667">
            <v>812</v>
          </cell>
          <cell r="B667" t="str">
            <v xml:space="preserve">ATM Canasta del Pueblo </v>
          </cell>
          <cell r="C667" t="str">
            <v>DISTRITO NACIONAL</v>
          </cell>
        </row>
        <row r="668">
          <cell r="A668">
            <v>813</v>
          </cell>
          <cell r="B668" t="str">
            <v>ATM Occidental Mall</v>
          </cell>
          <cell r="C668" t="str">
            <v>DISTRITO NACIONAL</v>
          </cell>
        </row>
        <row r="669">
          <cell r="A669">
            <v>815</v>
          </cell>
          <cell r="B669" t="str">
            <v xml:space="preserve">ATM Oficina Atalaya del Mar </v>
          </cell>
          <cell r="C669" t="str">
            <v>DISTRITO NACIONAL</v>
          </cell>
        </row>
        <row r="670">
          <cell r="A670">
            <v>816</v>
          </cell>
          <cell r="B670" t="str">
            <v xml:space="preserve">ATM Oficina Pedro Brand </v>
          </cell>
          <cell r="C670" t="str">
            <v>DISTRITO NACIONAL</v>
          </cell>
        </row>
        <row r="671">
          <cell r="A671">
            <v>817</v>
          </cell>
          <cell r="B671" t="str">
            <v xml:space="preserve">ATM Ayuntamiento Sabana Larga (San José de Ocoa) </v>
          </cell>
          <cell r="C671" t="str">
            <v>SUR</v>
          </cell>
        </row>
        <row r="672">
          <cell r="A672">
            <v>818</v>
          </cell>
          <cell r="B672" t="str">
            <v xml:space="preserve">ATM Juridicción Inmobiliaria </v>
          </cell>
          <cell r="C672" t="str">
            <v>DISTRITO NACIONAL</v>
          </cell>
        </row>
        <row r="673">
          <cell r="A673">
            <v>819</v>
          </cell>
          <cell r="B673" t="str">
            <v xml:space="preserve">ATM Jurisdicción Inmobiliaria (Santiago) </v>
          </cell>
          <cell r="C673" t="str">
            <v>NORTE</v>
          </cell>
        </row>
        <row r="674">
          <cell r="A674">
            <v>821</v>
          </cell>
          <cell r="B674" t="str">
            <v xml:space="preserve">ATM S/M Bravo Churchill </v>
          </cell>
          <cell r="C674" t="str">
            <v>DISTRITO NACIONAL</v>
          </cell>
        </row>
        <row r="675">
          <cell r="A675">
            <v>822</v>
          </cell>
          <cell r="B675" t="str">
            <v xml:space="preserve">ATM INDUSPALMA </v>
          </cell>
          <cell r="C675" t="str">
            <v>ESTE</v>
          </cell>
        </row>
        <row r="676">
          <cell r="A676">
            <v>823</v>
          </cell>
          <cell r="B676" t="str">
            <v xml:space="preserve">ATM UNP El Carril (Haina) </v>
          </cell>
          <cell r="C676" t="str">
            <v>DISTRITO NACIONAL</v>
          </cell>
        </row>
        <row r="677">
          <cell r="A677">
            <v>824</v>
          </cell>
          <cell r="B677" t="str">
            <v xml:space="preserve">ATM Multiplaza (Higuey) </v>
          </cell>
          <cell r="C677" t="str">
            <v>ESTE</v>
          </cell>
        </row>
        <row r="678">
          <cell r="A678">
            <v>825</v>
          </cell>
          <cell r="B678" t="str">
            <v xml:space="preserve">ATM Estacion Eco Cibeles (Las Matas de Farfán) </v>
          </cell>
          <cell r="C678" t="str">
            <v>SUR</v>
          </cell>
        </row>
        <row r="679">
          <cell r="A679">
            <v>826</v>
          </cell>
          <cell r="B679" t="str">
            <v xml:space="preserve">ATM Oficina Diamond Plaza II </v>
          </cell>
          <cell r="C679" t="str">
            <v>DISTRITO NACIONAL</v>
          </cell>
        </row>
        <row r="680">
          <cell r="A680">
            <v>827</v>
          </cell>
          <cell r="B680" t="str">
            <v xml:space="preserve">ATM Tienda Oxígeno Dominicano </v>
          </cell>
          <cell r="C680" t="str">
            <v>DISTRITO NACIONAL</v>
          </cell>
        </row>
        <row r="681">
          <cell r="A681">
            <v>828</v>
          </cell>
          <cell r="B681" t="str">
            <v xml:space="preserve">ATM Banca Fiduciaria </v>
          </cell>
          <cell r="C681" t="str">
            <v>DISTRITO NACIONAL</v>
          </cell>
        </row>
        <row r="682">
          <cell r="A682">
            <v>829</v>
          </cell>
          <cell r="B682" t="str">
            <v xml:space="preserve">ATM UNP Multicentro Sirena Baní </v>
          </cell>
          <cell r="C682" t="str">
            <v>SUR</v>
          </cell>
        </row>
        <row r="683">
          <cell r="A683">
            <v>830</v>
          </cell>
          <cell r="B683" t="str">
            <v xml:space="preserve">ATM UNP Sabana Grande de Boyá </v>
          </cell>
          <cell r="C683" t="str">
            <v>ESTE</v>
          </cell>
        </row>
        <row r="684">
          <cell r="A684">
            <v>831</v>
          </cell>
          <cell r="B684" t="str">
            <v xml:space="preserve">ATM Politécnico Loyola San Cristóbal </v>
          </cell>
          <cell r="C684" t="str">
            <v>SUR</v>
          </cell>
        </row>
        <row r="685">
          <cell r="A685">
            <v>832</v>
          </cell>
          <cell r="B685" t="str">
            <v xml:space="preserve">ATM Hospital Traumatológico La Vega </v>
          </cell>
          <cell r="C685" t="str">
            <v>NORTE</v>
          </cell>
        </row>
        <row r="686">
          <cell r="A686">
            <v>833</v>
          </cell>
          <cell r="B686" t="str">
            <v xml:space="preserve">ATM Cafetería CTB I </v>
          </cell>
          <cell r="C686" t="str">
            <v>DISTRITO NACIONAL</v>
          </cell>
        </row>
        <row r="687">
          <cell r="A687">
            <v>834</v>
          </cell>
          <cell r="B687" t="str">
            <v xml:space="preserve">ATM Centro Médico Moderno </v>
          </cell>
          <cell r="C687" t="str">
            <v>DISTRITO NACIONAL</v>
          </cell>
        </row>
        <row r="688">
          <cell r="A688">
            <v>835</v>
          </cell>
          <cell r="B688" t="str">
            <v xml:space="preserve">ATM UNP Megacentro </v>
          </cell>
          <cell r="C688" t="str">
            <v>DISTRITO NACIONAL</v>
          </cell>
        </row>
        <row r="689">
          <cell r="A689">
            <v>836</v>
          </cell>
          <cell r="B689" t="str">
            <v xml:space="preserve">ATM UNP Plaza Luperón </v>
          </cell>
          <cell r="C689" t="str">
            <v>DISTRITO NACIONAL</v>
          </cell>
        </row>
        <row r="690">
          <cell r="A690">
            <v>837</v>
          </cell>
          <cell r="B690" t="str">
            <v>ATM Estación Next Canabacoa</v>
          </cell>
          <cell r="C690" t="str">
            <v>NORTE</v>
          </cell>
        </row>
        <row r="691">
          <cell r="A691">
            <v>838</v>
          </cell>
          <cell r="B691" t="str">
            <v xml:space="preserve">ATM UNP Consuelo </v>
          </cell>
          <cell r="C691" t="str">
            <v>ESTE</v>
          </cell>
        </row>
        <row r="692">
          <cell r="A692">
            <v>839</v>
          </cell>
          <cell r="B692" t="str">
            <v xml:space="preserve">ATM INAPA </v>
          </cell>
          <cell r="C692" t="str">
            <v>DISTRITO NACIONAL</v>
          </cell>
        </row>
        <row r="693">
          <cell r="A693">
            <v>840</v>
          </cell>
          <cell r="B693" t="str">
            <v xml:space="preserve">ATM PUCMM (Santiago) </v>
          </cell>
          <cell r="C693" t="str">
            <v>NORTE</v>
          </cell>
        </row>
        <row r="694">
          <cell r="A694">
            <v>841</v>
          </cell>
          <cell r="B694" t="str">
            <v xml:space="preserve">ATM CEA </v>
          </cell>
          <cell r="C694" t="str">
            <v>DISTRITO NACIONAL</v>
          </cell>
        </row>
        <row r="695">
          <cell r="A695">
            <v>842</v>
          </cell>
          <cell r="B695" t="str">
            <v xml:space="preserve">ATM Plaza Orense II (La Romana) </v>
          </cell>
          <cell r="C695" t="str">
            <v>ESTE</v>
          </cell>
        </row>
        <row r="696">
          <cell r="A696">
            <v>843</v>
          </cell>
          <cell r="B696" t="str">
            <v xml:space="preserve">ATM Oficina Romana Centro </v>
          </cell>
          <cell r="C696" t="str">
            <v>ESTE</v>
          </cell>
        </row>
        <row r="697">
          <cell r="A697">
            <v>844</v>
          </cell>
          <cell r="B697" t="str">
            <v xml:space="preserve">ATM San Juan Shopping Center (Bávaro) </v>
          </cell>
          <cell r="C697" t="str">
            <v>ESTE</v>
          </cell>
        </row>
        <row r="698">
          <cell r="A698">
            <v>845</v>
          </cell>
          <cell r="B698" t="str">
            <v xml:space="preserve">ATM CERTV (Canal 4) </v>
          </cell>
          <cell r="C698" t="str">
            <v>DISTRITO NACIONAL</v>
          </cell>
        </row>
        <row r="699">
          <cell r="A699">
            <v>849</v>
          </cell>
          <cell r="B699" t="str">
            <v xml:space="preserve">ATM La Innovación </v>
          </cell>
          <cell r="C699" t="str">
            <v>DISTRITO NACIONAL</v>
          </cell>
        </row>
        <row r="700">
          <cell r="A700">
            <v>850</v>
          </cell>
          <cell r="B700" t="str">
            <v xml:space="preserve">ATM Hotel Be Live Hamaca </v>
          </cell>
          <cell r="C700" t="str">
            <v>DISTRITO NACIONAL</v>
          </cell>
        </row>
        <row r="701">
          <cell r="A701">
            <v>851</v>
          </cell>
          <cell r="B701" t="str">
            <v xml:space="preserve">ATM Hospital Vinicio Calventi </v>
          </cell>
          <cell r="C701" t="str">
            <v>NORTE</v>
          </cell>
        </row>
        <row r="702">
          <cell r="A702">
            <v>852</v>
          </cell>
          <cell r="B702" t="str">
            <v xml:space="preserve">ATM Gasolinera Franco Bido </v>
          </cell>
          <cell r="C702" t="str">
            <v>NORTE</v>
          </cell>
        </row>
        <row r="703">
          <cell r="A703">
            <v>853</v>
          </cell>
          <cell r="B703" t="str">
            <v xml:space="preserve">ATM Inversiones JF Group (Shell Canabacoa) </v>
          </cell>
          <cell r="C703" t="str">
            <v>NORTE</v>
          </cell>
        </row>
        <row r="704">
          <cell r="A704">
            <v>854</v>
          </cell>
          <cell r="B704" t="str">
            <v xml:space="preserve">ATM Centro Comercial Blanco Batista </v>
          </cell>
          <cell r="C704" t="str">
            <v>NORTE</v>
          </cell>
        </row>
        <row r="705">
          <cell r="A705">
            <v>855</v>
          </cell>
          <cell r="B705" t="str">
            <v xml:space="preserve">ATM Palacio de Justicia La Vega </v>
          </cell>
          <cell r="C705" t="str">
            <v>NORTE</v>
          </cell>
        </row>
        <row r="706">
          <cell r="A706">
            <v>856</v>
          </cell>
          <cell r="B706" t="str">
            <v xml:space="preserve">ATM Estación Petronán Altamira (Puerto Plata) </v>
          </cell>
          <cell r="C706" t="str">
            <v>NORTE</v>
          </cell>
        </row>
        <row r="707">
          <cell r="A707">
            <v>857</v>
          </cell>
          <cell r="B707" t="str">
            <v xml:space="preserve">ATM Oficina Los Alamos </v>
          </cell>
          <cell r="C707" t="str">
            <v>NORTE</v>
          </cell>
        </row>
        <row r="708">
          <cell r="A708">
            <v>858</v>
          </cell>
          <cell r="B708" t="str">
            <v xml:space="preserve">ATM Cooperativa Maestros (COOPNAMA) </v>
          </cell>
          <cell r="C708" t="str">
            <v>DISTRITO NACIONAL</v>
          </cell>
        </row>
        <row r="709">
          <cell r="A709">
            <v>859</v>
          </cell>
          <cell r="B709" t="str">
            <v xml:space="preserve">ATM Hotel Vista Sol (Punta Cana) </v>
          </cell>
          <cell r="C709" t="str">
            <v>ESTE</v>
          </cell>
        </row>
        <row r="710">
          <cell r="A710">
            <v>860</v>
          </cell>
          <cell r="B710" t="str">
            <v xml:space="preserve">ATM Oficina Bella Vista 27 de Febrero I </v>
          </cell>
          <cell r="C710" t="str">
            <v>DISTRITO NACIONAL</v>
          </cell>
        </row>
        <row r="711">
          <cell r="A711">
            <v>861</v>
          </cell>
          <cell r="B711" t="str">
            <v xml:space="preserve">ATM Oficina Bella Vista 27 de Febrero II </v>
          </cell>
          <cell r="C711" t="str">
            <v>DISTRITO NACIONAL</v>
          </cell>
        </row>
        <row r="712">
          <cell r="A712">
            <v>862</v>
          </cell>
          <cell r="B712" t="str">
            <v xml:space="preserve">ATM S/M Doble A (Sabaneta) </v>
          </cell>
          <cell r="C712" t="str">
            <v>NORTE</v>
          </cell>
        </row>
        <row r="713">
          <cell r="A713">
            <v>863</v>
          </cell>
          <cell r="B713" t="str">
            <v xml:space="preserve">ATM Estación Esso Autop. Duarte Km. 14 </v>
          </cell>
          <cell r="C713" t="str">
            <v>DISTRITO NACIONAL</v>
          </cell>
        </row>
        <row r="714">
          <cell r="A714">
            <v>864</v>
          </cell>
          <cell r="B714" t="str">
            <v xml:space="preserve">ATM Palmares Mall (San Francisco) </v>
          </cell>
          <cell r="C714" t="str">
            <v>NORTE</v>
          </cell>
        </row>
        <row r="715">
          <cell r="A715">
            <v>865</v>
          </cell>
          <cell r="B715" t="str">
            <v xml:space="preserve">ATM Club Naco </v>
          </cell>
          <cell r="C715" t="str">
            <v>DISTRITO NACIONAL</v>
          </cell>
        </row>
        <row r="716">
          <cell r="A716">
            <v>866</v>
          </cell>
          <cell r="B716" t="str">
            <v xml:space="preserve">ATM CARDNET </v>
          </cell>
          <cell r="C716" t="str">
            <v>DISTRITO NACIONAL</v>
          </cell>
        </row>
        <row r="717">
          <cell r="A717">
            <v>867</v>
          </cell>
          <cell r="B717" t="str">
            <v xml:space="preserve">ATM Estación Combustible Autopista El Coral </v>
          </cell>
          <cell r="C717" t="str">
            <v>ESTE</v>
          </cell>
        </row>
        <row r="718">
          <cell r="A718">
            <v>868</v>
          </cell>
          <cell r="B718" t="str">
            <v xml:space="preserve">ATM Casino Diamante </v>
          </cell>
          <cell r="C718" t="str">
            <v>DISTRITO NACIONAL</v>
          </cell>
        </row>
        <row r="719">
          <cell r="A719">
            <v>869</v>
          </cell>
          <cell r="B719" t="str">
            <v xml:space="preserve">ATM Estación Isla La Cueva (Cotuí) </v>
          </cell>
          <cell r="C719" t="str">
            <v>NORTE</v>
          </cell>
        </row>
        <row r="720">
          <cell r="A720">
            <v>870</v>
          </cell>
          <cell r="B720" t="str">
            <v xml:space="preserve">ATM Willbes Dominicana (Barahona) </v>
          </cell>
          <cell r="C720" t="str">
            <v>SUR</v>
          </cell>
        </row>
        <row r="721">
          <cell r="A721">
            <v>871</v>
          </cell>
          <cell r="B721" t="str">
            <v>ATM Plaza Cultural San Juan</v>
          </cell>
          <cell r="C721" t="str">
            <v>SUR</v>
          </cell>
        </row>
        <row r="722">
          <cell r="A722">
            <v>872</v>
          </cell>
          <cell r="B722" t="str">
            <v xml:space="preserve">ATM Zona Franca Pisano II (Santiago) </v>
          </cell>
          <cell r="C722" t="str">
            <v>NORTE</v>
          </cell>
        </row>
        <row r="723">
          <cell r="A723">
            <v>873</v>
          </cell>
          <cell r="B723" t="str">
            <v xml:space="preserve">ATM Centro de Caja San Cristóbal II </v>
          </cell>
          <cell r="C723" t="str">
            <v>SUR</v>
          </cell>
        </row>
        <row r="724">
          <cell r="A724">
            <v>874</v>
          </cell>
          <cell r="B724" t="str">
            <v xml:space="preserve">ATM Zona Franca Esperanza II (Mao) </v>
          </cell>
          <cell r="C724" t="str">
            <v>NORTE</v>
          </cell>
        </row>
        <row r="725">
          <cell r="A725">
            <v>875</v>
          </cell>
          <cell r="B725" t="str">
            <v xml:space="preserve">ATM Texaco Aut. Duarte KM 14 1/2 (Los Alcarrizos) </v>
          </cell>
          <cell r="C725" t="str">
            <v>DISTRITO NACIONAL</v>
          </cell>
        </row>
        <row r="726">
          <cell r="A726">
            <v>876</v>
          </cell>
          <cell r="B726" t="str">
            <v xml:space="preserve">ATM Estación Next Abraham Lincoln </v>
          </cell>
          <cell r="C726" t="str">
            <v>DISTRITO NACIONAL</v>
          </cell>
        </row>
        <row r="727">
          <cell r="A727">
            <v>877</v>
          </cell>
          <cell r="B727" t="str">
            <v xml:space="preserve">ATM Estación Los Samanes (Ranchito, La Vega) </v>
          </cell>
          <cell r="C727" t="str">
            <v>NORTE</v>
          </cell>
        </row>
        <row r="728">
          <cell r="A728">
            <v>878</v>
          </cell>
          <cell r="B728" t="str">
            <v>ATM UNP Cabral Y Baez</v>
          </cell>
          <cell r="C728" t="str">
            <v>NORTE</v>
          </cell>
        </row>
        <row r="729">
          <cell r="A729">
            <v>879</v>
          </cell>
          <cell r="B729" t="str">
            <v xml:space="preserve">ATM Plaza Metropolitana </v>
          </cell>
          <cell r="C729" t="str">
            <v>DISTRITO NACIONAL</v>
          </cell>
        </row>
        <row r="730">
          <cell r="A730">
            <v>880</v>
          </cell>
          <cell r="B730" t="str">
            <v xml:space="preserve">ATM Autoservicio Barahona II </v>
          </cell>
          <cell r="C730" t="str">
            <v>SUR</v>
          </cell>
        </row>
        <row r="731">
          <cell r="A731">
            <v>881</v>
          </cell>
          <cell r="B731" t="str">
            <v xml:space="preserve">ATM UNP Yaguate (San Cristóbal) </v>
          </cell>
          <cell r="C731" t="str">
            <v>SUR</v>
          </cell>
        </row>
        <row r="732">
          <cell r="A732">
            <v>882</v>
          </cell>
          <cell r="B732" t="str">
            <v xml:space="preserve">ATM Oficina Moca II </v>
          </cell>
          <cell r="C732" t="str">
            <v>NORTE</v>
          </cell>
        </row>
        <row r="733">
          <cell r="A733">
            <v>883</v>
          </cell>
          <cell r="B733" t="str">
            <v xml:space="preserve">ATM Oficina Filadelfia Plaza </v>
          </cell>
          <cell r="C733" t="str">
            <v>DISTRITO NACIONAL</v>
          </cell>
        </row>
        <row r="734">
          <cell r="A734">
            <v>884</v>
          </cell>
          <cell r="B734" t="str">
            <v xml:space="preserve">ATM UNP Olé Sabana Perdida </v>
          </cell>
          <cell r="C734" t="str">
            <v>DISTRITO NACIONAL</v>
          </cell>
        </row>
        <row r="735">
          <cell r="A735">
            <v>885</v>
          </cell>
          <cell r="B735" t="str">
            <v xml:space="preserve">ATM UNP Rancho Arriba </v>
          </cell>
          <cell r="C735" t="str">
            <v>SUR</v>
          </cell>
        </row>
        <row r="736">
          <cell r="A736">
            <v>886</v>
          </cell>
          <cell r="B736" t="str">
            <v xml:space="preserve">ATM Oficina Guayubín </v>
          </cell>
          <cell r="C736" t="str">
            <v>NORTE</v>
          </cell>
        </row>
        <row r="737">
          <cell r="A737">
            <v>887</v>
          </cell>
          <cell r="B737" t="str">
            <v>ATM S/M Bravo Los Proceres</v>
          </cell>
          <cell r="C737" t="str">
            <v>DISTRITO NACIONAL</v>
          </cell>
        </row>
        <row r="738">
          <cell r="A738">
            <v>888</v>
          </cell>
          <cell r="B738" t="str">
            <v>ATM Oficina galeria 56 II (SFM)</v>
          </cell>
          <cell r="C738" t="str">
            <v>NORTE</v>
          </cell>
        </row>
        <row r="739">
          <cell r="A739">
            <v>889</v>
          </cell>
          <cell r="B739" t="str">
            <v>ATM Oficina Plaza Lama Máximo Gómez II</v>
          </cell>
          <cell r="C739" t="str">
            <v>DISTRITO NACIONAL</v>
          </cell>
        </row>
        <row r="740">
          <cell r="A740">
            <v>890</v>
          </cell>
          <cell r="B740" t="str">
            <v xml:space="preserve">ATM Escuela Penitenciaria (San Cristóbal) </v>
          </cell>
          <cell r="C740" t="str">
            <v>SUR</v>
          </cell>
        </row>
        <row r="741">
          <cell r="A741">
            <v>891</v>
          </cell>
          <cell r="B741" t="str">
            <v xml:space="preserve">ATM Estación Texaco (Barahona) </v>
          </cell>
          <cell r="C741" t="str">
            <v>SUR</v>
          </cell>
        </row>
        <row r="742">
          <cell r="A742">
            <v>892</v>
          </cell>
          <cell r="B742" t="str">
            <v xml:space="preserve">ATM Edificio Globalia (Naco) </v>
          </cell>
          <cell r="C742" t="str">
            <v>DISTRITO NACIONAL</v>
          </cell>
        </row>
        <row r="743">
          <cell r="A743">
            <v>893</v>
          </cell>
          <cell r="B743" t="str">
            <v xml:space="preserve">ATM Hotel Be Live Canoa (Bayahibe) II </v>
          </cell>
          <cell r="C743" t="str">
            <v>ESTE</v>
          </cell>
        </row>
        <row r="744">
          <cell r="A744">
            <v>894</v>
          </cell>
          <cell r="B744" t="str">
            <v>ATM Eco Petroleo Estero Hondo</v>
          </cell>
          <cell r="C744" t="str">
            <v>NORTE</v>
          </cell>
        </row>
        <row r="745">
          <cell r="A745">
            <v>895</v>
          </cell>
          <cell r="B745" t="str">
            <v xml:space="preserve">ATM S/M Bravo (Santiago) </v>
          </cell>
          <cell r="C745" t="str">
            <v>NORTE</v>
          </cell>
        </row>
        <row r="746">
          <cell r="A746">
            <v>896</v>
          </cell>
          <cell r="B746" t="str">
            <v xml:space="preserve">ATM Campamento Militar 16 de Agosto I </v>
          </cell>
          <cell r="C746" t="str">
            <v>DISTRITO NACIONAL</v>
          </cell>
        </row>
        <row r="747">
          <cell r="A747">
            <v>897</v>
          </cell>
          <cell r="B747" t="str">
            <v xml:space="preserve">ATM Campamento Militar 16 de Agosto II </v>
          </cell>
          <cell r="C747" t="str">
            <v>DISTRITO NACIONAL</v>
          </cell>
        </row>
        <row r="748">
          <cell r="A748">
            <v>899</v>
          </cell>
          <cell r="B748" t="str">
            <v xml:space="preserve">ATM Oficina Punta Cana </v>
          </cell>
          <cell r="C748" t="str">
            <v>ESTE</v>
          </cell>
        </row>
        <row r="749">
          <cell r="A749">
            <v>900</v>
          </cell>
          <cell r="B749" t="str">
            <v xml:space="preserve">ATM UNP Merca Santo Domingo </v>
          </cell>
          <cell r="C749" t="str">
            <v>DISTRITO NACIONAL</v>
          </cell>
        </row>
        <row r="750">
          <cell r="A750">
            <v>901</v>
          </cell>
          <cell r="B750" t="str">
            <v>ATM Licor Mart-01</v>
          </cell>
          <cell r="C750" t="str">
            <v>DISTRITO NACIONAL</v>
          </cell>
        </row>
        <row r="751">
          <cell r="A751">
            <v>902</v>
          </cell>
          <cell r="B751" t="str">
            <v xml:space="preserve">ATM Oficina Plaza Florida </v>
          </cell>
          <cell r="C751" t="str">
            <v>DISTRITO NACIONAL</v>
          </cell>
        </row>
        <row r="752">
          <cell r="A752">
            <v>903</v>
          </cell>
          <cell r="B752" t="str">
            <v xml:space="preserve">ATM Oficina La Vega Real I </v>
          </cell>
          <cell r="C752" t="str">
            <v>NORTE</v>
          </cell>
        </row>
        <row r="753">
          <cell r="A753">
            <v>904</v>
          </cell>
          <cell r="B753" t="str">
            <v xml:space="preserve">ATM Oficina Multicentro La Sirena Churchill </v>
          </cell>
          <cell r="C753" t="str">
            <v>DISTRITO NACIONAL</v>
          </cell>
        </row>
        <row r="754">
          <cell r="A754">
            <v>905</v>
          </cell>
          <cell r="B754" t="str">
            <v xml:space="preserve">ATM Oficina La Vega Real II </v>
          </cell>
          <cell r="C754" t="str">
            <v>NORTE</v>
          </cell>
        </row>
        <row r="755">
          <cell r="A755">
            <v>906</v>
          </cell>
          <cell r="B755" t="str">
            <v xml:space="preserve">ATM MESCYT  </v>
          </cell>
          <cell r="C755" t="str">
            <v>DISTRITO NACIONAL</v>
          </cell>
        </row>
        <row r="756">
          <cell r="A756">
            <v>907</v>
          </cell>
          <cell r="B756" t="str">
            <v xml:space="preserve">ATM Texaco Estación Aut. Duarte (Los Ríos) </v>
          </cell>
          <cell r="C756" t="str">
            <v>DISTRITO NACIONAL</v>
          </cell>
        </row>
        <row r="757">
          <cell r="A757">
            <v>908</v>
          </cell>
          <cell r="B757" t="str">
            <v xml:space="preserve">ATM Oficina Plaza Botánika </v>
          </cell>
          <cell r="C757" t="str">
            <v>DISTRITO NACIONAL</v>
          </cell>
        </row>
        <row r="758">
          <cell r="A758">
            <v>909</v>
          </cell>
          <cell r="B758" t="str">
            <v xml:space="preserve">ATM UNP UASD </v>
          </cell>
          <cell r="C758" t="str">
            <v>DISTRITO NACIONAL</v>
          </cell>
        </row>
        <row r="759">
          <cell r="A759">
            <v>910</v>
          </cell>
          <cell r="B759" t="str">
            <v xml:space="preserve">ATM Oficina El Sol II (Santiago) </v>
          </cell>
          <cell r="C759" t="str">
            <v>NORTE</v>
          </cell>
        </row>
        <row r="760">
          <cell r="A760">
            <v>911</v>
          </cell>
          <cell r="B760" t="str">
            <v xml:space="preserve">ATM Oficina Venezuela II </v>
          </cell>
          <cell r="C760" t="str">
            <v>DISTRITO NACIONAL</v>
          </cell>
        </row>
        <row r="761">
          <cell r="A761">
            <v>912</v>
          </cell>
          <cell r="B761" t="str">
            <v xml:space="preserve">ATM Oficina San Pedro II </v>
          </cell>
          <cell r="C761" t="str">
            <v>ESTE</v>
          </cell>
        </row>
        <row r="762">
          <cell r="A762">
            <v>913</v>
          </cell>
          <cell r="B762" t="str">
            <v xml:space="preserve">ATM S/M Pola Sarasota </v>
          </cell>
          <cell r="C762" t="str">
            <v>DISTRITO NACIONAL</v>
          </cell>
        </row>
        <row r="763">
          <cell r="A763">
            <v>914</v>
          </cell>
          <cell r="B763" t="str">
            <v xml:space="preserve">ATM Clínica Abreu </v>
          </cell>
          <cell r="C763" t="str">
            <v>DISTRITO NACIONAL</v>
          </cell>
        </row>
        <row r="764">
          <cell r="A764">
            <v>915</v>
          </cell>
          <cell r="B764" t="str">
            <v xml:space="preserve">ATM Multicentro La Sirena Aut. Duarte </v>
          </cell>
          <cell r="C764" t="str">
            <v>DISTRITO NACIONAL</v>
          </cell>
        </row>
        <row r="765">
          <cell r="A765">
            <v>916</v>
          </cell>
          <cell r="B765" t="str">
            <v xml:space="preserve">ATM S/M La Cadena Lincoln </v>
          </cell>
          <cell r="C765" t="str">
            <v>DISTRITO NACIONAL</v>
          </cell>
        </row>
        <row r="766">
          <cell r="A766">
            <v>917</v>
          </cell>
          <cell r="B766" t="str">
            <v xml:space="preserve">ATM Oficina Los Mina </v>
          </cell>
          <cell r="C766" t="str">
            <v>DISTRITO NACIONAL</v>
          </cell>
        </row>
        <row r="767">
          <cell r="A767">
            <v>918</v>
          </cell>
          <cell r="B767" t="str">
            <v xml:space="preserve">ATM S/M Liverpool de la Jacobo Majluta </v>
          </cell>
          <cell r="C767" t="str">
            <v>DISTRITO NACIONAL</v>
          </cell>
        </row>
        <row r="768">
          <cell r="A768">
            <v>919</v>
          </cell>
          <cell r="B768" t="str">
            <v xml:space="preserve">ATM S/M La Cadena Sarasota </v>
          </cell>
          <cell r="C768" t="str">
            <v>DISTRITO NACIONAL</v>
          </cell>
        </row>
        <row r="769">
          <cell r="A769">
            <v>921</v>
          </cell>
          <cell r="B769" t="str">
            <v xml:space="preserve">ATM Amber Cove (Puerto Plata) </v>
          </cell>
          <cell r="C769" t="str">
            <v>NORTE</v>
          </cell>
        </row>
        <row r="770">
          <cell r="A770">
            <v>923</v>
          </cell>
          <cell r="B770" t="str">
            <v xml:space="preserve">ATM Agroindustrial San Pedro de Macorís </v>
          </cell>
          <cell r="C770" t="str">
            <v>ESTE</v>
          </cell>
        </row>
        <row r="771">
          <cell r="A771">
            <v>924</v>
          </cell>
          <cell r="B771" t="str">
            <v>ATM S/M Mimasa (Samaná)</v>
          </cell>
          <cell r="C771" t="str">
            <v>NORTE</v>
          </cell>
        </row>
        <row r="772">
          <cell r="A772">
            <v>925</v>
          </cell>
          <cell r="B772" t="str">
            <v xml:space="preserve">ATM Oficina Plaza Lama Av. 27 de Febrero </v>
          </cell>
          <cell r="C772" t="str">
            <v>DISTRITO NACIONAL</v>
          </cell>
        </row>
        <row r="773">
          <cell r="A773">
            <v>926</v>
          </cell>
          <cell r="B773" t="str">
            <v>ATM S/M Juan Cepin</v>
          </cell>
          <cell r="C773" t="str">
            <v>NORTE</v>
          </cell>
        </row>
        <row r="774">
          <cell r="A774">
            <v>927</v>
          </cell>
          <cell r="B774" t="str">
            <v>ATM S/M Bravo La Esperilla</v>
          </cell>
          <cell r="C774" t="str">
            <v>DISTRITO NACIONAL</v>
          </cell>
        </row>
        <row r="775">
          <cell r="A775">
            <v>928</v>
          </cell>
          <cell r="B775" t="str">
            <v>ATM Estación Texaco Hispanoamericana</v>
          </cell>
          <cell r="C775" t="str">
            <v>NORTE</v>
          </cell>
        </row>
        <row r="776">
          <cell r="A776">
            <v>929</v>
          </cell>
          <cell r="B776" t="str">
            <v>ATM Autoservicio Nacional El Conde</v>
          </cell>
          <cell r="C776" t="str">
            <v>DISTRITO NACIONAL</v>
          </cell>
        </row>
        <row r="777">
          <cell r="A777">
            <v>930</v>
          </cell>
          <cell r="B777" t="str">
            <v>ATM Oficina Plaza Spring Center</v>
          </cell>
          <cell r="C777" t="str">
            <v>DISTRITO NACIONAL</v>
          </cell>
        </row>
        <row r="778">
          <cell r="A778">
            <v>931</v>
          </cell>
          <cell r="B778" t="str">
            <v xml:space="preserve">ATM Autobanco Luperón I </v>
          </cell>
          <cell r="C778" t="str">
            <v>DISTRITO NACIONAL</v>
          </cell>
        </row>
        <row r="779">
          <cell r="A779">
            <v>932</v>
          </cell>
          <cell r="B779" t="str">
            <v xml:space="preserve">ATM Banco Agrícola </v>
          </cell>
          <cell r="C779" t="str">
            <v>DISTRITO NACIONAL</v>
          </cell>
        </row>
        <row r="780">
          <cell r="A780">
            <v>933</v>
          </cell>
          <cell r="B780" t="str">
            <v>ATM Hotel Dreams Punta Cana II</v>
          </cell>
          <cell r="C780" t="str">
            <v>ESTE</v>
          </cell>
        </row>
        <row r="781">
          <cell r="A781">
            <v>934</v>
          </cell>
          <cell r="B781" t="str">
            <v>ATM Hotel Dreams La Romana</v>
          </cell>
          <cell r="C781" t="str">
            <v>ESTE</v>
          </cell>
        </row>
        <row r="782">
          <cell r="A782">
            <v>935</v>
          </cell>
          <cell r="B782" t="str">
            <v xml:space="preserve">ATM Oficina John F. Kennedy </v>
          </cell>
          <cell r="C782" t="str">
            <v>DISTRITO NACIONAL</v>
          </cell>
        </row>
        <row r="783">
          <cell r="A783">
            <v>936</v>
          </cell>
          <cell r="B783" t="str">
            <v xml:space="preserve">ATM Autobanco Oficina La Vega I </v>
          </cell>
          <cell r="C783" t="str">
            <v>NORTE</v>
          </cell>
        </row>
        <row r="784">
          <cell r="A784">
            <v>937</v>
          </cell>
          <cell r="B784" t="str">
            <v xml:space="preserve">ATM Autobanco Oficina La Vega II </v>
          </cell>
          <cell r="C784" t="str">
            <v>NORTE</v>
          </cell>
        </row>
        <row r="785">
          <cell r="A785">
            <v>938</v>
          </cell>
          <cell r="B785" t="str">
            <v>ATM Autobanco Plaza Moderna</v>
          </cell>
          <cell r="C785" t="str">
            <v>DISTRITO NACIONAL</v>
          </cell>
        </row>
        <row r="786">
          <cell r="A786">
            <v>939</v>
          </cell>
          <cell r="B786" t="str">
            <v xml:space="preserve">ATM Estación Texaco Máximo Gómez </v>
          </cell>
          <cell r="C786" t="str">
            <v>DISTRITO NACIONAL</v>
          </cell>
        </row>
        <row r="787">
          <cell r="A787">
            <v>940</v>
          </cell>
          <cell r="B787" t="str">
            <v xml:space="preserve">ATM Oficina El Portal (Santiago) </v>
          </cell>
          <cell r="C787" t="str">
            <v>NORTE</v>
          </cell>
        </row>
        <row r="788">
          <cell r="A788">
            <v>941</v>
          </cell>
          <cell r="B788" t="str">
            <v xml:space="preserve">ATM Estación Next (Puerto Plata) </v>
          </cell>
          <cell r="C788" t="str">
            <v>NORTE</v>
          </cell>
        </row>
        <row r="789">
          <cell r="A789">
            <v>942</v>
          </cell>
          <cell r="B789" t="str">
            <v xml:space="preserve">ATM Estación Texaco La Vega </v>
          </cell>
          <cell r="C789" t="str">
            <v>NORTE</v>
          </cell>
        </row>
        <row r="790">
          <cell r="A790">
            <v>943</v>
          </cell>
          <cell r="B790" t="str">
            <v xml:space="preserve">ATM Oficina Tránsito Terreste </v>
          </cell>
          <cell r="C790" t="str">
            <v>DISTRITO NACIONAL</v>
          </cell>
        </row>
        <row r="791">
          <cell r="A791">
            <v>944</v>
          </cell>
          <cell r="B791" t="str">
            <v xml:space="preserve">ATM UNP Mao </v>
          </cell>
          <cell r="C791" t="str">
            <v>NORTE</v>
          </cell>
        </row>
        <row r="792">
          <cell r="A792">
            <v>945</v>
          </cell>
          <cell r="B792" t="str">
            <v xml:space="preserve">ATM UNP El Valle (Hato Mayor) </v>
          </cell>
          <cell r="C792" t="str">
            <v>ESTE</v>
          </cell>
        </row>
        <row r="793">
          <cell r="A793">
            <v>946</v>
          </cell>
          <cell r="B793" t="str">
            <v xml:space="preserve">ATM Oficina Núñez de Cáceres I </v>
          </cell>
          <cell r="C793" t="str">
            <v>DISTRITO NACIONAL</v>
          </cell>
        </row>
        <row r="794">
          <cell r="A794">
            <v>947</v>
          </cell>
          <cell r="B794" t="str">
            <v xml:space="preserve">ATM Superintendencia de Bancos </v>
          </cell>
          <cell r="C794" t="str">
            <v>DISTRITO NACIONAL</v>
          </cell>
        </row>
        <row r="795">
          <cell r="A795">
            <v>948</v>
          </cell>
          <cell r="B795" t="str">
            <v xml:space="preserve">ATM Autobanco El Jaya II (SFM) </v>
          </cell>
          <cell r="C795" t="str">
            <v>NORTE</v>
          </cell>
        </row>
        <row r="796">
          <cell r="A796">
            <v>949</v>
          </cell>
          <cell r="B796" t="str">
            <v xml:space="preserve">ATM S/M Bravo San Isidro Coral Mall </v>
          </cell>
          <cell r="C796" t="str">
            <v>DISTRITO NACIONAL</v>
          </cell>
        </row>
        <row r="797">
          <cell r="A797">
            <v>950</v>
          </cell>
          <cell r="B797" t="str">
            <v xml:space="preserve">ATM Oficina Monterrico </v>
          </cell>
          <cell r="C797" t="str">
            <v>NORTE</v>
          </cell>
        </row>
        <row r="798">
          <cell r="A798">
            <v>951</v>
          </cell>
          <cell r="B798" t="str">
            <v xml:space="preserve">ATM Oficina Plaza Haché JFK </v>
          </cell>
          <cell r="C798" t="str">
            <v>DISTRITO NACIONAL</v>
          </cell>
        </row>
        <row r="799">
          <cell r="A799">
            <v>952</v>
          </cell>
          <cell r="B799" t="str">
            <v xml:space="preserve">ATM Alvarez Rivas </v>
          </cell>
          <cell r="C799" t="str">
            <v>DISTRITO NACIONAL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  <cell r="C800" t="str">
            <v>DISTRITO NACIONAL</v>
          </cell>
        </row>
        <row r="801">
          <cell r="A801">
            <v>954</v>
          </cell>
          <cell r="B801" t="str">
            <v xml:space="preserve">ATM LAESA Pimentel </v>
          </cell>
          <cell r="C801" t="str">
            <v>NORTE</v>
          </cell>
        </row>
        <row r="802">
          <cell r="A802">
            <v>955</v>
          </cell>
          <cell r="B802" t="str">
            <v xml:space="preserve">ATM Oficina Americana Independencia II </v>
          </cell>
          <cell r="C802" t="str">
            <v>DISTRITO NACIONAL</v>
          </cell>
        </row>
        <row r="803">
          <cell r="A803">
            <v>956</v>
          </cell>
          <cell r="B803" t="str">
            <v xml:space="preserve">ATM Autoservicio El Jaya (SFM) </v>
          </cell>
          <cell r="C803" t="str">
            <v>NORTE</v>
          </cell>
        </row>
        <row r="804">
          <cell r="A804">
            <v>957</v>
          </cell>
          <cell r="B804" t="str">
            <v xml:space="preserve">ATM Oficina Venezuela </v>
          </cell>
          <cell r="C804" t="str">
            <v>DISTRITO NACIONAL</v>
          </cell>
        </row>
        <row r="805">
          <cell r="A805">
            <v>958</v>
          </cell>
          <cell r="B805" t="str">
            <v xml:space="preserve">ATM Olé Aut. San Isidro </v>
          </cell>
          <cell r="C805" t="str">
            <v>DISTRITO NACIONAL</v>
          </cell>
        </row>
        <row r="806">
          <cell r="A806">
            <v>959</v>
          </cell>
          <cell r="B806" t="str">
            <v>ATM Estación Next Bavaro</v>
          </cell>
          <cell r="C806" t="str">
            <v>ESTE</v>
          </cell>
        </row>
        <row r="807">
          <cell r="A807">
            <v>960</v>
          </cell>
          <cell r="B807" t="str">
            <v xml:space="preserve">ATM Oficina Villa Ofelia I (San Juan) </v>
          </cell>
          <cell r="C807" t="str">
            <v>SUR</v>
          </cell>
        </row>
        <row r="808">
          <cell r="A808">
            <v>961</v>
          </cell>
          <cell r="B808" t="str">
            <v xml:space="preserve">ATM Listín Diario </v>
          </cell>
          <cell r="C808" t="str">
            <v>DISTRITO NACIONAL</v>
          </cell>
        </row>
        <row r="809">
          <cell r="A809">
            <v>962</v>
          </cell>
          <cell r="B809" t="str">
            <v xml:space="preserve">ATM Oficina Villa Ofelia II (San Juan) </v>
          </cell>
          <cell r="C809" t="str">
            <v>SUR</v>
          </cell>
        </row>
        <row r="810">
          <cell r="A810">
            <v>963</v>
          </cell>
          <cell r="B810" t="str">
            <v xml:space="preserve">ATM Multiplaza La Romana </v>
          </cell>
          <cell r="C810" t="str">
            <v>ESTE</v>
          </cell>
        </row>
        <row r="811">
          <cell r="A811">
            <v>964</v>
          </cell>
          <cell r="B811" t="str">
            <v>ATM Hotel Sunscape (Norte)</v>
          </cell>
          <cell r="C811" t="str">
            <v>NORTE</v>
          </cell>
        </row>
        <row r="812">
          <cell r="A812">
            <v>965</v>
          </cell>
          <cell r="B812" t="str">
            <v xml:space="preserve">ATM S/M La Fuente FUN (Santiago) </v>
          </cell>
          <cell r="C812" t="str">
            <v>NORTE</v>
          </cell>
        </row>
        <row r="813">
          <cell r="A813">
            <v>966</v>
          </cell>
          <cell r="B813" t="str">
            <v>ATM Centro Medico Real</v>
          </cell>
          <cell r="C813" t="str">
            <v>DISTRITO NACIONAL</v>
          </cell>
        </row>
        <row r="814">
          <cell r="A814">
            <v>967</v>
          </cell>
          <cell r="B814" t="str">
            <v xml:space="preserve">ATM UNP Hiper Olé Autopista Duarte </v>
          </cell>
          <cell r="C814" t="str">
            <v>DISTRITO NACIONAL</v>
          </cell>
        </row>
        <row r="815">
          <cell r="A815">
            <v>968</v>
          </cell>
          <cell r="B815" t="str">
            <v xml:space="preserve">ATM UNP Mercado Baní </v>
          </cell>
          <cell r="C815" t="str">
            <v>SUR</v>
          </cell>
        </row>
        <row r="816">
          <cell r="A816">
            <v>969</v>
          </cell>
          <cell r="B816" t="str">
            <v xml:space="preserve">ATM Oficina El Sol I (Santiago) </v>
          </cell>
          <cell r="C816" t="str">
            <v>NORTE</v>
          </cell>
        </row>
        <row r="817">
          <cell r="A817">
            <v>970</v>
          </cell>
          <cell r="B817" t="str">
            <v xml:space="preserve">ATM S/M Olé Haina </v>
          </cell>
          <cell r="C817" t="str">
            <v>DISTRITO NACIONAL</v>
          </cell>
        </row>
        <row r="818">
          <cell r="A818">
            <v>971</v>
          </cell>
          <cell r="B818" t="str">
            <v xml:space="preserve">ATM Club Banreservas I </v>
          </cell>
          <cell r="C818" t="str">
            <v>DISTRITO NACIONAL</v>
          </cell>
        </row>
        <row r="819">
          <cell r="A819">
            <v>972</v>
          </cell>
          <cell r="B819" t="str">
            <v>ATM Banco Bandex I (Antiguo BNV I)</v>
          </cell>
          <cell r="C819" t="str">
            <v>DISTRITO NACIONAL</v>
          </cell>
        </row>
        <row r="820">
          <cell r="A820">
            <v>973</v>
          </cell>
          <cell r="B820" t="str">
            <v xml:space="preserve">ATM Oficina Sabana de la Mar </v>
          </cell>
          <cell r="C820" t="str">
            <v>DISTRITO NACIONAL</v>
          </cell>
        </row>
        <row r="821">
          <cell r="A821">
            <v>974</v>
          </cell>
          <cell r="B821" t="str">
            <v xml:space="preserve">ATM S/M Nacional Ave. Lope de Vega </v>
          </cell>
          <cell r="C821" t="str">
            <v>DISTRITO NACIONAL</v>
          </cell>
        </row>
        <row r="822">
          <cell r="A822">
            <v>976</v>
          </cell>
          <cell r="B822" t="str">
            <v xml:space="preserve">ATM Oficina Diamond Plaza I </v>
          </cell>
          <cell r="C822" t="str">
            <v>DISTRITO NACIONAL</v>
          </cell>
        </row>
        <row r="823">
          <cell r="A823">
            <v>977</v>
          </cell>
          <cell r="B823" t="str">
            <v>ATM Oficina Goico Castro</v>
          </cell>
          <cell r="C823" t="str">
            <v>DISTRITO NACIONAL</v>
          </cell>
        </row>
        <row r="824">
          <cell r="A824">
            <v>978</v>
          </cell>
          <cell r="B824" t="str">
            <v xml:space="preserve">ATM Restaurante Jalao </v>
          </cell>
          <cell r="C824" t="str">
            <v>DISTRITO NACIONAL</v>
          </cell>
        </row>
        <row r="825">
          <cell r="A825">
            <v>979</v>
          </cell>
          <cell r="B825" t="str">
            <v xml:space="preserve">ATM Oficina Luperón I </v>
          </cell>
          <cell r="C825" t="str">
            <v>DISTRITO NACIONAL</v>
          </cell>
        </row>
        <row r="826">
          <cell r="A826">
            <v>980</v>
          </cell>
          <cell r="B826" t="str">
            <v xml:space="preserve">ATM Oficina Bella Vista Mall II </v>
          </cell>
          <cell r="C826" t="str">
            <v>DISTRITO NACIONAL</v>
          </cell>
        </row>
        <row r="827">
          <cell r="A827">
            <v>981</v>
          </cell>
          <cell r="B827" t="str">
            <v xml:space="preserve">ATM Edificio 911 </v>
          </cell>
          <cell r="C827" t="str">
            <v>DISTRITO NACIONAL</v>
          </cell>
        </row>
        <row r="828">
          <cell r="A828">
            <v>982</v>
          </cell>
          <cell r="B828" t="str">
            <v xml:space="preserve">ATM Estación Texaco Grupo Las Canas </v>
          </cell>
          <cell r="C828" t="str">
            <v>DISTRITO NACIONAL</v>
          </cell>
        </row>
        <row r="829">
          <cell r="A829">
            <v>983</v>
          </cell>
          <cell r="B829" t="str">
            <v xml:space="preserve">ATM Bravo República de Colombia </v>
          </cell>
          <cell r="C829" t="str">
            <v>DISTRITO NACIONAL</v>
          </cell>
        </row>
        <row r="830">
          <cell r="A830">
            <v>984</v>
          </cell>
          <cell r="B830" t="str">
            <v xml:space="preserve">ATM Oficina Neiba II </v>
          </cell>
          <cell r="C830" t="str">
            <v>SUR</v>
          </cell>
        </row>
        <row r="831">
          <cell r="A831">
            <v>985</v>
          </cell>
          <cell r="B831" t="str">
            <v xml:space="preserve">ATM Oficina Dajabón II </v>
          </cell>
          <cell r="C831" t="str">
            <v>NORTE</v>
          </cell>
        </row>
        <row r="832">
          <cell r="A832">
            <v>986</v>
          </cell>
          <cell r="B832" t="str">
            <v xml:space="preserve">ATM S/M Jumbo (La Vega) </v>
          </cell>
          <cell r="C832" t="str">
            <v>NORTE</v>
          </cell>
        </row>
        <row r="833">
          <cell r="A833">
            <v>987</v>
          </cell>
          <cell r="B833" t="str">
            <v xml:space="preserve">ATM S/M Jumbo (Moca) </v>
          </cell>
          <cell r="C833" t="str">
            <v>NORTE</v>
          </cell>
        </row>
        <row r="834">
          <cell r="A834">
            <v>988</v>
          </cell>
          <cell r="B834" t="str">
            <v xml:space="preserve">ATM Estación Sigma 27 de Febrero </v>
          </cell>
          <cell r="C834" t="str">
            <v>DISTRITO NACIONAL</v>
          </cell>
        </row>
        <row r="835">
          <cell r="A835">
            <v>989</v>
          </cell>
          <cell r="B835" t="str">
            <v xml:space="preserve">ATM Ministerio de Deportes </v>
          </cell>
          <cell r="C835" t="str">
            <v>DISTRITO NACIONAL</v>
          </cell>
        </row>
        <row r="836">
          <cell r="A836">
            <v>990</v>
          </cell>
          <cell r="B836" t="str">
            <v xml:space="preserve">ATM Autoservicio Bonao II </v>
          </cell>
          <cell r="C836" t="str">
            <v>NORTE</v>
          </cell>
        </row>
        <row r="837">
          <cell r="A837">
            <v>991</v>
          </cell>
          <cell r="B837" t="str">
            <v xml:space="preserve">ATM UNP Las Matas de Santa Cruz </v>
          </cell>
          <cell r="C837" t="str">
            <v>NORTE</v>
          </cell>
        </row>
        <row r="838">
          <cell r="A838">
            <v>993</v>
          </cell>
          <cell r="B838" t="str">
            <v xml:space="preserve">ATM Centro Medico Integral II </v>
          </cell>
          <cell r="C838" t="str">
            <v>DISTRITO NACIONAL</v>
          </cell>
        </row>
        <row r="839">
          <cell r="A839">
            <v>994</v>
          </cell>
          <cell r="B839" t="str">
            <v>ATM Telemicro</v>
          </cell>
          <cell r="C839" t="str">
            <v>DISTRITO NACIONAL</v>
          </cell>
        </row>
        <row r="840">
          <cell r="A840">
            <v>995</v>
          </cell>
          <cell r="B840" t="str">
            <v xml:space="preserve">ATM Oficina San Cristobal III (Lobby) </v>
          </cell>
          <cell r="C840" t="str">
            <v>SUR</v>
          </cell>
        </row>
        <row r="841">
          <cell r="A841">
            <v>996</v>
          </cell>
          <cell r="B841" t="str">
            <v xml:space="preserve">ATM Estación Texaco Charles Summer </v>
          </cell>
          <cell r="C841" t="str">
            <v>DISTRITO NACIONAL</v>
          </cell>
        </row>
        <row r="842">
          <cell r="A842">
            <v>464</v>
          </cell>
          <cell r="B842" t="str">
            <v>ATM Supermercado Chito Samaná</v>
          </cell>
          <cell r="C842" t="str">
            <v>NORTE</v>
          </cell>
        </row>
        <row r="843">
          <cell r="A843">
            <v>379</v>
          </cell>
          <cell r="B843" t="str">
            <v>ATM S/M Nacional Plaza Central</v>
          </cell>
          <cell r="C843" t="str">
            <v>DISTRITO NACIONAL</v>
          </cell>
        </row>
        <row r="844">
          <cell r="A844">
            <v>100</v>
          </cell>
          <cell r="B844" t="str">
            <v>ATM UASD Higuey</v>
          </cell>
          <cell r="C844" t="str">
            <v>ESTE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>
        <row r="2">
          <cell r="A2">
            <v>1</v>
          </cell>
          <cell r="B2" t="str">
            <v>DRBR001</v>
          </cell>
          <cell r="C2" t="str">
            <v>S/M SAN RAFAEL DEL YUMA</v>
          </cell>
          <cell r="D2" t="str">
            <v>NCR</v>
          </cell>
          <cell r="E2" t="str">
            <v>Este</v>
          </cell>
          <cell r="F2" t="str">
            <v>NO</v>
          </cell>
          <cell r="G2" t="str">
            <v>Si</v>
          </cell>
          <cell r="H2" t="str">
            <v>Si</v>
          </cell>
          <cell r="I2" t="str">
            <v>No</v>
          </cell>
          <cell r="J2" t="str">
            <v>Si</v>
          </cell>
          <cell r="K2" t="str">
            <v>Si</v>
          </cell>
          <cell r="L2" t="str">
            <v>Si</v>
          </cell>
          <cell r="M2" t="str">
            <v>Si</v>
          </cell>
          <cell r="N2" t="str">
            <v/>
          </cell>
          <cell r="O2" t="str">
            <v/>
          </cell>
        </row>
        <row r="3">
          <cell r="A3">
            <v>2</v>
          </cell>
          <cell r="B3" t="str">
            <v>DRBR002</v>
          </cell>
          <cell r="C3" t="str">
            <v>AUTOSERV PADRE CASTELLANO</v>
          </cell>
          <cell r="D3" t="str">
            <v>NCR</v>
          </cell>
          <cell r="E3" t="str">
            <v>Distrito Nacional</v>
          </cell>
          <cell r="F3" t="str">
            <v>NO</v>
          </cell>
          <cell r="G3" t="str">
            <v>Si</v>
          </cell>
          <cell r="H3" t="str">
            <v>Si</v>
          </cell>
          <cell r="I3" t="str">
            <v>No</v>
          </cell>
          <cell r="J3" t="str">
            <v>Si</v>
          </cell>
          <cell r="K3" t="str">
            <v>Si</v>
          </cell>
          <cell r="L3" t="str">
            <v>Si</v>
          </cell>
          <cell r="M3" t="str">
            <v>Si</v>
          </cell>
          <cell r="N3" t="str">
            <v/>
          </cell>
          <cell r="O3" t="str">
            <v/>
          </cell>
        </row>
        <row r="4">
          <cell r="A4">
            <v>397</v>
          </cell>
          <cell r="B4" t="str">
            <v>DRBR397</v>
          </cell>
          <cell r="C4" t="str">
            <v>AUTOBANCO SAN FCO. MACORIS</v>
          </cell>
          <cell r="D4" t="str">
            <v>Diebold</v>
          </cell>
          <cell r="E4" t="str">
            <v>Norte</v>
          </cell>
          <cell r="F4" t="str">
            <v>NO</v>
          </cell>
          <cell r="G4" t="str">
            <v>Si</v>
          </cell>
          <cell r="H4" t="str">
            <v>Si</v>
          </cell>
          <cell r="I4" t="str">
            <v>No</v>
          </cell>
          <cell r="J4" t="str">
            <v>Si</v>
          </cell>
          <cell r="K4" t="str">
            <v>Si</v>
          </cell>
          <cell r="L4" t="str">
            <v>Si</v>
          </cell>
          <cell r="M4" t="str">
            <v>Si</v>
          </cell>
          <cell r="N4" t="str">
            <v>Si</v>
          </cell>
          <cell r="O4" t="str">
            <v>San Francisco de Macorís</v>
          </cell>
        </row>
        <row r="5">
          <cell r="A5">
            <v>379</v>
          </cell>
          <cell r="B5" t="str">
            <v>DRBR379</v>
          </cell>
          <cell r="C5" t="str">
            <v>S/M Nacional Plaza Central</v>
          </cell>
          <cell r="D5" t="str">
            <v>NCR</v>
          </cell>
          <cell r="E5" t="str">
            <v>Distrito Nacional</v>
          </cell>
        </row>
        <row r="6">
          <cell r="A6">
            <v>5</v>
          </cell>
          <cell r="B6" t="str">
            <v>DRBR005</v>
          </cell>
          <cell r="C6" t="str">
            <v>Autoservicios Villa Ofelia</v>
          </cell>
          <cell r="D6" t="str">
            <v>NCR</v>
          </cell>
          <cell r="E6" t="str">
            <v>Sur</v>
          </cell>
          <cell r="F6" t="str">
            <v>NO</v>
          </cell>
          <cell r="G6" t="str">
            <v>Si</v>
          </cell>
          <cell r="H6" t="str">
            <v>Si</v>
          </cell>
          <cell r="I6" t="str">
            <v>No</v>
          </cell>
          <cell r="J6" t="str">
            <v>Si</v>
          </cell>
          <cell r="K6" t="str">
            <v>Si</v>
          </cell>
          <cell r="L6" t="str">
            <v>Si</v>
          </cell>
          <cell r="M6" t="str">
            <v>Si</v>
          </cell>
          <cell r="N6" t="str">
            <v>No</v>
          </cell>
          <cell r="O6" t="str">
            <v/>
          </cell>
        </row>
        <row r="7">
          <cell r="A7">
            <v>6</v>
          </cell>
          <cell r="B7" t="str">
            <v>DRBR006</v>
          </cell>
          <cell r="C7" t="str">
            <v>ATM Plaza WAO San Juan</v>
          </cell>
          <cell r="D7" t="str">
            <v>NCR</v>
          </cell>
          <cell r="E7" t="str">
            <v>Sur</v>
          </cell>
          <cell r="F7" t="str">
            <v/>
          </cell>
          <cell r="G7" t="str">
            <v>N/A</v>
          </cell>
          <cell r="H7" t="str">
            <v>N/A</v>
          </cell>
          <cell r="I7" t="str">
            <v>N/A</v>
          </cell>
          <cell r="J7" t="str">
            <v>N/A</v>
          </cell>
          <cell r="K7" t="str">
            <v>N/A</v>
          </cell>
          <cell r="L7" t="str">
            <v>N/A</v>
          </cell>
          <cell r="M7" t="str">
            <v>N/A</v>
          </cell>
          <cell r="N7" t="str">
            <v>N/A</v>
          </cell>
          <cell r="O7" t="str">
            <v/>
          </cell>
        </row>
        <row r="8">
          <cell r="A8">
            <v>7</v>
          </cell>
          <cell r="B8" t="str">
            <v>DRBR007</v>
          </cell>
          <cell r="C8" t="str">
            <v>Estación Isla San Juan (RETIRADO)</v>
          </cell>
          <cell r="D8" t="str">
            <v>NCR</v>
          </cell>
          <cell r="E8" t="str">
            <v>Sur</v>
          </cell>
          <cell r="F8" t="str">
            <v/>
          </cell>
          <cell r="G8" t="str">
            <v>Si</v>
          </cell>
          <cell r="H8" t="str">
            <v>Si</v>
          </cell>
          <cell r="I8" t="str">
            <v>No</v>
          </cell>
          <cell r="J8" t="str">
            <v>Si</v>
          </cell>
          <cell r="K8" t="str">
            <v>Si</v>
          </cell>
          <cell r="L8" t="str">
            <v>Si</v>
          </cell>
          <cell r="M8" t="str">
            <v>Si</v>
          </cell>
          <cell r="N8" t="str">
            <v>Si</v>
          </cell>
          <cell r="O8" t="str">
            <v>Oficina</v>
          </cell>
        </row>
        <row r="9">
          <cell r="A9">
            <v>3</v>
          </cell>
          <cell r="B9" t="str">
            <v>DRBR003</v>
          </cell>
          <cell r="C9" t="str">
            <v>AUTOSERV. LA VEGA REAL</v>
          </cell>
          <cell r="D9" t="str">
            <v/>
          </cell>
          <cell r="E9" t="str">
            <v>Norte</v>
          </cell>
          <cell r="F9" t="str">
            <v>NO</v>
          </cell>
          <cell r="G9" t="str">
            <v>Si</v>
          </cell>
          <cell r="H9" t="str">
            <v>Si</v>
          </cell>
          <cell r="I9" t="str">
            <v>No</v>
          </cell>
          <cell r="J9" t="str">
            <v>Si</v>
          </cell>
          <cell r="K9" t="str">
            <v>Si</v>
          </cell>
          <cell r="L9" t="str">
            <v>Si</v>
          </cell>
          <cell r="M9" t="str">
            <v>Si</v>
          </cell>
          <cell r="N9" t="str">
            <v/>
          </cell>
          <cell r="O9" t="str">
            <v/>
          </cell>
        </row>
        <row r="10">
          <cell r="A10">
            <v>4</v>
          </cell>
          <cell r="B10" t="str">
            <v>DRBR004</v>
          </cell>
          <cell r="C10" t="str">
            <v>ATM Avenida Rivas (La Vega)</v>
          </cell>
          <cell r="D10" t="str">
            <v>NCR</v>
          </cell>
          <cell r="E10" t="str">
            <v>Norte</v>
          </cell>
          <cell r="F10" t="str">
            <v>NO</v>
          </cell>
          <cell r="G10" t="str">
            <v>Si</v>
          </cell>
          <cell r="H10" t="str">
            <v>Si</v>
          </cell>
          <cell r="I10" t="str">
            <v>No</v>
          </cell>
          <cell r="J10" t="str">
            <v>Si</v>
          </cell>
          <cell r="K10" t="str">
            <v>No</v>
          </cell>
          <cell r="L10" t="str">
            <v>No</v>
          </cell>
          <cell r="M10" t="str">
            <v>No</v>
          </cell>
          <cell r="N10" t="str">
            <v>Si</v>
          </cell>
        </row>
        <row r="11">
          <cell r="A11">
            <v>10</v>
          </cell>
          <cell r="B11" t="str">
            <v>DRBR010</v>
          </cell>
          <cell r="C11" t="str">
            <v>Ministerio de Salud Pública</v>
          </cell>
          <cell r="D11" t="str">
            <v>Diebold</v>
          </cell>
          <cell r="E11" t="str">
            <v>Distrito Nacional</v>
          </cell>
          <cell r="F11" t="str">
            <v>NO</v>
          </cell>
          <cell r="G11" t="str">
            <v>Si</v>
          </cell>
          <cell r="H11" t="str">
            <v>Si</v>
          </cell>
          <cell r="I11" t="str">
            <v>No</v>
          </cell>
          <cell r="J11" t="str">
            <v>Si</v>
          </cell>
          <cell r="K11" t="str">
            <v>No</v>
          </cell>
          <cell r="L11" t="str">
            <v>No</v>
          </cell>
          <cell r="M11" t="str">
            <v>No</v>
          </cell>
          <cell r="N11" t="str">
            <v>No</v>
          </cell>
          <cell r="O11" t="str">
            <v>Grupo 1</v>
          </cell>
        </row>
        <row r="12">
          <cell r="A12">
            <v>8</v>
          </cell>
          <cell r="B12" t="str">
            <v>DRBR008</v>
          </cell>
          <cell r="C12" t="str">
            <v>ATM Autoservicio Yaque</v>
          </cell>
          <cell r="D12" t="str">
            <v/>
          </cell>
          <cell r="E12" t="str">
            <v>Norte</v>
          </cell>
          <cell r="F12" t="str">
            <v>NO</v>
          </cell>
          <cell r="G12" t="str">
            <v>Si</v>
          </cell>
          <cell r="H12" t="str">
            <v>Si</v>
          </cell>
          <cell r="I12" t="str">
            <v>No</v>
          </cell>
          <cell r="J12" t="str">
            <v>Si</v>
          </cell>
          <cell r="K12" t="str">
            <v>Si</v>
          </cell>
          <cell r="L12" t="str">
            <v>Si</v>
          </cell>
          <cell r="M12" t="str">
            <v>Si</v>
          </cell>
          <cell r="N12" t="str">
            <v>Si</v>
          </cell>
          <cell r="O12" t="str">
            <v/>
          </cell>
        </row>
        <row r="13">
          <cell r="A13">
            <v>12</v>
          </cell>
          <cell r="B13" t="str">
            <v>DRBR012</v>
          </cell>
          <cell r="C13" t="str">
            <v>Comercial Ganadera</v>
          </cell>
          <cell r="D13" t="str">
            <v>NCR</v>
          </cell>
          <cell r="E13" t="str">
            <v>Distrito Nacional</v>
          </cell>
          <cell r="F13" t="str">
            <v>NO</v>
          </cell>
          <cell r="G13" t="str">
            <v>Si</v>
          </cell>
          <cell r="H13" t="str">
            <v>No</v>
          </cell>
          <cell r="I13" t="str">
            <v>No</v>
          </cell>
          <cell r="J13" t="str">
            <v>No</v>
          </cell>
          <cell r="K13" t="str">
            <v>No</v>
          </cell>
          <cell r="L13" t="str">
            <v>Si</v>
          </cell>
          <cell r="M13" t="str">
            <v>No</v>
          </cell>
          <cell r="N13" t="str">
            <v>No</v>
          </cell>
          <cell r="O13" t="str">
            <v>Grupo 9</v>
          </cell>
        </row>
        <row r="14">
          <cell r="A14">
            <v>13</v>
          </cell>
          <cell r="B14" t="str">
            <v>DRBR013</v>
          </cell>
          <cell r="C14" t="str">
            <v>CDE</v>
          </cell>
          <cell r="D14" t="str">
            <v>Wincor Nixdorf</v>
          </cell>
          <cell r="E14" t="str">
            <v>Distrito Nacional</v>
          </cell>
          <cell r="F14" t="str">
            <v>NO</v>
          </cell>
          <cell r="G14" t="str">
            <v>Si</v>
          </cell>
          <cell r="H14" t="str">
            <v>Si</v>
          </cell>
          <cell r="I14" t="str">
            <v>No</v>
          </cell>
          <cell r="J14" t="str">
            <v>Si</v>
          </cell>
          <cell r="K14" t="str">
            <v>Si</v>
          </cell>
          <cell r="L14" t="str">
            <v>Si</v>
          </cell>
          <cell r="M14" t="str">
            <v>Si</v>
          </cell>
          <cell r="N14" t="str">
            <v>Si</v>
          </cell>
          <cell r="O14" t="str">
            <v>Grupo 2</v>
          </cell>
        </row>
        <row r="15">
          <cell r="A15">
            <v>14</v>
          </cell>
          <cell r="B15" t="str">
            <v>DRBR014</v>
          </cell>
          <cell r="C15" t="str">
            <v>Aeropuerto Las Américas</v>
          </cell>
          <cell r="D15" t="str">
            <v>Diebold</v>
          </cell>
          <cell r="E15" t="str">
            <v>Este</v>
          </cell>
          <cell r="F15" t="str">
            <v>NO</v>
          </cell>
          <cell r="G15" t="str">
            <v>Si</v>
          </cell>
          <cell r="H15" t="str">
            <v>Si</v>
          </cell>
          <cell r="I15" t="str">
            <v>No</v>
          </cell>
          <cell r="J15" t="str">
            <v>Si</v>
          </cell>
          <cell r="K15" t="str">
            <v>Si</v>
          </cell>
          <cell r="L15" t="str">
            <v>Si</v>
          </cell>
          <cell r="M15" t="str">
            <v>Si</v>
          </cell>
          <cell r="N15" t="str">
            <v>Si</v>
          </cell>
          <cell r="O15" t="str">
            <v>Grupo 9</v>
          </cell>
        </row>
        <row r="16">
          <cell r="A16">
            <v>15</v>
          </cell>
          <cell r="B16" t="str">
            <v>DRBR058</v>
          </cell>
          <cell r="C16" t="str">
            <v>DNI</v>
          </cell>
          <cell r="E16" t="str">
            <v>Distrito Nacional</v>
          </cell>
          <cell r="F16" t="str">
            <v>N/A</v>
          </cell>
          <cell r="G16" t="str">
            <v>N/A</v>
          </cell>
          <cell r="H16" t="str">
            <v>N/A</v>
          </cell>
          <cell r="I16" t="str">
            <v>N/A</v>
          </cell>
          <cell r="J16" t="str">
            <v>N/A</v>
          </cell>
          <cell r="K16" t="str">
            <v>N/A</v>
          </cell>
          <cell r="L16" t="str">
            <v>N/A</v>
          </cell>
          <cell r="M16" t="str">
            <v>N/A</v>
          </cell>
        </row>
        <row r="17">
          <cell r="A17">
            <v>16</v>
          </cell>
          <cell r="B17" t="str">
            <v>DRBR046</v>
          </cell>
          <cell r="C17" t="str">
            <v>ATM Estación Texaco Sabana de la Mar</v>
          </cell>
          <cell r="F17" t="str">
            <v>NO</v>
          </cell>
          <cell r="G17" t="str">
            <v>Si</v>
          </cell>
          <cell r="H17" t="str">
            <v>Si</v>
          </cell>
          <cell r="I17" t="str">
            <v>No</v>
          </cell>
          <cell r="J17" t="str">
            <v>Si</v>
          </cell>
          <cell r="K17" t="str">
            <v>No</v>
          </cell>
          <cell r="L17" t="str">
            <v>No</v>
          </cell>
          <cell r="M17" t="str">
            <v>No</v>
          </cell>
          <cell r="N17" t="str">
            <v>Si</v>
          </cell>
          <cell r="O17" t="str">
            <v>\</v>
          </cell>
        </row>
        <row r="18">
          <cell r="A18">
            <v>17</v>
          </cell>
          <cell r="B18" t="str">
            <v>DRBR017</v>
          </cell>
          <cell r="C18" t="str">
            <v>Zona Franca Realm San Pedro</v>
          </cell>
          <cell r="D18" t="str">
            <v>NCR</v>
          </cell>
          <cell r="E18" t="str">
            <v>Este</v>
          </cell>
          <cell r="F18" t="str">
            <v>NO</v>
          </cell>
          <cell r="G18" t="str">
            <v>Si</v>
          </cell>
          <cell r="H18" t="str">
            <v>Si</v>
          </cell>
          <cell r="I18" t="str">
            <v>No</v>
          </cell>
          <cell r="J18" t="str">
            <v>No</v>
          </cell>
          <cell r="K18" t="str">
            <v>No</v>
          </cell>
          <cell r="L18" t="str">
            <v>No</v>
          </cell>
          <cell r="M18" t="str">
            <v>No</v>
          </cell>
          <cell r="N18" t="str">
            <v>Si</v>
          </cell>
          <cell r="O18" t="str">
            <v>San Pedro de Macorís</v>
          </cell>
        </row>
        <row r="19">
          <cell r="A19">
            <v>18</v>
          </cell>
          <cell r="B19" t="str">
            <v>DRBR018</v>
          </cell>
          <cell r="C19" t="str">
            <v>Ofic. Haina</v>
          </cell>
          <cell r="D19" t="str">
            <v>Diebold</v>
          </cell>
          <cell r="E19" t="str">
            <v>Sur</v>
          </cell>
          <cell r="F19" t="str">
            <v>SI</v>
          </cell>
          <cell r="G19" t="str">
            <v>Si</v>
          </cell>
          <cell r="H19" t="str">
            <v>Si</v>
          </cell>
          <cell r="I19" t="str">
            <v>Si</v>
          </cell>
          <cell r="J19" t="str">
            <v>Si</v>
          </cell>
          <cell r="K19" t="str">
            <v>Si</v>
          </cell>
          <cell r="L19" t="str">
            <v>Si</v>
          </cell>
          <cell r="M19" t="str">
            <v>Si</v>
          </cell>
          <cell r="N19" t="str">
            <v>Si</v>
          </cell>
          <cell r="O19" t="str">
            <v>Grupo 5</v>
          </cell>
        </row>
        <row r="20">
          <cell r="A20">
            <v>20</v>
          </cell>
          <cell r="B20" t="str">
            <v>DRBR049</v>
          </cell>
          <cell r="C20" t="str">
            <v>ATM S/M. aprezio las palmas</v>
          </cell>
          <cell r="D20" t="str">
            <v>NCR</v>
          </cell>
          <cell r="E20" t="str">
            <v>Distrito Nacional</v>
          </cell>
          <cell r="F20" t="str">
            <v>NO</v>
          </cell>
          <cell r="G20" t="str">
            <v>Si</v>
          </cell>
          <cell r="H20" t="str">
            <v>Si</v>
          </cell>
          <cell r="I20" t="str">
            <v>No</v>
          </cell>
          <cell r="J20" t="str">
            <v>Si</v>
          </cell>
          <cell r="K20" t="str">
            <v>Si</v>
          </cell>
          <cell r="L20" t="str">
            <v>Si</v>
          </cell>
          <cell r="M20" t="str">
            <v>Si</v>
          </cell>
          <cell r="N20" t="str">
            <v>No</v>
          </cell>
        </row>
        <row r="21">
          <cell r="A21">
            <v>21</v>
          </cell>
          <cell r="B21" t="str">
            <v>DRBR021</v>
          </cell>
          <cell r="C21" t="str">
            <v>Ofic. Mella</v>
          </cell>
          <cell r="D21" t="str">
            <v>Diebold</v>
          </cell>
          <cell r="E21" t="str">
            <v>Distrito Nacional</v>
          </cell>
          <cell r="F21" t="str">
            <v>NO</v>
          </cell>
          <cell r="G21" t="str">
            <v>Si</v>
          </cell>
          <cell r="H21" t="str">
            <v>No</v>
          </cell>
          <cell r="I21" t="str">
            <v>No</v>
          </cell>
          <cell r="J21" t="str">
            <v>No</v>
          </cell>
          <cell r="K21" t="str">
            <v>No</v>
          </cell>
          <cell r="L21" t="str">
            <v>Si</v>
          </cell>
          <cell r="M21" t="str">
            <v>No</v>
          </cell>
          <cell r="N21" t="str">
            <v>No</v>
          </cell>
          <cell r="O21" t="str">
            <v>Grupo 7</v>
          </cell>
        </row>
        <row r="22">
          <cell r="A22">
            <v>9</v>
          </cell>
          <cell r="B22" t="str">
            <v>DRBR009</v>
          </cell>
          <cell r="C22" t="str">
            <v>Hispaniola Fresh Fruit</v>
          </cell>
          <cell r="D22" t="str">
            <v/>
          </cell>
          <cell r="E22" t="str">
            <v>Norte</v>
          </cell>
          <cell r="F22" t="str">
            <v>NO</v>
          </cell>
          <cell r="G22" t="str">
            <v>Si</v>
          </cell>
          <cell r="H22" t="str">
            <v>Si</v>
          </cell>
          <cell r="I22" t="str">
            <v>No</v>
          </cell>
          <cell r="J22" t="str">
            <v>Si</v>
          </cell>
          <cell r="K22" t="str">
            <v>Si</v>
          </cell>
          <cell r="L22" t="str">
            <v>Si</v>
          </cell>
          <cell r="M22" t="str">
            <v>Si</v>
          </cell>
          <cell r="N22" t="str">
            <v>Si</v>
          </cell>
          <cell r="O22" t="str">
            <v/>
          </cell>
        </row>
        <row r="23">
          <cell r="A23">
            <v>23</v>
          </cell>
          <cell r="B23" t="str">
            <v>DRBR023</v>
          </cell>
          <cell r="C23" t="str">
            <v>Ofic. México</v>
          </cell>
          <cell r="D23" t="str">
            <v>NCR</v>
          </cell>
          <cell r="E23" t="str">
            <v>Distrito Nacional</v>
          </cell>
          <cell r="F23" t="str">
            <v>NO</v>
          </cell>
          <cell r="G23" t="str">
            <v>Si</v>
          </cell>
          <cell r="H23" t="str">
            <v>Si</v>
          </cell>
          <cell r="I23" t="str">
            <v>No</v>
          </cell>
          <cell r="J23" t="str">
            <v>Si</v>
          </cell>
          <cell r="K23" t="str">
            <v>No</v>
          </cell>
          <cell r="L23" t="str">
            <v>No</v>
          </cell>
          <cell r="M23" t="str">
            <v>No</v>
          </cell>
          <cell r="N23" t="str">
            <v>Si</v>
          </cell>
          <cell r="O23" t="str">
            <v>Grupo 7</v>
          </cell>
        </row>
        <row r="24">
          <cell r="A24">
            <v>24</v>
          </cell>
          <cell r="B24" t="str">
            <v>DRBR024</v>
          </cell>
          <cell r="C24" t="str">
            <v>Ofic. Eusebio Manzueta</v>
          </cell>
          <cell r="D24" t="str">
            <v>Wincor Nixdorf</v>
          </cell>
          <cell r="E24" t="str">
            <v>Distrito Nacional</v>
          </cell>
          <cell r="F24" t="str">
            <v>NO</v>
          </cell>
          <cell r="G24" t="str">
            <v>No</v>
          </cell>
          <cell r="H24" t="str">
            <v>No</v>
          </cell>
          <cell r="I24" t="str">
            <v>No</v>
          </cell>
          <cell r="J24" t="str">
            <v>No</v>
          </cell>
          <cell r="K24" t="str">
            <v>No</v>
          </cell>
          <cell r="L24" t="str">
            <v>No</v>
          </cell>
          <cell r="M24" t="str">
            <v>No</v>
          </cell>
          <cell r="N24" t="str">
            <v>No</v>
          </cell>
          <cell r="O24" t="str">
            <v>Grupo 7</v>
          </cell>
        </row>
        <row r="25">
          <cell r="A25">
            <v>26</v>
          </cell>
          <cell r="B25" t="str">
            <v>DRBR221</v>
          </cell>
          <cell r="C25" t="str">
            <v>ATM S/M Jumbo San Isidro</v>
          </cell>
          <cell r="D25" t="str">
            <v>NCR</v>
          </cell>
          <cell r="E25" t="str">
            <v>Este</v>
          </cell>
          <cell r="F25" t="str">
            <v>NO</v>
          </cell>
          <cell r="G25" t="str">
            <v>Si</v>
          </cell>
          <cell r="H25" t="str">
            <v>Si</v>
          </cell>
          <cell r="I25" t="str">
            <v>No</v>
          </cell>
          <cell r="J25" t="str">
            <v>Si</v>
          </cell>
          <cell r="K25" t="str">
            <v>Si</v>
          </cell>
          <cell r="L25" t="str">
            <v>Si</v>
          </cell>
          <cell r="M25" t="str">
            <v>Si</v>
          </cell>
          <cell r="N25" t="str">
            <v>No</v>
          </cell>
        </row>
        <row r="26">
          <cell r="A26">
            <v>27</v>
          </cell>
          <cell r="B26" t="str">
            <v>DRBR240</v>
          </cell>
          <cell r="C26" t="str">
            <v>ATM Oficina El Seibo II</v>
          </cell>
          <cell r="D26" t="str">
            <v>NCR</v>
          </cell>
          <cell r="E26" t="str">
            <v>Este</v>
          </cell>
          <cell r="F26" t="str">
            <v>NO</v>
          </cell>
          <cell r="G26" t="str">
            <v>Si</v>
          </cell>
          <cell r="H26" t="str">
            <v>Si</v>
          </cell>
          <cell r="I26" t="str">
            <v>No</v>
          </cell>
          <cell r="J26" t="str">
            <v>Si</v>
          </cell>
          <cell r="K26" t="str">
            <v>No</v>
          </cell>
          <cell r="L26" t="str">
            <v>No</v>
          </cell>
          <cell r="M26" t="str">
            <v>No</v>
          </cell>
          <cell r="N26" t="str">
            <v>Si</v>
          </cell>
        </row>
        <row r="27">
          <cell r="A27">
            <v>28</v>
          </cell>
          <cell r="B27" t="str">
            <v>DRBR028</v>
          </cell>
          <cell r="C27" t="str">
            <v>UNP Cabeza de Toro</v>
          </cell>
          <cell r="D27" t="str">
            <v>Diebold</v>
          </cell>
          <cell r="E27" t="str">
            <v>Este</v>
          </cell>
          <cell r="F27" t="str">
            <v>N/A</v>
          </cell>
          <cell r="G27" t="str">
            <v>N/A</v>
          </cell>
          <cell r="H27" t="str">
            <v>N/A</v>
          </cell>
          <cell r="I27" t="str">
            <v>N/A</v>
          </cell>
          <cell r="J27" t="str">
            <v>N/A</v>
          </cell>
          <cell r="K27" t="str">
            <v>N/A</v>
          </cell>
          <cell r="L27" t="str">
            <v>N/A</v>
          </cell>
          <cell r="M27" t="str">
            <v>N/A</v>
          </cell>
        </row>
        <row r="28">
          <cell r="A28">
            <v>29</v>
          </cell>
          <cell r="B28" t="str">
            <v>DRBR029</v>
          </cell>
          <cell r="C28" t="str">
            <v>AFP Banreservas</v>
          </cell>
          <cell r="D28" t="str">
            <v>Wincor Nixdorf</v>
          </cell>
          <cell r="E28" t="str">
            <v>Distrito Nacional</v>
          </cell>
          <cell r="F28" t="str">
            <v>NO</v>
          </cell>
          <cell r="G28" t="str">
            <v>Si</v>
          </cell>
          <cell r="H28" t="str">
            <v>Si</v>
          </cell>
          <cell r="I28" t="str">
            <v>No</v>
          </cell>
          <cell r="J28" t="str">
            <v>Si</v>
          </cell>
          <cell r="K28" t="str">
            <v>No</v>
          </cell>
          <cell r="L28" t="str">
            <v>No</v>
          </cell>
          <cell r="M28" t="str">
            <v>No</v>
          </cell>
          <cell r="N28" t="str">
            <v>Si</v>
          </cell>
          <cell r="O28" t="str">
            <v>Grupo 8</v>
          </cell>
        </row>
        <row r="29">
          <cell r="A29">
            <v>11</v>
          </cell>
          <cell r="B29" t="str">
            <v>DRBR056</v>
          </cell>
          <cell r="C29" t="str">
            <v>Hotel Viva Las Terrenas</v>
          </cell>
          <cell r="E29" t="str">
            <v>Norte</v>
          </cell>
          <cell r="F29" t="str">
            <v>NO</v>
          </cell>
          <cell r="G29" t="str">
            <v>Si</v>
          </cell>
          <cell r="H29" t="str">
            <v>Si</v>
          </cell>
          <cell r="I29" t="str">
            <v>No</v>
          </cell>
          <cell r="J29" t="str">
            <v>Si</v>
          </cell>
          <cell r="K29" t="str">
            <v>Si</v>
          </cell>
          <cell r="L29" t="str">
            <v>Si</v>
          </cell>
          <cell r="M29" t="str">
            <v>Si</v>
          </cell>
          <cell r="N29" t="str">
            <v>Si</v>
          </cell>
        </row>
        <row r="30">
          <cell r="A30">
            <v>31</v>
          </cell>
          <cell r="B30" t="str">
            <v>DRBR031</v>
          </cell>
          <cell r="C30" t="str">
            <v>Ofic. San Martin I</v>
          </cell>
          <cell r="D30" t="str">
            <v>Wincor Nixdorf</v>
          </cell>
          <cell r="E30" t="str">
            <v>Distrito Nacional</v>
          </cell>
          <cell r="F30" t="str">
            <v>NO</v>
          </cell>
          <cell r="G30" t="str">
            <v>Si</v>
          </cell>
          <cell r="H30" t="str">
            <v>Si</v>
          </cell>
          <cell r="I30" t="str">
            <v>No</v>
          </cell>
          <cell r="J30" t="str">
            <v>Si</v>
          </cell>
          <cell r="K30" t="str">
            <v>Si</v>
          </cell>
          <cell r="L30" t="str">
            <v>Si</v>
          </cell>
          <cell r="M30" t="str">
            <v>Si</v>
          </cell>
          <cell r="N30" t="str">
            <v>Si</v>
          </cell>
          <cell r="O30" t="str">
            <v>Grupo 1</v>
          </cell>
        </row>
        <row r="31">
          <cell r="A31">
            <v>32</v>
          </cell>
          <cell r="B31" t="str">
            <v>DRBR032</v>
          </cell>
          <cell r="C31" t="str">
            <v>Ofic. San Martin II</v>
          </cell>
          <cell r="D31" t="str">
            <v>Wincor Nixdorf</v>
          </cell>
          <cell r="E31" t="str">
            <v>Distrito Nacional</v>
          </cell>
          <cell r="F31" t="str">
            <v>NO</v>
          </cell>
          <cell r="G31" t="str">
            <v>Si</v>
          </cell>
          <cell r="H31" t="str">
            <v>Si</v>
          </cell>
          <cell r="I31" t="str">
            <v>No</v>
          </cell>
          <cell r="J31" t="str">
            <v>Si</v>
          </cell>
          <cell r="K31" t="str">
            <v>Si</v>
          </cell>
          <cell r="L31" t="str">
            <v>Si</v>
          </cell>
          <cell r="M31" t="str">
            <v>Si</v>
          </cell>
          <cell r="N31" t="str">
            <v>Si</v>
          </cell>
          <cell r="O31" t="str">
            <v>Grupo 1</v>
          </cell>
        </row>
        <row r="32">
          <cell r="A32">
            <v>33</v>
          </cell>
          <cell r="B32" t="str">
            <v>DRBR033</v>
          </cell>
          <cell r="C32" t="str">
            <v>UNP Juan de Herrera</v>
          </cell>
          <cell r="D32" t="str">
            <v>Diebold</v>
          </cell>
          <cell r="E32" t="str">
            <v>Sur</v>
          </cell>
          <cell r="F32" t="str">
            <v>NO</v>
          </cell>
          <cell r="G32" t="str">
            <v>Si</v>
          </cell>
          <cell r="H32" t="str">
            <v>Si</v>
          </cell>
          <cell r="I32" t="str">
            <v>No</v>
          </cell>
          <cell r="J32" t="str">
            <v>No</v>
          </cell>
          <cell r="K32" t="str">
            <v>No</v>
          </cell>
          <cell r="L32" t="str">
            <v>Si</v>
          </cell>
          <cell r="M32" t="str">
            <v>No</v>
          </cell>
          <cell r="N32" t="str">
            <v>Si</v>
          </cell>
          <cell r="O32" t="str">
            <v>Oficina</v>
          </cell>
        </row>
        <row r="33">
          <cell r="A33">
            <v>34</v>
          </cell>
          <cell r="B33" t="str">
            <v>DRBR034</v>
          </cell>
          <cell r="C33" t="str">
            <v>Plaza De La Salud</v>
          </cell>
          <cell r="D33" t="str">
            <v>Diebold</v>
          </cell>
          <cell r="E33" t="str">
            <v>Distrito Nacional</v>
          </cell>
          <cell r="F33" t="str">
            <v>NO</v>
          </cell>
          <cell r="G33" t="str">
            <v>Si</v>
          </cell>
          <cell r="H33" t="str">
            <v>Si</v>
          </cell>
          <cell r="I33" t="str">
            <v>No</v>
          </cell>
          <cell r="J33" t="str">
            <v>Si</v>
          </cell>
          <cell r="K33" t="str">
            <v>Si</v>
          </cell>
          <cell r="L33" t="str">
            <v>Si</v>
          </cell>
          <cell r="M33" t="str">
            <v>Si</v>
          </cell>
          <cell r="N33" t="str">
            <v>Si</v>
          </cell>
          <cell r="O33" t="str">
            <v>Grupo 1</v>
          </cell>
        </row>
        <row r="34">
          <cell r="A34">
            <v>35</v>
          </cell>
          <cell r="B34" t="str">
            <v>DRBR035</v>
          </cell>
          <cell r="C34" t="str">
            <v>Dirección Gral de Aduana</v>
          </cell>
          <cell r="D34" t="str">
            <v>Diebold</v>
          </cell>
          <cell r="E34" t="str">
            <v>Distrito Nacional</v>
          </cell>
          <cell r="F34" t="str">
            <v>NO</v>
          </cell>
          <cell r="G34" t="str">
            <v>Si</v>
          </cell>
          <cell r="H34" t="str">
            <v>Si</v>
          </cell>
          <cell r="I34" t="str">
            <v>No</v>
          </cell>
          <cell r="J34" t="str">
            <v>Si</v>
          </cell>
          <cell r="K34" t="str">
            <v>Si</v>
          </cell>
          <cell r="L34" t="str">
            <v>Si</v>
          </cell>
          <cell r="M34" t="str">
            <v>Si</v>
          </cell>
          <cell r="N34" t="str">
            <v>Si</v>
          </cell>
          <cell r="O34" t="str">
            <v>Grupo 8</v>
          </cell>
        </row>
        <row r="35">
          <cell r="A35">
            <v>36</v>
          </cell>
          <cell r="B35" t="str">
            <v>DRBR036</v>
          </cell>
          <cell r="C35" t="str">
            <v>Banco Central</v>
          </cell>
          <cell r="D35" t="str">
            <v>NCR</v>
          </cell>
          <cell r="E35" t="str">
            <v>Distrito Nacional</v>
          </cell>
          <cell r="F35" t="str">
            <v>SI</v>
          </cell>
          <cell r="G35" t="str">
            <v>Si</v>
          </cell>
          <cell r="H35" t="str">
            <v>Si</v>
          </cell>
          <cell r="I35" t="str">
            <v>No</v>
          </cell>
          <cell r="J35" t="str">
            <v>Si</v>
          </cell>
          <cell r="K35" t="str">
            <v>No</v>
          </cell>
          <cell r="L35" t="str">
            <v>Si</v>
          </cell>
          <cell r="M35" t="str">
            <v>No</v>
          </cell>
          <cell r="N35" t="str">
            <v>No</v>
          </cell>
          <cell r="O35" t="str">
            <v>Grupo 3</v>
          </cell>
        </row>
        <row r="36">
          <cell r="A36">
            <v>37</v>
          </cell>
          <cell r="B36" t="str">
            <v>DRBR037</v>
          </cell>
          <cell r="C36" t="str">
            <v>Ofic. Villa Mella</v>
          </cell>
          <cell r="D36" t="str">
            <v>Diebold</v>
          </cell>
          <cell r="E36" t="str">
            <v>Distrito Nacional</v>
          </cell>
          <cell r="F36" t="str">
            <v>SI</v>
          </cell>
          <cell r="G36" t="str">
            <v>Si</v>
          </cell>
          <cell r="H36" t="str">
            <v>Si</v>
          </cell>
          <cell r="I36" t="str">
            <v>No</v>
          </cell>
          <cell r="J36" t="str">
            <v>Si</v>
          </cell>
          <cell r="K36" t="str">
            <v>No</v>
          </cell>
          <cell r="L36" t="str">
            <v>Si</v>
          </cell>
          <cell r="M36" t="str">
            <v>No</v>
          </cell>
          <cell r="N36" t="str">
            <v>Si</v>
          </cell>
          <cell r="O36" t="str">
            <v>Grupo 1</v>
          </cell>
        </row>
        <row r="37">
          <cell r="A37">
            <v>39</v>
          </cell>
          <cell r="B37" t="str">
            <v>DRBR039</v>
          </cell>
          <cell r="C37" t="str">
            <v>Ofic. Ovando</v>
          </cell>
          <cell r="D37" t="str">
            <v>NCR</v>
          </cell>
          <cell r="E37" t="str">
            <v>Distrito Nacional</v>
          </cell>
          <cell r="F37" t="str">
            <v>NO</v>
          </cell>
          <cell r="G37" t="str">
            <v>Si</v>
          </cell>
          <cell r="H37" t="str">
            <v>No</v>
          </cell>
          <cell r="I37" t="str">
            <v>No</v>
          </cell>
          <cell r="J37" t="str">
            <v>No</v>
          </cell>
          <cell r="K37" t="str">
            <v>No</v>
          </cell>
          <cell r="L37" t="str">
            <v>Si</v>
          </cell>
          <cell r="M37" t="str">
            <v>No</v>
          </cell>
          <cell r="N37" t="str">
            <v>No</v>
          </cell>
          <cell r="O37" t="str">
            <v>Grupo 1</v>
          </cell>
        </row>
        <row r="38">
          <cell r="A38">
            <v>22</v>
          </cell>
          <cell r="B38" t="str">
            <v>DRBR813</v>
          </cell>
          <cell r="C38" t="str">
            <v>ATM S/M Olimpico Santiago</v>
          </cell>
          <cell r="D38" t="str">
            <v>NCR</v>
          </cell>
          <cell r="E38" t="str">
            <v>Norte</v>
          </cell>
          <cell r="F38" t="str">
            <v>NO</v>
          </cell>
          <cell r="G38" t="str">
            <v>Si</v>
          </cell>
          <cell r="H38" t="str">
            <v>Si</v>
          </cell>
          <cell r="I38" t="str">
            <v>No</v>
          </cell>
          <cell r="J38" t="str">
            <v>Si</v>
          </cell>
          <cell r="K38" t="str">
            <v>No</v>
          </cell>
          <cell r="L38" t="str">
            <v>No</v>
          </cell>
          <cell r="M38" t="str">
            <v>No</v>
          </cell>
          <cell r="N38" t="str">
            <v>Si</v>
          </cell>
        </row>
        <row r="39">
          <cell r="A39">
            <v>30</v>
          </cell>
          <cell r="B39" t="str">
            <v>DRBR030</v>
          </cell>
          <cell r="C39" t="str">
            <v>Estación de Combutible Petronan (Chalas)</v>
          </cell>
          <cell r="D39" t="str">
            <v>NCR</v>
          </cell>
          <cell r="E39" t="str">
            <v>Norte</v>
          </cell>
          <cell r="F39" t="str">
            <v>NO</v>
          </cell>
          <cell r="G39" t="str">
            <v>Si</v>
          </cell>
          <cell r="H39" t="str">
            <v>Si</v>
          </cell>
          <cell r="I39" t="str">
            <v>Si</v>
          </cell>
          <cell r="J39" t="str">
            <v>Si</v>
          </cell>
          <cell r="K39" t="str">
            <v>Si</v>
          </cell>
          <cell r="L39" t="str">
            <v>Si</v>
          </cell>
          <cell r="M39" t="str">
            <v>Si</v>
          </cell>
          <cell r="N39" t="str">
            <v>Si</v>
          </cell>
          <cell r="O39" t="str">
            <v>San Francisco de Macorís</v>
          </cell>
        </row>
        <row r="40">
          <cell r="A40">
            <v>43</v>
          </cell>
          <cell r="B40" t="str">
            <v>DRBR043</v>
          </cell>
          <cell r="C40" t="str">
            <v>Zona Franca San Isidro</v>
          </cell>
          <cell r="D40" t="str">
            <v>NCR</v>
          </cell>
          <cell r="E40" t="str">
            <v>Distrito Nacional</v>
          </cell>
          <cell r="F40" t="str">
            <v>NO</v>
          </cell>
          <cell r="G40" t="str">
            <v>Si</v>
          </cell>
          <cell r="H40" t="str">
            <v>No</v>
          </cell>
          <cell r="I40" t="str">
            <v>No</v>
          </cell>
          <cell r="J40" t="str">
            <v>No</v>
          </cell>
          <cell r="K40" t="str">
            <v>No</v>
          </cell>
          <cell r="L40" t="str">
            <v>Si</v>
          </cell>
          <cell r="M40" t="str">
            <v>No</v>
          </cell>
          <cell r="N40" t="str">
            <v>No</v>
          </cell>
          <cell r="O40" t="str">
            <v>Grupo 9</v>
          </cell>
        </row>
        <row r="41">
          <cell r="A41">
            <v>44</v>
          </cell>
          <cell r="B41" t="str">
            <v>DRBR044</v>
          </cell>
          <cell r="C41" t="str">
            <v>Of. Pedernales</v>
          </cell>
          <cell r="D41" t="str">
            <v>NCR</v>
          </cell>
          <cell r="E41" t="str">
            <v>Sur</v>
          </cell>
          <cell r="F41" t="str">
            <v>SI</v>
          </cell>
          <cell r="G41" t="str">
            <v>Si</v>
          </cell>
          <cell r="H41" t="str">
            <v>Si</v>
          </cell>
          <cell r="I41" t="str">
            <v>No</v>
          </cell>
          <cell r="J41" t="str">
            <v>Si</v>
          </cell>
          <cell r="K41" t="str">
            <v>Si</v>
          </cell>
          <cell r="L41" t="str">
            <v>Si</v>
          </cell>
          <cell r="M41" t="str">
            <v>Si</v>
          </cell>
          <cell r="N41" t="str">
            <v>Si</v>
          </cell>
          <cell r="O41" t="str">
            <v>Barahona</v>
          </cell>
        </row>
        <row r="42">
          <cell r="A42">
            <v>45</v>
          </cell>
          <cell r="B42" t="str">
            <v>DRBR045</v>
          </cell>
          <cell r="C42" t="str">
            <v>Ofic. Tamayo</v>
          </cell>
          <cell r="D42" t="str">
            <v>Diebold</v>
          </cell>
          <cell r="E42" t="str">
            <v>Sur</v>
          </cell>
          <cell r="F42" t="str">
            <v>SI</v>
          </cell>
          <cell r="G42" t="str">
            <v>Si</v>
          </cell>
          <cell r="H42" t="str">
            <v>Si</v>
          </cell>
          <cell r="I42" t="str">
            <v>Si</v>
          </cell>
          <cell r="J42" t="str">
            <v>Si</v>
          </cell>
          <cell r="K42" t="str">
            <v>No</v>
          </cell>
          <cell r="L42" t="str">
            <v>Si</v>
          </cell>
          <cell r="M42" t="str">
            <v>No</v>
          </cell>
          <cell r="N42" t="str">
            <v>Si</v>
          </cell>
          <cell r="O42" t="str">
            <v>Barahona</v>
          </cell>
        </row>
        <row r="43">
          <cell r="A43">
            <v>47</v>
          </cell>
          <cell r="B43" t="str">
            <v>DRBR047</v>
          </cell>
          <cell r="C43" t="str">
            <v>Ofic. Jimaní</v>
          </cell>
          <cell r="D43" t="str">
            <v>Diebold</v>
          </cell>
          <cell r="E43" t="str">
            <v>Sur</v>
          </cell>
          <cell r="F43" t="str">
            <v>NO</v>
          </cell>
          <cell r="G43" t="str">
            <v>Si</v>
          </cell>
          <cell r="H43" t="str">
            <v>Si</v>
          </cell>
          <cell r="I43" t="str">
            <v>No</v>
          </cell>
          <cell r="J43" t="str">
            <v>Si</v>
          </cell>
          <cell r="K43" t="str">
            <v>No</v>
          </cell>
          <cell r="L43" t="str">
            <v>Si</v>
          </cell>
          <cell r="M43" t="str">
            <v>No</v>
          </cell>
          <cell r="N43" t="str">
            <v>Si</v>
          </cell>
          <cell r="O43" t="str">
            <v>Oficina</v>
          </cell>
        </row>
        <row r="44">
          <cell r="A44">
            <v>48</v>
          </cell>
          <cell r="B44" t="str">
            <v>DRBR048</v>
          </cell>
          <cell r="C44" t="str">
            <v>Ofic. Neyba</v>
          </cell>
          <cell r="D44" t="str">
            <v>Diebold</v>
          </cell>
          <cell r="E44" t="str">
            <v>Sur</v>
          </cell>
          <cell r="F44" t="str">
            <v>SI</v>
          </cell>
          <cell r="G44" t="str">
            <v>Si</v>
          </cell>
          <cell r="H44" t="str">
            <v>Si</v>
          </cell>
          <cell r="I44" t="str">
            <v>No</v>
          </cell>
          <cell r="J44" t="str">
            <v>Si</v>
          </cell>
          <cell r="K44" t="str">
            <v>Si</v>
          </cell>
          <cell r="L44" t="str">
            <v>Si</v>
          </cell>
          <cell r="M44" t="str">
            <v>Si</v>
          </cell>
          <cell r="N44" t="str">
            <v>Si</v>
          </cell>
          <cell r="O44" t="str">
            <v>Barahona</v>
          </cell>
        </row>
        <row r="45">
          <cell r="A45">
            <v>50</v>
          </cell>
          <cell r="B45" t="str">
            <v>DRBR050</v>
          </cell>
          <cell r="C45" t="str">
            <v>Ofic. Padre Las Casas</v>
          </cell>
          <cell r="D45" t="str">
            <v>NCR</v>
          </cell>
          <cell r="E45" t="str">
            <v>Sur</v>
          </cell>
          <cell r="F45" t="str">
            <v>NO</v>
          </cell>
          <cell r="G45" t="str">
            <v>Si</v>
          </cell>
          <cell r="H45" t="str">
            <v>Si</v>
          </cell>
          <cell r="I45" t="str">
            <v>No</v>
          </cell>
          <cell r="J45" t="str">
            <v>Si</v>
          </cell>
          <cell r="K45" t="str">
            <v>Si</v>
          </cell>
          <cell r="L45" t="str">
            <v>Si</v>
          </cell>
          <cell r="M45" t="str">
            <v>Si</v>
          </cell>
          <cell r="N45" t="str">
            <v>Si</v>
          </cell>
          <cell r="O45" t="str">
            <v>Oficina</v>
          </cell>
        </row>
        <row r="46">
          <cell r="A46">
            <v>40</v>
          </cell>
          <cell r="B46" t="str">
            <v>DRBR040</v>
          </cell>
          <cell r="C46" t="str">
            <v>Ofic. El Puñal Santiago</v>
          </cell>
          <cell r="D46" t="str">
            <v>NCR</v>
          </cell>
          <cell r="E46" t="str">
            <v>Norte</v>
          </cell>
          <cell r="F46" t="str">
            <v>NO</v>
          </cell>
          <cell r="G46" t="str">
            <v>Si</v>
          </cell>
          <cell r="H46" t="str">
            <v>Si</v>
          </cell>
          <cell r="I46" t="str">
            <v>No</v>
          </cell>
          <cell r="J46" t="str">
            <v>Si</v>
          </cell>
          <cell r="K46" t="str">
            <v>Si</v>
          </cell>
          <cell r="L46" t="str">
            <v>Si</v>
          </cell>
          <cell r="M46" t="str">
            <v>Si</v>
          </cell>
          <cell r="N46" t="str">
            <v>Si</v>
          </cell>
          <cell r="O46" t="str">
            <v>Santiago 1</v>
          </cell>
        </row>
        <row r="47">
          <cell r="A47">
            <v>42</v>
          </cell>
          <cell r="B47" t="str">
            <v>DRBR042</v>
          </cell>
          <cell r="C47" t="str">
            <v>Ocean World</v>
          </cell>
          <cell r="D47" t="str">
            <v>NCR</v>
          </cell>
          <cell r="E47" t="str">
            <v>Norte</v>
          </cell>
          <cell r="F47" t="str">
            <v>NO</v>
          </cell>
          <cell r="G47" t="str">
            <v>Si</v>
          </cell>
          <cell r="H47" t="str">
            <v>Si</v>
          </cell>
          <cell r="I47" t="str">
            <v>No</v>
          </cell>
          <cell r="J47" t="str">
            <v>Si</v>
          </cell>
          <cell r="K47" t="str">
            <v>Si</v>
          </cell>
          <cell r="L47" t="str">
            <v>Si</v>
          </cell>
          <cell r="M47" t="str">
            <v>Si</v>
          </cell>
          <cell r="N47" t="str">
            <v>Si</v>
          </cell>
          <cell r="O47" t="str">
            <v>Puerto Plata</v>
          </cell>
        </row>
        <row r="48">
          <cell r="A48">
            <v>54</v>
          </cell>
          <cell r="B48" t="str">
            <v>DRBR054</v>
          </cell>
          <cell r="C48" t="str">
            <v>Autoservicio Galerias 360</v>
          </cell>
          <cell r="D48" t="str">
            <v>NCR</v>
          </cell>
          <cell r="E48" t="str">
            <v>Distrito Nacional</v>
          </cell>
          <cell r="F48" t="str">
            <v>NO</v>
          </cell>
          <cell r="G48" t="str">
            <v>Si</v>
          </cell>
          <cell r="H48" t="str">
            <v>Si</v>
          </cell>
          <cell r="I48" t="str">
            <v>No</v>
          </cell>
          <cell r="J48" t="str">
            <v>Si</v>
          </cell>
          <cell r="K48" t="str">
            <v>Si</v>
          </cell>
          <cell r="L48" t="str">
            <v>Si</v>
          </cell>
          <cell r="M48" t="str">
            <v>Si</v>
          </cell>
          <cell r="N48" t="str">
            <v>No</v>
          </cell>
          <cell r="O48" t="str">
            <v>Grupo 8</v>
          </cell>
        </row>
        <row r="49">
          <cell r="A49">
            <v>56</v>
          </cell>
          <cell r="B49" t="str">
            <v>DRBR725</v>
          </cell>
          <cell r="C49" t="str">
            <v>Ofic. Villa Mella #2</v>
          </cell>
          <cell r="D49" t="str">
            <v>NCR</v>
          </cell>
          <cell r="E49" t="str">
            <v>Distrito Nacional</v>
          </cell>
          <cell r="F49" t="str">
            <v>NO</v>
          </cell>
          <cell r="G49" t="str">
            <v>Si</v>
          </cell>
          <cell r="H49" t="str">
            <v>Si</v>
          </cell>
          <cell r="I49" t="str">
            <v>No</v>
          </cell>
          <cell r="J49" t="str">
            <v>No</v>
          </cell>
          <cell r="K49" t="str">
            <v>No</v>
          </cell>
          <cell r="L49" t="str">
            <v>Si</v>
          </cell>
          <cell r="M49" t="str">
            <v>No</v>
          </cell>
          <cell r="N49" t="str">
            <v>No</v>
          </cell>
          <cell r="O49" t="str">
            <v>Grupo 1</v>
          </cell>
        </row>
        <row r="50">
          <cell r="A50">
            <v>57</v>
          </cell>
          <cell r="B50" t="str">
            <v>DRBR057</v>
          </cell>
          <cell r="C50" t="str">
            <v>Ofic. Malecon Center</v>
          </cell>
          <cell r="D50" t="str">
            <v>Diebold</v>
          </cell>
          <cell r="E50" t="str">
            <v>Distrito Nacional</v>
          </cell>
          <cell r="F50" t="str">
            <v>NO</v>
          </cell>
          <cell r="G50" t="str">
            <v>Si</v>
          </cell>
          <cell r="H50" t="str">
            <v>Si</v>
          </cell>
          <cell r="I50" t="str">
            <v>No</v>
          </cell>
          <cell r="J50" t="str">
            <v>Si</v>
          </cell>
          <cell r="K50" t="str">
            <v>No</v>
          </cell>
          <cell r="L50" t="str">
            <v>Si</v>
          </cell>
          <cell r="M50" t="str">
            <v>No</v>
          </cell>
          <cell r="N50" t="str">
            <v>Si</v>
          </cell>
          <cell r="O50" t="str">
            <v>Grupo 3</v>
          </cell>
        </row>
        <row r="51">
          <cell r="A51">
            <v>60</v>
          </cell>
          <cell r="B51" t="str">
            <v>DRBR060</v>
          </cell>
          <cell r="C51" t="str">
            <v>Autobanco Ofic. 27 de Feb</v>
          </cell>
          <cell r="D51" t="str">
            <v>NCR</v>
          </cell>
          <cell r="E51" t="str">
            <v>Distrito Nacional</v>
          </cell>
          <cell r="F51" t="str">
            <v>NO</v>
          </cell>
          <cell r="G51" t="str">
            <v>Si</v>
          </cell>
          <cell r="H51" t="str">
            <v>Si</v>
          </cell>
          <cell r="I51" t="str">
            <v>No</v>
          </cell>
          <cell r="J51" t="str">
            <v>Si</v>
          </cell>
          <cell r="K51" t="str">
            <v>Si</v>
          </cell>
          <cell r="L51" t="str">
            <v>Si</v>
          </cell>
          <cell r="M51" t="str">
            <v>Si</v>
          </cell>
          <cell r="N51" t="str">
            <v>Si</v>
          </cell>
          <cell r="O51" t="str">
            <v>Grupo 3</v>
          </cell>
        </row>
        <row r="52">
          <cell r="A52">
            <v>52</v>
          </cell>
          <cell r="B52" t="str">
            <v>DRBR052</v>
          </cell>
          <cell r="C52" t="str">
            <v>Ofic. Jarabacoa</v>
          </cell>
          <cell r="D52" t="str">
            <v>NCR</v>
          </cell>
          <cell r="E52" t="str">
            <v>Norte</v>
          </cell>
          <cell r="F52" t="str">
            <v>NO</v>
          </cell>
          <cell r="G52" t="str">
            <v>Si</v>
          </cell>
          <cell r="H52" t="str">
            <v>Si</v>
          </cell>
          <cell r="I52" t="str">
            <v>No</v>
          </cell>
          <cell r="J52" t="str">
            <v>Si</v>
          </cell>
          <cell r="K52" t="str">
            <v>Si</v>
          </cell>
          <cell r="L52" t="str">
            <v>Si</v>
          </cell>
          <cell r="M52" t="str">
            <v>Si</v>
          </cell>
          <cell r="N52" t="str">
            <v>Si</v>
          </cell>
          <cell r="O52" t="str">
            <v>Oficina</v>
          </cell>
        </row>
        <row r="53">
          <cell r="A53">
            <v>53</v>
          </cell>
          <cell r="B53" t="str">
            <v>DRBR053</v>
          </cell>
          <cell r="C53" t="str">
            <v>Ofic. Constanza</v>
          </cell>
          <cell r="D53" t="str">
            <v>NCR</v>
          </cell>
          <cell r="E53" t="str">
            <v>Norte</v>
          </cell>
          <cell r="F53" t="str">
            <v>NO</v>
          </cell>
          <cell r="G53" t="str">
            <v>Si</v>
          </cell>
          <cell r="H53" t="str">
            <v>Si</v>
          </cell>
          <cell r="I53" t="str">
            <v>No</v>
          </cell>
          <cell r="J53" t="str">
            <v>Si</v>
          </cell>
          <cell r="K53" t="str">
            <v>No</v>
          </cell>
          <cell r="L53" t="str">
            <v>Si</v>
          </cell>
          <cell r="M53" t="str">
            <v>No</v>
          </cell>
          <cell r="N53" t="str">
            <v>Si</v>
          </cell>
          <cell r="O53" t="str">
            <v>Oficina</v>
          </cell>
        </row>
        <row r="54">
          <cell r="A54">
            <v>62</v>
          </cell>
          <cell r="B54" t="str">
            <v>DRBR062</v>
          </cell>
          <cell r="C54" t="str">
            <v>Ofic. Dajabon</v>
          </cell>
          <cell r="D54" t="str">
            <v>Diebold</v>
          </cell>
          <cell r="E54" t="str">
            <v>Norte</v>
          </cell>
          <cell r="F54" t="str">
            <v>SI</v>
          </cell>
          <cell r="G54" t="str">
            <v>Si</v>
          </cell>
          <cell r="H54" t="str">
            <v>Si</v>
          </cell>
          <cell r="I54" t="str">
            <v>Si</v>
          </cell>
          <cell r="J54" t="str">
            <v>Si</v>
          </cell>
          <cell r="K54" t="str">
            <v>No</v>
          </cell>
          <cell r="L54" t="str">
            <v>Si</v>
          </cell>
          <cell r="M54" t="str">
            <v>No</v>
          </cell>
          <cell r="N54" t="str">
            <v>Si</v>
          </cell>
          <cell r="O54" t="str">
            <v>Oficina</v>
          </cell>
        </row>
        <row r="55">
          <cell r="A55">
            <v>67</v>
          </cell>
          <cell r="B55" t="str">
            <v>DRBR067</v>
          </cell>
          <cell r="C55" t="str">
            <v>Natura Park Hotel</v>
          </cell>
          <cell r="D55" t="str">
            <v>NCR</v>
          </cell>
          <cell r="E55" t="str">
            <v>Este</v>
          </cell>
          <cell r="F55" t="str">
            <v>NO</v>
          </cell>
          <cell r="G55" t="str">
            <v>Si</v>
          </cell>
          <cell r="H55" t="str">
            <v>Si</v>
          </cell>
          <cell r="I55" t="str">
            <v>No</v>
          </cell>
          <cell r="J55" t="str">
            <v>Si</v>
          </cell>
          <cell r="K55" t="str">
            <v>Si</v>
          </cell>
          <cell r="L55" t="str">
            <v>Si</v>
          </cell>
          <cell r="M55" t="str">
            <v>Si</v>
          </cell>
          <cell r="N55" t="str">
            <v>Si</v>
          </cell>
          <cell r="O55" t="str">
            <v>Romana-Higuey</v>
          </cell>
        </row>
        <row r="56">
          <cell r="A56">
            <v>68</v>
          </cell>
          <cell r="B56" t="str">
            <v>DRBR068</v>
          </cell>
          <cell r="C56" t="str">
            <v>Nickelodeon Hotel</v>
          </cell>
          <cell r="D56" t="str">
            <v>NCR</v>
          </cell>
          <cell r="E56" t="str">
            <v>Este</v>
          </cell>
          <cell r="F56" t="str">
            <v>NO</v>
          </cell>
          <cell r="G56" t="str">
            <v>Si</v>
          </cell>
          <cell r="H56" t="str">
            <v>Si</v>
          </cell>
          <cell r="I56" t="str">
            <v>No</v>
          </cell>
          <cell r="J56" t="str">
            <v>Si</v>
          </cell>
          <cell r="K56" t="str">
            <v>Si</v>
          </cell>
          <cell r="L56" t="str">
            <v>Si</v>
          </cell>
          <cell r="M56" t="str">
            <v>Si</v>
          </cell>
          <cell r="N56" t="str">
            <v>Si</v>
          </cell>
          <cell r="O56" t="str">
            <v>Romana-Higuey</v>
          </cell>
        </row>
        <row r="57">
          <cell r="A57">
            <v>70</v>
          </cell>
          <cell r="B57" t="str">
            <v>DRBR070</v>
          </cell>
          <cell r="C57" t="str">
            <v>Autoservicio Plaza Lama Zona Oriental</v>
          </cell>
          <cell r="D57" t="str">
            <v>NCR</v>
          </cell>
          <cell r="E57" t="str">
            <v>Distrito Nacional</v>
          </cell>
          <cell r="F57" t="str">
            <v>NO</v>
          </cell>
          <cell r="G57" t="str">
            <v>Si</v>
          </cell>
          <cell r="H57" t="str">
            <v>Si</v>
          </cell>
          <cell r="I57" t="str">
            <v>No</v>
          </cell>
          <cell r="J57" t="str">
            <v>Si</v>
          </cell>
          <cell r="K57" t="str">
            <v>Si</v>
          </cell>
          <cell r="L57" t="str">
            <v>Si</v>
          </cell>
          <cell r="M57" t="str">
            <v>Si</v>
          </cell>
          <cell r="N57" t="str">
            <v>No</v>
          </cell>
          <cell r="O57" t="str">
            <v>Grupo 4</v>
          </cell>
        </row>
        <row r="58">
          <cell r="A58">
            <v>63</v>
          </cell>
          <cell r="B58" t="str">
            <v>DRBR063</v>
          </cell>
          <cell r="C58" t="str">
            <v>Ofic. Villa Vasquez</v>
          </cell>
          <cell r="D58" t="str">
            <v>NCR</v>
          </cell>
          <cell r="E58" t="str">
            <v>Norte</v>
          </cell>
          <cell r="F58" t="str">
            <v>NO</v>
          </cell>
          <cell r="G58" t="str">
            <v>Si</v>
          </cell>
          <cell r="H58" t="str">
            <v>Si</v>
          </cell>
          <cell r="I58" t="str">
            <v>No</v>
          </cell>
          <cell r="J58" t="str">
            <v>Si</v>
          </cell>
          <cell r="K58" t="str">
            <v>No</v>
          </cell>
          <cell r="L58" t="str">
            <v>Si</v>
          </cell>
          <cell r="M58" t="str">
            <v>No</v>
          </cell>
          <cell r="N58" t="str">
            <v>Si</v>
          </cell>
          <cell r="O58" t="str">
            <v>Oficina</v>
          </cell>
        </row>
        <row r="59">
          <cell r="A59">
            <v>64</v>
          </cell>
          <cell r="B59" t="str">
            <v>DRBR064</v>
          </cell>
          <cell r="C59" t="str">
            <v>COOPALINA</v>
          </cell>
          <cell r="D59" t="str">
            <v>NCR</v>
          </cell>
          <cell r="E59" t="str">
            <v>Norte</v>
          </cell>
          <cell r="F59" t="str">
            <v>NO</v>
          </cell>
          <cell r="G59" t="str">
            <v>Si</v>
          </cell>
          <cell r="H59" t="str">
            <v>Si</v>
          </cell>
          <cell r="I59" t="str">
            <v>No</v>
          </cell>
          <cell r="J59" t="str">
            <v>No</v>
          </cell>
          <cell r="K59" t="str">
            <v>No</v>
          </cell>
          <cell r="L59" t="str">
            <v>Si</v>
          </cell>
          <cell r="M59" t="str">
            <v>Si</v>
          </cell>
          <cell r="N59" t="str">
            <v>Si</v>
          </cell>
          <cell r="O59" t="str">
            <v>San Francisco de Macorís</v>
          </cell>
        </row>
        <row r="60">
          <cell r="A60">
            <v>72</v>
          </cell>
          <cell r="B60" t="str">
            <v>DRBR072</v>
          </cell>
          <cell r="C60" t="str">
            <v>Aeropuerto La Unión</v>
          </cell>
          <cell r="D60" t="str">
            <v>Wincor Nixdorf</v>
          </cell>
          <cell r="E60" t="str">
            <v>Norte</v>
          </cell>
          <cell r="F60" t="str">
            <v>NO</v>
          </cell>
          <cell r="G60" t="str">
            <v>Si</v>
          </cell>
          <cell r="H60" t="str">
            <v>Si</v>
          </cell>
          <cell r="I60" t="str">
            <v>No</v>
          </cell>
          <cell r="J60" t="str">
            <v>Si</v>
          </cell>
          <cell r="K60" t="str">
            <v>Si</v>
          </cell>
          <cell r="L60" t="str">
            <v>Si</v>
          </cell>
          <cell r="M60" t="str">
            <v>Si</v>
          </cell>
          <cell r="N60" t="str">
            <v>Si</v>
          </cell>
          <cell r="O60" t="str">
            <v>Puerto Plata</v>
          </cell>
        </row>
        <row r="61">
          <cell r="A61">
            <v>73</v>
          </cell>
          <cell r="B61" t="str">
            <v>DRBR073</v>
          </cell>
          <cell r="C61" t="str">
            <v>Ofic. Playa Dorada</v>
          </cell>
          <cell r="D61" t="str">
            <v>Diebold</v>
          </cell>
          <cell r="E61" t="str">
            <v>Norte</v>
          </cell>
          <cell r="F61" t="str">
            <v>NO</v>
          </cell>
          <cell r="G61" t="str">
            <v>Si</v>
          </cell>
          <cell r="H61" t="str">
            <v>Si</v>
          </cell>
          <cell r="I61" t="str">
            <v>No</v>
          </cell>
          <cell r="J61" t="str">
            <v>Si</v>
          </cell>
          <cell r="K61" t="str">
            <v>No</v>
          </cell>
          <cell r="L61" t="str">
            <v>Si</v>
          </cell>
          <cell r="M61" t="str">
            <v>No</v>
          </cell>
          <cell r="N61" t="str">
            <v>Si</v>
          </cell>
          <cell r="O61" t="str">
            <v>Puerto Plata</v>
          </cell>
        </row>
        <row r="62">
          <cell r="A62">
            <v>74</v>
          </cell>
          <cell r="B62" t="str">
            <v>DRBR074</v>
          </cell>
          <cell r="C62" t="str">
            <v>Ofic. Sosúa</v>
          </cell>
          <cell r="D62" t="str">
            <v>Diebold</v>
          </cell>
          <cell r="E62" t="str">
            <v>Norte</v>
          </cell>
          <cell r="F62" t="str">
            <v>NO</v>
          </cell>
          <cell r="G62" t="str">
            <v>Si</v>
          </cell>
          <cell r="H62" t="str">
            <v>Si</v>
          </cell>
          <cell r="I62" t="str">
            <v>Si</v>
          </cell>
          <cell r="J62" t="str">
            <v>Si</v>
          </cell>
          <cell r="K62" t="str">
            <v>No</v>
          </cell>
          <cell r="L62" t="str">
            <v>Si</v>
          </cell>
          <cell r="M62" t="str">
            <v>No</v>
          </cell>
          <cell r="N62" t="str">
            <v>Si</v>
          </cell>
          <cell r="O62" t="str">
            <v>Puerto Plata</v>
          </cell>
        </row>
        <row r="63">
          <cell r="A63">
            <v>75</v>
          </cell>
          <cell r="B63" t="str">
            <v>DRBR075</v>
          </cell>
          <cell r="C63" t="str">
            <v>Ofic. Gaspar Henández</v>
          </cell>
          <cell r="D63" t="str">
            <v>Diebold</v>
          </cell>
          <cell r="E63" t="str">
            <v>Norte</v>
          </cell>
          <cell r="F63" t="str">
            <v>NO</v>
          </cell>
          <cell r="G63" t="str">
            <v>Si</v>
          </cell>
          <cell r="H63" t="str">
            <v>Si</v>
          </cell>
          <cell r="I63" t="str">
            <v>Si</v>
          </cell>
          <cell r="J63" t="str">
            <v>Si</v>
          </cell>
          <cell r="K63" t="str">
            <v>No</v>
          </cell>
          <cell r="L63" t="str">
            <v>Si</v>
          </cell>
          <cell r="M63" t="str">
            <v>No</v>
          </cell>
          <cell r="N63" t="str">
            <v>Si</v>
          </cell>
          <cell r="O63" t="str">
            <v>Oficina</v>
          </cell>
        </row>
        <row r="64">
          <cell r="A64">
            <v>78</v>
          </cell>
          <cell r="B64" t="str">
            <v>DRBR078</v>
          </cell>
          <cell r="C64" t="str">
            <v>NICKELODEON II</v>
          </cell>
          <cell r="D64" t="str">
            <v>NCR</v>
          </cell>
          <cell r="E64" t="str">
            <v>Este</v>
          </cell>
          <cell r="F64" t="str">
            <v/>
          </cell>
          <cell r="G64" t="str">
            <v>Si</v>
          </cell>
          <cell r="H64" t="str">
            <v>Si</v>
          </cell>
          <cell r="I64" t="str">
            <v>No</v>
          </cell>
          <cell r="J64" t="str">
            <v>Si</v>
          </cell>
          <cell r="K64" t="str">
            <v>Si</v>
          </cell>
          <cell r="L64" t="str">
            <v>Si</v>
          </cell>
          <cell r="M64" t="str">
            <v>Si</v>
          </cell>
          <cell r="N64" t="str">
            <v>no</v>
          </cell>
          <cell r="O64" t="str">
            <v>Romana-Higuey</v>
          </cell>
        </row>
        <row r="65">
          <cell r="A65">
            <v>76</v>
          </cell>
          <cell r="B65" t="str">
            <v>DRBR076</v>
          </cell>
          <cell r="C65" t="str">
            <v>Casa Nelson</v>
          </cell>
          <cell r="D65" t="str">
            <v>Diebold</v>
          </cell>
          <cell r="E65" t="str">
            <v>Norte</v>
          </cell>
          <cell r="F65" t="str">
            <v>NO</v>
          </cell>
          <cell r="G65" t="str">
            <v>Si</v>
          </cell>
          <cell r="H65" t="str">
            <v>Si</v>
          </cell>
          <cell r="I65" t="str">
            <v>No</v>
          </cell>
          <cell r="J65" t="str">
            <v>Si</v>
          </cell>
          <cell r="K65" t="str">
            <v>Si</v>
          </cell>
          <cell r="L65" t="str">
            <v>Si</v>
          </cell>
          <cell r="M65" t="str">
            <v>Si</v>
          </cell>
          <cell r="N65" t="str">
            <v>No</v>
          </cell>
          <cell r="O65" t="str">
            <v>Puerto Plata</v>
          </cell>
        </row>
        <row r="66">
          <cell r="A66">
            <v>84</v>
          </cell>
          <cell r="B66" t="str">
            <v>DRBR084</v>
          </cell>
          <cell r="C66" t="str">
            <v>Multicentro La Sirena San Cristobal</v>
          </cell>
          <cell r="D66" t="str">
            <v>NCR</v>
          </cell>
          <cell r="E66" t="str">
            <v>Sur</v>
          </cell>
          <cell r="F66" t="str">
            <v>SI</v>
          </cell>
          <cell r="G66" t="str">
            <v>Si</v>
          </cell>
          <cell r="H66" t="str">
            <v>Si</v>
          </cell>
          <cell r="I66" t="str">
            <v>Si</v>
          </cell>
          <cell r="J66" t="str">
            <v>Si</v>
          </cell>
          <cell r="K66" t="str">
            <v>Si</v>
          </cell>
          <cell r="L66" t="str">
            <v>Si</v>
          </cell>
          <cell r="M66" t="str">
            <v>Si</v>
          </cell>
          <cell r="N66" t="str">
            <v>No</v>
          </cell>
          <cell r="O66" t="str">
            <v>Grupo 5</v>
          </cell>
        </row>
        <row r="67">
          <cell r="A67">
            <v>85</v>
          </cell>
          <cell r="B67" t="str">
            <v>DRBR085</v>
          </cell>
          <cell r="C67" t="str">
            <v>Ofic. Fuerza Aerea</v>
          </cell>
          <cell r="D67" t="str">
            <v>NCR</v>
          </cell>
          <cell r="E67" t="str">
            <v>Distrito Nacional</v>
          </cell>
          <cell r="F67" t="str">
            <v>NO</v>
          </cell>
          <cell r="G67" t="str">
            <v>Si</v>
          </cell>
          <cell r="H67" t="str">
            <v>Si</v>
          </cell>
          <cell r="I67" t="str">
            <v>No</v>
          </cell>
          <cell r="J67" t="str">
            <v>Si</v>
          </cell>
          <cell r="K67" t="str">
            <v>No</v>
          </cell>
          <cell r="L67" t="str">
            <v>Si</v>
          </cell>
          <cell r="M67" t="str">
            <v>No</v>
          </cell>
          <cell r="N67" t="str">
            <v>Si</v>
          </cell>
          <cell r="O67" t="str">
            <v>Grupo 9</v>
          </cell>
        </row>
        <row r="68">
          <cell r="A68">
            <v>87</v>
          </cell>
          <cell r="B68" t="str">
            <v>DRBR087</v>
          </cell>
          <cell r="C68" t="str">
            <v>AUTOSERVICIO SARASOTA</v>
          </cell>
          <cell r="D68" t="str">
            <v>NCR</v>
          </cell>
          <cell r="E68" t="str">
            <v>Distrito Nacional</v>
          </cell>
          <cell r="F68" t="str">
            <v>NO</v>
          </cell>
          <cell r="G68" t="str">
            <v>Si</v>
          </cell>
          <cell r="H68" t="str">
            <v>Si</v>
          </cell>
          <cell r="I68" t="str">
            <v>No</v>
          </cell>
          <cell r="J68" t="str">
            <v>Si</v>
          </cell>
          <cell r="K68" t="str">
            <v>Si</v>
          </cell>
          <cell r="L68" t="str">
            <v>Si</v>
          </cell>
          <cell r="M68" t="str">
            <v>Si</v>
          </cell>
          <cell r="N68" t="str">
            <v>Si</v>
          </cell>
          <cell r="O68" t="str">
            <v>Grupo 2</v>
          </cell>
        </row>
        <row r="69">
          <cell r="A69">
            <v>77</v>
          </cell>
          <cell r="B69" t="str">
            <v>DRBR077</v>
          </cell>
          <cell r="C69" t="str">
            <v>Ofic. Cruce De Imbert</v>
          </cell>
          <cell r="D69" t="str">
            <v>NCR</v>
          </cell>
          <cell r="E69" t="str">
            <v>Norte</v>
          </cell>
          <cell r="F69" t="str">
            <v>SI</v>
          </cell>
          <cell r="G69" t="str">
            <v>Si</v>
          </cell>
          <cell r="H69" t="str">
            <v>Si</v>
          </cell>
          <cell r="I69" t="str">
            <v>No</v>
          </cell>
          <cell r="J69" t="str">
            <v>Si</v>
          </cell>
          <cell r="K69" t="str">
            <v>Si</v>
          </cell>
          <cell r="L69" t="str">
            <v>Si</v>
          </cell>
          <cell r="M69" t="str">
            <v>Si</v>
          </cell>
          <cell r="N69" t="str">
            <v>Si</v>
          </cell>
          <cell r="O69" t="str">
            <v>Oficina</v>
          </cell>
        </row>
        <row r="70">
          <cell r="A70">
            <v>89</v>
          </cell>
          <cell r="B70" t="str">
            <v>DRBR089</v>
          </cell>
          <cell r="C70" t="str">
            <v>Oficina El Cercado</v>
          </cell>
          <cell r="D70" t="str">
            <v>NCR</v>
          </cell>
          <cell r="E70" t="str">
            <v>Sur</v>
          </cell>
          <cell r="F70" t="str">
            <v>NO</v>
          </cell>
          <cell r="G70" t="str">
            <v>Si</v>
          </cell>
          <cell r="H70" t="str">
            <v>Si</v>
          </cell>
          <cell r="I70" t="str">
            <v>Si</v>
          </cell>
          <cell r="J70" t="str">
            <v>Si</v>
          </cell>
          <cell r="K70" t="str">
            <v>Si</v>
          </cell>
          <cell r="L70" t="str">
            <v>Si</v>
          </cell>
          <cell r="M70" t="str">
            <v>Si</v>
          </cell>
          <cell r="N70" t="str">
            <v>Si</v>
          </cell>
          <cell r="O70" t="str">
            <v>Oficina</v>
          </cell>
        </row>
        <row r="71">
          <cell r="A71">
            <v>90</v>
          </cell>
          <cell r="B71" t="str">
            <v>DRBR090</v>
          </cell>
          <cell r="C71" t="str">
            <v>Hotel Dreams Punta Cana</v>
          </cell>
          <cell r="D71" t="str">
            <v>NCR</v>
          </cell>
          <cell r="E71" t="str">
            <v>Este</v>
          </cell>
          <cell r="F71" t="str">
            <v>NO</v>
          </cell>
          <cell r="G71" t="str">
            <v>Si</v>
          </cell>
          <cell r="H71" t="str">
            <v>Si</v>
          </cell>
          <cell r="I71" t="str">
            <v>No</v>
          </cell>
          <cell r="J71" t="str">
            <v>Si</v>
          </cell>
          <cell r="K71" t="str">
            <v>Si</v>
          </cell>
          <cell r="L71" t="str">
            <v>Si</v>
          </cell>
          <cell r="M71" t="str">
            <v>Si</v>
          </cell>
          <cell r="N71" t="str">
            <v>Si</v>
          </cell>
          <cell r="O71" t="str">
            <v>Higuey</v>
          </cell>
        </row>
        <row r="72">
          <cell r="A72">
            <v>79</v>
          </cell>
          <cell r="B72" t="str">
            <v>DRBR079</v>
          </cell>
          <cell r="C72" t="str">
            <v>Ofic. Municipio Luperón</v>
          </cell>
          <cell r="D72" t="str">
            <v>Diebold</v>
          </cell>
          <cell r="E72" t="str">
            <v>Norte</v>
          </cell>
          <cell r="F72" t="str">
            <v>NO</v>
          </cell>
          <cell r="G72" t="str">
            <v>Si</v>
          </cell>
          <cell r="H72" t="str">
            <v>Si</v>
          </cell>
          <cell r="I72" t="str">
            <v>No</v>
          </cell>
          <cell r="J72" t="str">
            <v>Si</v>
          </cell>
          <cell r="K72" t="str">
            <v>No</v>
          </cell>
          <cell r="L72" t="str">
            <v>Si</v>
          </cell>
          <cell r="M72" t="str">
            <v>No</v>
          </cell>
          <cell r="N72" t="str">
            <v>Si</v>
          </cell>
          <cell r="O72" t="str">
            <v>Oficina</v>
          </cell>
        </row>
        <row r="73">
          <cell r="A73">
            <v>88</v>
          </cell>
          <cell r="B73" t="str">
            <v>DRBR088</v>
          </cell>
          <cell r="C73" t="str">
            <v>S/M LA FUENTE SANTIAGO</v>
          </cell>
          <cell r="D73" t="str">
            <v>NCR</v>
          </cell>
          <cell r="E73" t="str">
            <v>Norte</v>
          </cell>
          <cell r="F73" t="str">
            <v>NO</v>
          </cell>
          <cell r="G73" t="str">
            <v>Si</v>
          </cell>
          <cell r="H73" t="str">
            <v>Si</v>
          </cell>
          <cell r="I73" t="str">
            <v>No</v>
          </cell>
          <cell r="J73" t="str">
            <v>Si</v>
          </cell>
          <cell r="K73" t="str">
            <v>Si</v>
          </cell>
          <cell r="L73" t="str">
            <v>Si</v>
          </cell>
          <cell r="M73" t="str">
            <v>Si</v>
          </cell>
          <cell r="N73" t="str">
            <v>No</v>
          </cell>
          <cell r="O73" t="str">
            <v>Santiago2</v>
          </cell>
        </row>
        <row r="74">
          <cell r="A74">
            <v>91</v>
          </cell>
          <cell r="B74" t="str">
            <v>DRBR091</v>
          </cell>
          <cell r="C74" t="str">
            <v>UNP VILLA ISABELA</v>
          </cell>
          <cell r="D74" t="str">
            <v>NCR</v>
          </cell>
          <cell r="E74" t="str">
            <v>Norte</v>
          </cell>
          <cell r="F74" t="str">
            <v>NO</v>
          </cell>
          <cell r="G74" t="str">
            <v>Si</v>
          </cell>
          <cell r="H74" t="str">
            <v>Si</v>
          </cell>
          <cell r="I74" t="str">
            <v>No</v>
          </cell>
          <cell r="J74" t="str">
            <v>Si</v>
          </cell>
          <cell r="K74" t="str">
            <v>No</v>
          </cell>
          <cell r="L74" t="str">
            <v>No</v>
          </cell>
          <cell r="M74" t="str">
            <v>No</v>
          </cell>
          <cell r="N74" t="str">
            <v>Si</v>
          </cell>
          <cell r="O74" t="str">
            <v>Oficina</v>
          </cell>
        </row>
        <row r="75">
          <cell r="A75">
            <v>92</v>
          </cell>
          <cell r="B75" t="str">
            <v>DRBR092</v>
          </cell>
          <cell r="C75" t="str">
            <v>Ofic. Salcedo</v>
          </cell>
          <cell r="D75" t="str">
            <v>Diebold</v>
          </cell>
          <cell r="E75" t="str">
            <v>Norte</v>
          </cell>
          <cell r="F75" t="str">
            <v>SI</v>
          </cell>
          <cell r="G75" t="str">
            <v>Si</v>
          </cell>
          <cell r="H75" t="str">
            <v>Si</v>
          </cell>
          <cell r="I75" t="str">
            <v>No</v>
          </cell>
          <cell r="J75" t="str">
            <v>Si</v>
          </cell>
          <cell r="K75" t="str">
            <v>No</v>
          </cell>
          <cell r="L75" t="str">
            <v>Si</v>
          </cell>
          <cell r="M75" t="str">
            <v>No</v>
          </cell>
          <cell r="N75" t="str">
            <v>Si</v>
          </cell>
          <cell r="O75" t="str">
            <v>Oficina</v>
          </cell>
        </row>
        <row r="76">
          <cell r="A76">
            <v>93</v>
          </cell>
          <cell r="B76" t="str">
            <v>DRBR093</v>
          </cell>
          <cell r="C76" t="str">
            <v>Ofic. Cotui #1</v>
          </cell>
          <cell r="D76" t="str">
            <v>Diebold</v>
          </cell>
          <cell r="E76" t="str">
            <v>Norte</v>
          </cell>
          <cell r="F76" t="str">
            <v>SI</v>
          </cell>
          <cell r="G76" t="str">
            <v>Si</v>
          </cell>
          <cell r="H76" t="str">
            <v>Si</v>
          </cell>
          <cell r="I76" t="str">
            <v>Si</v>
          </cell>
          <cell r="J76" t="str">
            <v>Si</v>
          </cell>
          <cell r="K76" t="str">
            <v>No</v>
          </cell>
          <cell r="L76" t="str">
            <v>Si</v>
          </cell>
          <cell r="M76" t="str">
            <v>No</v>
          </cell>
          <cell r="N76" t="str">
            <v>Si</v>
          </cell>
          <cell r="O76" t="str">
            <v>Oficina</v>
          </cell>
        </row>
        <row r="77">
          <cell r="A77">
            <v>96</v>
          </cell>
          <cell r="B77" t="str">
            <v>DRBR096</v>
          </cell>
          <cell r="C77" t="str">
            <v>ATM S/M Caribe Av. Charles de Gaulle</v>
          </cell>
          <cell r="D77" t="str">
            <v>NCR</v>
          </cell>
          <cell r="E77" t="str">
            <v>Distrito Nacional</v>
          </cell>
          <cell r="F77" t="str">
            <v>NO</v>
          </cell>
          <cell r="G77" t="str">
            <v>Si</v>
          </cell>
          <cell r="H77" t="str">
            <v>No</v>
          </cell>
          <cell r="I77" t="str">
            <v>Si</v>
          </cell>
          <cell r="J77" t="str">
            <v>Si</v>
          </cell>
          <cell r="K77" t="str">
            <v>Si</v>
          </cell>
          <cell r="L77" t="str">
            <v>Si</v>
          </cell>
          <cell r="M77" t="str">
            <v>no</v>
          </cell>
          <cell r="N77" t="str">
            <v>Santiago 2</v>
          </cell>
          <cell r="O77" t="str">
            <v/>
          </cell>
        </row>
        <row r="78">
          <cell r="A78">
            <v>94</v>
          </cell>
          <cell r="B78" t="str">
            <v>DRBR094</v>
          </cell>
          <cell r="C78" t="str">
            <v>Ofic. El Porvenir</v>
          </cell>
          <cell r="D78" t="str">
            <v>Diebold</v>
          </cell>
          <cell r="E78" t="str">
            <v>Norte</v>
          </cell>
          <cell r="F78" t="str">
            <v>NO</v>
          </cell>
          <cell r="G78" t="str">
            <v>Si</v>
          </cell>
          <cell r="H78" t="str">
            <v>Si</v>
          </cell>
          <cell r="I78" t="str">
            <v>No</v>
          </cell>
          <cell r="J78" t="str">
            <v>Si</v>
          </cell>
          <cell r="K78" t="str">
            <v>Si</v>
          </cell>
          <cell r="L78" t="str">
            <v>Si</v>
          </cell>
          <cell r="M78" t="str">
            <v>Si</v>
          </cell>
          <cell r="N78" t="str">
            <v>Si</v>
          </cell>
          <cell r="O78" t="str">
            <v>San Francisco de Macorís</v>
          </cell>
        </row>
        <row r="79">
          <cell r="A79">
            <v>95</v>
          </cell>
          <cell r="B79" t="str">
            <v>DRBR095</v>
          </cell>
          <cell r="C79" t="str">
            <v>Ofic. Tenares</v>
          </cell>
          <cell r="D79" t="str">
            <v>Diebold</v>
          </cell>
          <cell r="E79" t="str">
            <v>Norte</v>
          </cell>
          <cell r="F79" t="str">
            <v>SI</v>
          </cell>
          <cell r="G79" t="str">
            <v>Si</v>
          </cell>
          <cell r="H79" t="str">
            <v>Si</v>
          </cell>
          <cell r="I79" t="str">
            <v>No</v>
          </cell>
          <cell r="J79" t="str">
            <v>Si</v>
          </cell>
          <cell r="K79" t="str">
            <v>No</v>
          </cell>
          <cell r="L79" t="str">
            <v>Si</v>
          </cell>
          <cell r="M79" t="str">
            <v>No</v>
          </cell>
          <cell r="N79" t="str">
            <v>Si</v>
          </cell>
          <cell r="O79" t="str">
            <v>Oficina</v>
          </cell>
        </row>
        <row r="80">
          <cell r="A80">
            <v>97</v>
          </cell>
          <cell r="B80" t="str">
            <v>DRBR097</v>
          </cell>
          <cell r="C80" t="str">
            <v>Ofic. Villa Rivas</v>
          </cell>
          <cell r="D80" t="str">
            <v>Diebold</v>
          </cell>
          <cell r="E80" t="str">
            <v>Norte</v>
          </cell>
          <cell r="F80" t="str">
            <v>NO</v>
          </cell>
          <cell r="G80" t="str">
            <v>Si</v>
          </cell>
          <cell r="H80" t="str">
            <v>Si</v>
          </cell>
          <cell r="I80" t="str">
            <v>No</v>
          </cell>
          <cell r="J80" t="str">
            <v>Si</v>
          </cell>
          <cell r="K80" t="str">
            <v>Si</v>
          </cell>
          <cell r="L80" t="str">
            <v>Si</v>
          </cell>
          <cell r="M80" t="str">
            <v>Si</v>
          </cell>
          <cell r="N80" t="str">
            <v>Si</v>
          </cell>
          <cell r="O80" t="str">
            <v>Oficina</v>
          </cell>
        </row>
        <row r="81">
          <cell r="A81">
            <v>101</v>
          </cell>
          <cell r="B81" t="str">
            <v>DRBR101</v>
          </cell>
          <cell r="C81" t="str">
            <v>Ofic. San Juan De La Maguana #1</v>
          </cell>
          <cell r="D81" t="str">
            <v>Wincor Nixdorf</v>
          </cell>
          <cell r="E81" t="str">
            <v>Sur</v>
          </cell>
          <cell r="F81" t="str">
            <v>SI</v>
          </cell>
          <cell r="G81" t="str">
            <v>Si</v>
          </cell>
          <cell r="H81" t="str">
            <v>Si</v>
          </cell>
          <cell r="I81" t="str">
            <v>No</v>
          </cell>
          <cell r="J81" t="str">
            <v>Si</v>
          </cell>
          <cell r="K81" t="str">
            <v>No</v>
          </cell>
          <cell r="L81" t="str">
            <v>Si</v>
          </cell>
          <cell r="M81" t="str">
            <v>No</v>
          </cell>
          <cell r="N81" t="str">
            <v>Si</v>
          </cell>
          <cell r="O81" t="str">
            <v>Oficina</v>
          </cell>
        </row>
        <row r="82">
          <cell r="A82">
            <v>102</v>
          </cell>
          <cell r="B82" t="str">
            <v>DRBR102</v>
          </cell>
          <cell r="C82" t="str">
            <v>Ofic. BUENA VISTA II</v>
          </cell>
          <cell r="D82" t="str">
            <v>NCR</v>
          </cell>
          <cell r="E82" t="str">
            <v>Distrito Nacional</v>
          </cell>
          <cell r="F82" t="str">
            <v>NO</v>
          </cell>
          <cell r="G82" t="str">
            <v>Si</v>
          </cell>
          <cell r="H82" t="str">
            <v>Si</v>
          </cell>
          <cell r="I82" t="str">
            <v>No</v>
          </cell>
          <cell r="J82" t="str">
            <v>Si</v>
          </cell>
          <cell r="K82" t="str">
            <v>No</v>
          </cell>
          <cell r="L82" t="str">
            <v>Si</v>
          </cell>
          <cell r="M82" t="str">
            <v>No</v>
          </cell>
          <cell r="N82" t="str">
            <v>Si</v>
          </cell>
          <cell r="O82" t="str">
            <v>Grupo 2</v>
          </cell>
        </row>
        <row r="83">
          <cell r="A83">
            <v>103</v>
          </cell>
          <cell r="B83" t="str">
            <v>DRBR103</v>
          </cell>
          <cell r="C83" t="str">
            <v>Ofic. Las Matas De Farfan</v>
          </cell>
          <cell r="D83" t="str">
            <v>Diebold</v>
          </cell>
          <cell r="E83" t="str">
            <v>Sur</v>
          </cell>
          <cell r="F83" t="str">
            <v>NO</v>
          </cell>
          <cell r="G83" t="str">
            <v>Si</v>
          </cell>
          <cell r="H83" t="str">
            <v>Si</v>
          </cell>
          <cell r="I83" t="str">
            <v>No</v>
          </cell>
          <cell r="J83" t="str">
            <v>Si</v>
          </cell>
          <cell r="K83" t="str">
            <v>No</v>
          </cell>
          <cell r="L83" t="str">
            <v>Si</v>
          </cell>
          <cell r="M83" t="str">
            <v>No</v>
          </cell>
          <cell r="N83" t="str">
            <v>Si</v>
          </cell>
          <cell r="O83" t="str">
            <v>Oficina</v>
          </cell>
        </row>
        <row r="84">
          <cell r="A84">
            <v>104</v>
          </cell>
          <cell r="B84" t="str">
            <v>DRBR104</v>
          </cell>
          <cell r="C84" t="str">
            <v>Jumbo Higuey</v>
          </cell>
          <cell r="D84" t="str">
            <v>NCR</v>
          </cell>
          <cell r="E84" t="str">
            <v>Este</v>
          </cell>
          <cell r="F84" t="str">
            <v>NO</v>
          </cell>
          <cell r="G84" t="str">
            <v>Si</v>
          </cell>
          <cell r="H84" t="str">
            <v>Si</v>
          </cell>
          <cell r="I84" t="str">
            <v>No</v>
          </cell>
          <cell r="J84" t="str">
            <v>Si</v>
          </cell>
          <cell r="K84" t="str">
            <v>Si</v>
          </cell>
          <cell r="L84" t="str">
            <v>Si</v>
          </cell>
          <cell r="M84" t="str">
            <v>Si</v>
          </cell>
          <cell r="N84" t="str">
            <v>No</v>
          </cell>
          <cell r="O84" t="str">
            <v>Higuey</v>
          </cell>
        </row>
        <row r="85">
          <cell r="A85">
            <v>98</v>
          </cell>
          <cell r="B85" t="str">
            <v>DRBR098</v>
          </cell>
          <cell r="C85" t="str">
            <v>Ofic. Pimentel</v>
          </cell>
          <cell r="D85" t="str">
            <v>NCR</v>
          </cell>
          <cell r="E85" t="str">
            <v>Norte</v>
          </cell>
          <cell r="F85" t="str">
            <v>NO</v>
          </cell>
          <cell r="G85" t="str">
            <v>Si</v>
          </cell>
          <cell r="H85" t="str">
            <v>Si</v>
          </cell>
          <cell r="I85" t="str">
            <v>No</v>
          </cell>
          <cell r="J85" t="str">
            <v>Si</v>
          </cell>
          <cell r="K85" t="str">
            <v>No</v>
          </cell>
          <cell r="L85" t="str">
            <v>Si</v>
          </cell>
          <cell r="M85" t="str">
            <v>No</v>
          </cell>
          <cell r="N85" t="str">
            <v>Si</v>
          </cell>
          <cell r="O85" t="str">
            <v>San Francisco de Macorís</v>
          </cell>
        </row>
        <row r="86">
          <cell r="A86">
            <v>99</v>
          </cell>
          <cell r="B86" t="str">
            <v>DRBR099</v>
          </cell>
          <cell r="C86" t="str">
            <v>Multicentro La Sirena SFM</v>
          </cell>
          <cell r="D86" t="str">
            <v>Diebold</v>
          </cell>
          <cell r="E86" t="str">
            <v>Norte</v>
          </cell>
          <cell r="F86" t="str">
            <v>NO</v>
          </cell>
          <cell r="G86" t="str">
            <v>Si</v>
          </cell>
          <cell r="H86" t="str">
            <v>Si</v>
          </cell>
          <cell r="I86" t="str">
            <v>No</v>
          </cell>
          <cell r="J86" t="str">
            <v>Si</v>
          </cell>
          <cell r="K86" t="str">
            <v>Si</v>
          </cell>
          <cell r="L86" t="str">
            <v>Si</v>
          </cell>
          <cell r="M86" t="str">
            <v>Si</v>
          </cell>
          <cell r="N86" t="str">
            <v>No</v>
          </cell>
          <cell r="O86" t="str">
            <v>San Francisco de Macorís</v>
          </cell>
        </row>
        <row r="87">
          <cell r="A87">
            <v>111</v>
          </cell>
          <cell r="B87" t="str">
            <v>DRBR111</v>
          </cell>
          <cell r="C87" t="str">
            <v>Ofic. San Pedro Macorís</v>
          </cell>
          <cell r="D87" t="str">
            <v>Diebold</v>
          </cell>
          <cell r="E87" t="str">
            <v>Este</v>
          </cell>
          <cell r="F87" t="str">
            <v>SI</v>
          </cell>
          <cell r="G87" t="str">
            <v>Si</v>
          </cell>
          <cell r="H87" t="str">
            <v>Si</v>
          </cell>
          <cell r="I87" t="str">
            <v>Si</v>
          </cell>
          <cell r="J87" t="str">
            <v>Si</v>
          </cell>
          <cell r="K87" t="str">
            <v>No</v>
          </cell>
          <cell r="L87" t="str">
            <v>Si</v>
          </cell>
          <cell r="M87" t="str">
            <v>No</v>
          </cell>
          <cell r="N87" t="str">
            <v>Si</v>
          </cell>
          <cell r="O87" t="str">
            <v>San Pedro de Macorís</v>
          </cell>
        </row>
        <row r="88">
          <cell r="A88">
            <v>113</v>
          </cell>
          <cell r="B88" t="str">
            <v>DRBR113</v>
          </cell>
          <cell r="C88" t="str">
            <v>Autoservicios Atalaya del Mar</v>
          </cell>
          <cell r="D88" t="str">
            <v/>
          </cell>
          <cell r="E88" t="str">
            <v/>
          </cell>
          <cell r="F88" t="str">
            <v>NO</v>
          </cell>
          <cell r="G88" t="str">
            <v>Si</v>
          </cell>
          <cell r="H88" t="str">
            <v>No</v>
          </cell>
          <cell r="I88" t="str">
            <v>No</v>
          </cell>
          <cell r="J88" t="str">
            <v>Si</v>
          </cell>
          <cell r="K88" t="str">
            <v>Si</v>
          </cell>
          <cell r="L88" t="str">
            <v>Si</v>
          </cell>
          <cell r="M88" t="str">
            <v>Si</v>
          </cell>
          <cell r="N88" t="str">
            <v>No</v>
          </cell>
          <cell r="O88" t="str">
            <v/>
          </cell>
        </row>
        <row r="89">
          <cell r="A89">
            <v>114</v>
          </cell>
          <cell r="B89" t="str">
            <v>DRBR114</v>
          </cell>
          <cell r="C89" t="str">
            <v>Ofic. Hato Mayor</v>
          </cell>
          <cell r="D89" t="str">
            <v>NCR</v>
          </cell>
          <cell r="E89" t="str">
            <v>Este</v>
          </cell>
          <cell r="F89" t="str">
            <v>NO</v>
          </cell>
          <cell r="G89" t="str">
            <v>Si</v>
          </cell>
          <cell r="H89" t="str">
            <v>Si</v>
          </cell>
          <cell r="I89" t="str">
            <v>Si</v>
          </cell>
          <cell r="J89" t="str">
            <v>Si</v>
          </cell>
          <cell r="K89" t="str">
            <v>No</v>
          </cell>
          <cell r="L89" t="str">
            <v>Si</v>
          </cell>
          <cell r="M89" t="str">
            <v>No</v>
          </cell>
          <cell r="N89" t="str">
            <v>Si</v>
          </cell>
          <cell r="O89" t="str">
            <v>San Pedro de Macorís</v>
          </cell>
        </row>
        <row r="90">
          <cell r="A90">
            <v>115</v>
          </cell>
          <cell r="B90" t="str">
            <v>DRBR115</v>
          </cell>
          <cell r="C90" t="str">
            <v>Ofic. Megacentro</v>
          </cell>
          <cell r="D90" t="str">
            <v>Diebold</v>
          </cell>
          <cell r="E90" t="str">
            <v>Distrito Nacional</v>
          </cell>
          <cell r="F90" t="str">
            <v>SI</v>
          </cell>
          <cell r="G90" t="str">
            <v>Si</v>
          </cell>
          <cell r="H90" t="str">
            <v>Si</v>
          </cell>
          <cell r="I90" t="str">
            <v>No</v>
          </cell>
          <cell r="J90" t="str">
            <v>Si</v>
          </cell>
          <cell r="K90" t="str">
            <v>Si</v>
          </cell>
          <cell r="L90" t="str">
            <v>Si</v>
          </cell>
          <cell r="M90" t="str">
            <v>Si</v>
          </cell>
          <cell r="N90" t="str">
            <v>No</v>
          </cell>
          <cell r="O90" t="str">
            <v>Grupo 4</v>
          </cell>
        </row>
        <row r="91">
          <cell r="A91">
            <v>117</v>
          </cell>
          <cell r="B91" t="str">
            <v>DRBR117</v>
          </cell>
          <cell r="C91" t="str">
            <v>Ofic. El Seybo</v>
          </cell>
          <cell r="D91" t="str">
            <v>Diebold</v>
          </cell>
          <cell r="E91" t="str">
            <v>Este</v>
          </cell>
          <cell r="F91" t="str">
            <v>SI</v>
          </cell>
          <cell r="G91" t="str">
            <v>Si</v>
          </cell>
          <cell r="H91" t="str">
            <v>Si</v>
          </cell>
          <cell r="I91" t="str">
            <v>No</v>
          </cell>
          <cell r="J91" t="str">
            <v>Si</v>
          </cell>
          <cell r="K91" t="str">
            <v>No</v>
          </cell>
          <cell r="L91" t="str">
            <v>Si</v>
          </cell>
          <cell r="M91" t="str">
            <v>No</v>
          </cell>
          <cell r="N91" t="str">
            <v>Si</v>
          </cell>
          <cell r="O91" t="str">
            <v>Oficina</v>
          </cell>
        </row>
        <row r="92">
          <cell r="A92">
            <v>118</v>
          </cell>
          <cell r="B92" t="str">
            <v>DRBR118</v>
          </cell>
          <cell r="C92" t="str">
            <v>ATM Plaza Torino KM9 Aut. Duarte</v>
          </cell>
          <cell r="D92" t="str">
            <v>NCR</v>
          </cell>
          <cell r="E92" t="str">
            <v>Distrito Nacional</v>
          </cell>
          <cell r="F92" t="str">
            <v>N/A</v>
          </cell>
          <cell r="G92" t="str">
            <v>N/A</v>
          </cell>
          <cell r="H92" t="str">
            <v>N/A</v>
          </cell>
          <cell r="I92" t="str">
            <v>N/A</v>
          </cell>
          <cell r="J92" t="str">
            <v>N/A</v>
          </cell>
          <cell r="K92" t="str">
            <v>N/A</v>
          </cell>
          <cell r="L92" t="str">
            <v>N/A</v>
          </cell>
          <cell r="M92" t="str">
            <v>N/A</v>
          </cell>
        </row>
        <row r="93">
          <cell r="A93">
            <v>119</v>
          </cell>
          <cell r="B93" t="str">
            <v>DRBR119</v>
          </cell>
          <cell r="C93" t="str">
            <v>ATM Oficina La Barranquita</v>
          </cell>
          <cell r="F93" t="str">
            <v>N/A</v>
          </cell>
          <cell r="G93" t="str">
            <v>N/A</v>
          </cell>
          <cell r="H93" t="str">
            <v>N/A</v>
          </cell>
          <cell r="I93" t="str">
            <v>N/A</v>
          </cell>
          <cell r="J93" t="str">
            <v>N/A</v>
          </cell>
          <cell r="K93" t="str">
            <v>N/A</v>
          </cell>
          <cell r="L93" t="str">
            <v>N/A</v>
          </cell>
          <cell r="M93" t="str">
            <v>N/A</v>
          </cell>
        </row>
        <row r="94">
          <cell r="A94">
            <v>121</v>
          </cell>
          <cell r="B94" t="str">
            <v>DRBR121</v>
          </cell>
          <cell r="C94" t="str">
            <v>ATM Oficina Bayaguana</v>
          </cell>
          <cell r="D94" t="str">
            <v>NCR</v>
          </cell>
          <cell r="E94" t="str">
            <v>Este</v>
          </cell>
          <cell r="F94" t="str">
            <v>SI</v>
          </cell>
          <cell r="G94" t="str">
            <v>Si</v>
          </cell>
          <cell r="H94" t="str">
            <v>Si</v>
          </cell>
          <cell r="I94" t="str">
            <v>No</v>
          </cell>
          <cell r="J94" t="str">
            <v>Si</v>
          </cell>
          <cell r="K94" t="str">
            <v>Si</v>
          </cell>
          <cell r="L94" t="str">
            <v>Si</v>
          </cell>
          <cell r="M94" t="str">
            <v>Si</v>
          </cell>
          <cell r="N94" t="str">
            <v>Si</v>
          </cell>
          <cell r="O94" t="str">
            <v/>
          </cell>
        </row>
        <row r="95">
          <cell r="A95">
            <v>125</v>
          </cell>
          <cell r="B95" t="str">
            <v>DRBR125</v>
          </cell>
          <cell r="C95" t="str">
            <v>Dir. Gral. De Aduanas #2</v>
          </cell>
          <cell r="D95" t="str">
            <v/>
          </cell>
          <cell r="E95" t="str">
            <v/>
          </cell>
          <cell r="F95" t="str">
            <v>NO</v>
          </cell>
          <cell r="G95" t="str">
            <v>Si</v>
          </cell>
          <cell r="H95" t="str">
            <v>Si</v>
          </cell>
          <cell r="I95" t="str">
            <v>No</v>
          </cell>
          <cell r="J95" t="str">
            <v>Si</v>
          </cell>
          <cell r="K95" t="str">
            <v>Si</v>
          </cell>
          <cell r="L95" t="str">
            <v>Si</v>
          </cell>
          <cell r="M95" t="str">
            <v>Si</v>
          </cell>
          <cell r="N95" t="str">
            <v>Si</v>
          </cell>
          <cell r="O95" t="str">
            <v>Grupo 8</v>
          </cell>
        </row>
        <row r="96">
          <cell r="A96">
            <v>105</v>
          </cell>
          <cell r="B96" t="str">
            <v>DRBR105</v>
          </cell>
          <cell r="C96" t="str">
            <v>Autobanco Estancia Nueva</v>
          </cell>
          <cell r="D96" t="str">
            <v>Diebold</v>
          </cell>
          <cell r="E96" t="str">
            <v>Norte</v>
          </cell>
          <cell r="F96" t="str">
            <v>NO</v>
          </cell>
          <cell r="G96" t="str">
            <v>Si</v>
          </cell>
          <cell r="H96" t="str">
            <v>Si</v>
          </cell>
          <cell r="I96" t="str">
            <v>No</v>
          </cell>
          <cell r="J96" t="str">
            <v>Si</v>
          </cell>
          <cell r="K96" t="str">
            <v>Si</v>
          </cell>
          <cell r="L96" t="str">
            <v>Si</v>
          </cell>
          <cell r="M96" t="str">
            <v>Si</v>
          </cell>
          <cell r="N96" t="str">
            <v>Si</v>
          </cell>
          <cell r="O96" t="str">
            <v>La Vega</v>
          </cell>
        </row>
        <row r="97">
          <cell r="A97">
            <v>131</v>
          </cell>
          <cell r="B97" t="str">
            <v>DRBR131</v>
          </cell>
          <cell r="C97" t="str">
            <v>Ofic. Baní</v>
          </cell>
          <cell r="D97" t="str">
            <v>Diebold</v>
          </cell>
          <cell r="E97" t="str">
            <v>Sur</v>
          </cell>
          <cell r="F97" t="str">
            <v>NO</v>
          </cell>
          <cell r="G97" t="str">
            <v>Si</v>
          </cell>
          <cell r="H97" t="str">
            <v>Si</v>
          </cell>
          <cell r="I97" t="str">
            <v>Si</v>
          </cell>
          <cell r="J97" t="str">
            <v>Si</v>
          </cell>
          <cell r="K97" t="str">
            <v>No</v>
          </cell>
          <cell r="L97" t="str">
            <v>Si</v>
          </cell>
          <cell r="M97" t="str">
            <v>No</v>
          </cell>
          <cell r="N97" t="str">
            <v>Si</v>
          </cell>
          <cell r="O97" t="str">
            <v>Oficina</v>
          </cell>
        </row>
        <row r="98">
          <cell r="A98">
            <v>134</v>
          </cell>
          <cell r="B98" t="str">
            <v>DRBR134</v>
          </cell>
          <cell r="C98" t="str">
            <v>Ofic. San José De Ocoa</v>
          </cell>
          <cell r="D98" t="str">
            <v>Diebold</v>
          </cell>
          <cell r="E98" t="str">
            <v>Sur</v>
          </cell>
          <cell r="F98" t="str">
            <v>SI</v>
          </cell>
          <cell r="G98" t="str">
            <v>Si</v>
          </cell>
          <cell r="H98" t="str">
            <v>Si</v>
          </cell>
          <cell r="I98" t="str">
            <v>No</v>
          </cell>
          <cell r="J98" t="str">
            <v>Si</v>
          </cell>
          <cell r="K98" t="str">
            <v>No</v>
          </cell>
          <cell r="L98" t="str">
            <v>Si</v>
          </cell>
          <cell r="M98" t="str">
            <v>No</v>
          </cell>
          <cell r="N98" t="str">
            <v>Si</v>
          </cell>
          <cell r="O98" t="str">
            <v>Oficina</v>
          </cell>
        </row>
        <row r="99">
          <cell r="A99">
            <v>135</v>
          </cell>
          <cell r="B99" t="str">
            <v>DRBR135</v>
          </cell>
          <cell r="C99" t="str">
            <v>Ofic. Las Dunas</v>
          </cell>
          <cell r="D99" t="str">
            <v>Diebold</v>
          </cell>
          <cell r="E99" t="str">
            <v>Sur</v>
          </cell>
          <cell r="F99" t="str">
            <v>SI</v>
          </cell>
          <cell r="G99" t="str">
            <v>Si</v>
          </cell>
          <cell r="H99" t="str">
            <v>Si</v>
          </cell>
          <cell r="I99" t="str">
            <v>No</v>
          </cell>
          <cell r="J99" t="str">
            <v>Si</v>
          </cell>
          <cell r="K99" t="str">
            <v>No</v>
          </cell>
          <cell r="L99" t="str">
            <v>Si</v>
          </cell>
          <cell r="M99" t="str">
            <v>No</v>
          </cell>
          <cell r="N99" t="str">
            <v>Si</v>
          </cell>
          <cell r="O99" t="str">
            <v>Oficina</v>
          </cell>
        </row>
        <row r="100">
          <cell r="A100">
            <v>136</v>
          </cell>
          <cell r="B100" t="str">
            <v>DRBR136</v>
          </cell>
          <cell r="C100" t="str">
            <v>Supermercado Xtra</v>
          </cell>
          <cell r="D100" t="str">
            <v/>
          </cell>
          <cell r="E100" t="str">
            <v/>
          </cell>
          <cell r="F100" t="str">
            <v>NO</v>
          </cell>
          <cell r="G100" t="str">
            <v>Si</v>
          </cell>
          <cell r="H100" t="str">
            <v>Si</v>
          </cell>
          <cell r="I100" t="str">
            <v>No</v>
          </cell>
          <cell r="J100" t="str">
            <v>Si</v>
          </cell>
          <cell r="K100" t="str">
            <v>Si</v>
          </cell>
          <cell r="L100" t="str">
            <v>Si</v>
          </cell>
          <cell r="M100" t="str">
            <v>Si</v>
          </cell>
          <cell r="N100" t="str">
            <v>No</v>
          </cell>
          <cell r="O100" t="str">
            <v>Grupo 3</v>
          </cell>
        </row>
        <row r="101">
          <cell r="A101">
            <v>137</v>
          </cell>
          <cell r="B101" t="str">
            <v>DRBR137</v>
          </cell>
          <cell r="C101" t="str">
            <v>Ofic. Nizao</v>
          </cell>
          <cell r="D101" t="str">
            <v>Diebold</v>
          </cell>
          <cell r="E101" t="str">
            <v>Sur</v>
          </cell>
          <cell r="F101" t="str">
            <v>NO</v>
          </cell>
          <cell r="G101" t="str">
            <v>Si</v>
          </cell>
          <cell r="H101" t="str">
            <v>Si</v>
          </cell>
          <cell r="I101" t="str">
            <v>No</v>
          </cell>
          <cell r="J101" t="str">
            <v>Si</v>
          </cell>
          <cell r="K101" t="str">
            <v>No</v>
          </cell>
          <cell r="L101" t="str">
            <v>Si</v>
          </cell>
          <cell r="M101" t="str">
            <v>No</v>
          </cell>
          <cell r="N101" t="str">
            <v>Si</v>
          </cell>
          <cell r="O101" t="str">
            <v>Oficina</v>
          </cell>
        </row>
        <row r="102">
          <cell r="A102">
            <v>107</v>
          </cell>
          <cell r="B102" t="str">
            <v>DRBR107</v>
          </cell>
          <cell r="C102" t="str">
            <v>CURSA UASD Santiago</v>
          </cell>
          <cell r="D102" t="str">
            <v>NCR</v>
          </cell>
          <cell r="E102" t="str">
            <v>Norte</v>
          </cell>
          <cell r="F102" t="str">
            <v>NO</v>
          </cell>
          <cell r="G102" t="str">
            <v>Si</v>
          </cell>
          <cell r="H102" t="str">
            <v>Si</v>
          </cell>
          <cell r="I102" t="str">
            <v>No</v>
          </cell>
          <cell r="J102" t="str">
            <v>Si</v>
          </cell>
          <cell r="K102" t="str">
            <v>No</v>
          </cell>
          <cell r="L102" t="str">
            <v>No</v>
          </cell>
          <cell r="M102" t="str">
            <v>No</v>
          </cell>
          <cell r="N102" t="str">
            <v>No</v>
          </cell>
          <cell r="O102" t="str">
            <v>Santiago 2</v>
          </cell>
        </row>
        <row r="103">
          <cell r="A103">
            <v>139</v>
          </cell>
          <cell r="B103" t="str">
            <v>DRBR139</v>
          </cell>
          <cell r="C103" t="str">
            <v>Ofic. Plaza Lama Zona Oriental #1</v>
          </cell>
          <cell r="D103" t="str">
            <v>NCR</v>
          </cell>
          <cell r="E103" t="str">
            <v>Distrito Nacional</v>
          </cell>
          <cell r="F103" t="str">
            <v>NO</v>
          </cell>
          <cell r="G103" t="str">
            <v>Si</v>
          </cell>
          <cell r="H103" t="str">
            <v>Si</v>
          </cell>
          <cell r="I103" t="str">
            <v>No</v>
          </cell>
          <cell r="J103" t="str">
            <v>Si</v>
          </cell>
          <cell r="K103" t="str">
            <v>No</v>
          </cell>
          <cell r="L103" t="str">
            <v>Si</v>
          </cell>
          <cell r="M103" t="str">
            <v>No</v>
          </cell>
          <cell r="N103" t="str">
            <v>No</v>
          </cell>
          <cell r="O103" t="str">
            <v>Grupo 4</v>
          </cell>
        </row>
        <row r="104">
          <cell r="A104">
            <v>129</v>
          </cell>
          <cell r="B104" t="str">
            <v>DRBR129</v>
          </cell>
          <cell r="C104" t="str">
            <v>Tienda La Sirena Santiago</v>
          </cell>
          <cell r="D104" t="str">
            <v>Diebold</v>
          </cell>
          <cell r="E104" t="str">
            <v>Norte</v>
          </cell>
          <cell r="F104" t="str">
            <v>SI</v>
          </cell>
          <cell r="G104" t="str">
            <v>Si</v>
          </cell>
          <cell r="H104" t="str">
            <v>Si</v>
          </cell>
          <cell r="I104" t="str">
            <v>No</v>
          </cell>
          <cell r="J104" t="str">
            <v>Si</v>
          </cell>
          <cell r="K104" t="str">
            <v>Si</v>
          </cell>
          <cell r="L104" t="str">
            <v>Si</v>
          </cell>
          <cell r="M104" t="str">
            <v>Si</v>
          </cell>
          <cell r="N104" t="str">
            <v>No</v>
          </cell>
          <cell r="O104" t="str">
            <v>Santiago 2</v>
          </cell>
        </row>
        <row r="105">
          <cell r="A105">
            <v>138</v>
          </cell>
          <cell r="B105" t="str">
            <v>DRBR138</v>
          </cell>
          <cell r="C105" t="str">
            <v>Ofic. Fantino</v>
          </cell>
          <cell r="D105" t="str">
            <v>Diebold</v>
          </cell>
          <cell r="E105" t="str">
            <v>Norte</v>
          </cell>
          <cell r="F105" t="str">
            <v>NO</v>
          </cell>
          <cell r="G105" t="str">
            <v>Si</v>
          </cell>
          <cell r="H105" t="str">
            <v>Si</v>
          </cell>
          <cell r="I105" t="str">
            <v>No</v>
          </cell>
          <cell r="J105" t="str">
            <v>Si</v>
          </cell>
          <cell r="K105" t="str">
            <v>No</v>
          </cell>
          <cell r="L105" t="str">
            <v>Si</v>
          </cell>
          <cell r="M105" t="str">
            <v>No</v>
          </cell>
          <cell r="N105" t="str">
            <v>Si</v>
          </cell>
          <cell r="O105" t="str">
            <v>Oficina</v>
          </cell>
        </row>
        <row r="106">
          <cell r="A106">
            <v>143</v>
          </cell>
          <cell r="B106" t="str">
            <v>DRBR143</v>
          </cell>
          <cell r="F106" t="str">
            <v>N/A</v>
          </cell>
          <cell r="G106" t="str">
            <v>N/A</v>
          </cell>
          <cell r="H106" t="str">
            <v>N/A</v>
          </cell>
          <cell r="I106" t="str">
            <v>N/A</v>
          </cell>
          <cell r="J106" t="str">
            <v>N/A</v>
          </cell>
          <cell r="K106" t="str">
            <v>N/A</v>
          </cell>
          <cell r="L106" t="str">
            <v>N/A</v>
          </cell>
          <cell r="M106" t="str">
            <v>N/A</v>
          </cell>
        </row>
        <row r="107">
          <cell r="A107">
            <v>140</v>
          </cell>
          <cell r="B107" t="str">
            <v>DRBR140</v>
          </cell>
          <cell r="C107" t="str">
            <v>Hospital San Vicente de Paul</v>
          </cell>
          <cell r="E107" t="str">
            <v>Norte</v>
          </cell>
          <cell r="F107" t="str">
            <v>N/A</v>
          </cell>
          <cell r="G107" t="str">
            <v>N/A</v>
          </cell>
          <cell r="H107" t="str">
            <v>N/A</v>
          </cell>
          <cell r="I107" t="str">
            <v>N/A</v>
          </cell>
          <cell r="J107" t="str">
            <v>N/A</v>
          </cell>
          <cell r="K107" t="str">
            <v>N/A</v>
          </cell>
          <cell r="L107" t="str">
            <v>N/A</v>
          </cell>
          <cell r="M107" t="str">
            <v>N/A</v>
          </cell>
        </row>
        <row r="108">
          <cell r="A108">
            <v>146</v>
          </cell>
          <cell r="B108" t="str">
            <v>DRBR146</v>
          </cell>
          <cell r="C108" t="str">
            <v>TRIBUNAL CONSTITUCIONAL</v>
          </cell>
          <cell r="D108" t="str">
            <v>NCR</v>
          </cell>
          <cell r="E108" t="str">
            <v>Distrito Nacional</v>
          </cell>
          <cell r="F108" t="str">
            <v>NO</v>
          </cell>
          <cell r="G108" t="str">
            <v>Si</v>
          </cell>
          <cell r="H108" t="str">
            <v>Si</v>
          </cell>
          <cell r="I108" t="str">
            <v>Si</v>
          </cell>
          <cell r="J108" t="str">
            <v>Si</v>
          </cell>
          <cell r="K108" t="str">
            <v>No</v>
          </cell>
          <cell r="L108" t="str">
            <v>Si</v>
          </cell>
          <cell r="M108" t="str">
            <v>No</v>
          </cell>
          <cell r="N108" t="str">
            <v>Si</v>
          </cell>
          <cell r="O108" t="str">
            <v/>
          </cell>
        </row>
        <row r="109">
          <cell r="A109">
            <v>147</v>
          </cell>
          <cell r="B109" t="str">
            <v>DRBR147</v>
          </cell>
          <cell r="C109" t="str">
            <v>Kiosco Megacentro I</v>
          </cell>
          <cell r="D109" t="str">
            <v>Diebold</v>
          </cell>
          <cell r="E109" t="str">
            <v>Distrito Nacional</v>
          </cell>
          <cell r="F109" t="str">
            <v>NO</v>
          </cell>
          <cell r="G109" t="str">
            <v>Si</v>
          </cell>
          <cell r="H109" t="str">
            <v>Si</v>
          </cell>
          <cell r="I109" t="str">
            <v>No</v>
          </cell>
          <cell r="J109" t="str">
            <v>Si</v>
          </cell>
          <cell r="K109" t="str">
            <v>Si</v>
          </cell>
          <cell r="L109" t="str">
            <v>Si</v>
          </cell>
          <cell r="M109" t="str">
            <v>Si</v>
          </cell>
          <cell r="N109" t="str">
            <v>No</v>
          </cell>
          <cell r="O109" t="str">
            <v>Grupo 5</v>
          </cell>
        </row>
        <row r="110">
          <cell r="A110">
            <v>149</v>
          </cell>
          <cell r="B110" t="str">
            <v>DRBR149</v>
          </cell>
          <cell r="C110" t="str">
            <v>Metro de SD concepción Bona</v>
          </cell>
          <cell r="E110" t="str">
            <v>Distrito Nacional</v>
          </cell>
          <cell r="F110" t="str">
            <v>N/A</v>
          </cell>
          <cell r="G110" t="str">
            <v>N/A</v>
          </cell>
          <cell r="H110" t="str">
            <v>N/A</v>
          </cell>
          <cell r="I110" t="str">
            <v>N/A</v>
          </cell>
          <cell r="J110" t="str">
            <v>N/A</v>
          </cell>
          <cell r="K110" t="str">
            <v>N/A</v>
          </cell>
          <cell r="L110" t="str">
            <v>N/A</v>
          </cell>
          <cell r="M110" t="str">
            <v>N/A</v>
          </cell>
        </row>
        <row r="111">
          <cell r="A111">
            <v>142</v>
          </cell>
          <cell r="B111" t="str">
            <v>DRBR142</v>
          </cell>
          <cell r="C111" t="str">
            <v>Galerías Bonao</v>
          </cell>
          <cell r="D111" t="str">
            <v>NCR</v>
          </cell>
          <cell r="E111" t="str">
            <v>Norte</v>
          </cell>
          <cell r="F111" t="str">
            <v>SI</v>
          </cell>
          <cell r="G111" t="str">
            <v>Si</v>
          </cell>
          <cell r="H111" t="str">
            <v>Si</v>
          </cell>
          <cell r="I111" t="str">
            <v>Si</v>
          </cell>
          <cell r="J111" t="str">
            <v>Si</v>
          </cell>
          <cell r="K111" t="str">
            <v>Si</v>
          </cell>
          <cell r="L111" t="str">
            <v>Si</v>
          </cell>
          <cell r="M111" t="str">
            <v>Si</v>
          </cell>
          <cell r="N111" t="str">
            <v>Si</v>
          </cell>
          <cell r="O111" t="str">
            <v>La Vega</v>
          </cell>
        </row>
        <row r="112">
          <cell r="A112">
            <v>152</v>
          </cell>
          <cell r="B112" t="str">
            <v>DRBR152</v>
          </cell>
          <cell r="C112" t="str">
            <v>KIOSKO MEGACENTRO  II</v>
          </cell>
          <cell r="D112" t="str">
            <v>NCR</v>
          </cell>
          <cell r="E112" t="str">
            <v>Distrito Nacional</v>
          </cell>
          <cell r="F112" t="str">
            <v>NO</v>
          </cell>
          <cell r="G112" t="str">
            <v>Si</v>
          </cell>
          <cell r="H112" t="str">
            <v>Si</v>
          </cell>
          <cell r="I112" t="str">
            <v>No</v>
          </cell>
          <cell r="J112" t="str">
            <v>Si</v>
          </cell>
          <cell r="K112" t="str">
            <v>Si</v>
          </cell>
          <cell r="L112" t="str">
            <v>Si</v>
          </cell>
          <cell r="M112" t="str">
            <v>Si</v>
          </cell>
          <cell r="N112" t="str">
            <v>No</v>
          </cell>
          <cell r="O112" t="str">
            <v>Grupo 5</v>
          </cell>
        </row>
        <row r="113">
          <cell r="A113">
            <v>153</v>
          </cell>
          <cell r="B113" t="str">
            <v>DRBR153</v>
          </cell>
          <cell r="C113" t="str">
            <v>REHABILITACION</v>
          </cell>
          <cell r="D113" t="str">
            <v>NCRMOT</v>
          </cell>
          <cell r="E113" t="str">
            <v>Distrito Nacional</v>
          </cell>
          <cell r="F113" t="str">
            <v>NO</v>
          </cell>
          <cell r="G113" t="str">
            <v>No</v>
          </cell>
          <cell r="H113" t="str">
            <v>No</v>
          </cell>
          <cell r="I113" t="str">
            <v>No</v>
          </cell>
          <cell r="J113" t="str">
            <v>No</v>
          </cell>
          <cell r="K113" t="str">
            <v/>
          </cell>
          <cell r="L113" t="str">
            <v/>
          </cell>
          <cell r="M113" t="str">
            <v/>
          </cell>
          <cell r="N113" t="str">
            <v/>
          </cell>
          <cell r="O113" t="str">
            <v/>
          </cell>
        </row>
        <row r="114">
          <cell r="A114">
            <v>144</v>
          </cell>
          <cell r="B114" t="str">
            <v>DRBR144</v>
          </cell>
          <cell r="C114" t="str">
            <v>Ofic. Villa Altagracia</v>
          </cell>
          <cell r="D114" t="str">
            <v>NCR</v>
          </cell>
          <cell r="E114" t="str">
            <v>Norte</v>
          </cell>
          <cell r="F114" t="str">
            <v>SI</v>
          </cell>
          <cell r="G114" t="str">
            <v>Si</v>
          </cell>
          <cell r="H114" t="str">
            <v>Si</v>
          </cell>
          <cell r="I114" t="str">
            <v>Si</v>
          </cell>
          <cell r="J114" t="str">
            <v>Si</v>
          </cell>
          <cell r="K114" t="str">
            <v>No</v>
          </cell>
          <cell r="L114" t="str">
            <v>Si</v>
          </cell>
          <cell r="M114" t="str">
            <v>No</v>
          </cell>
          <cell r="N114" t="str">
            <v>Si</v>
          </cell>
          <cell r="O114" t="str">
            <v>Oficina</v>
          </cell>
        </row>
        <row r="115">
          <cell r="A115">
            <v>151</v>
          </cell>
          <cell r="B115" t="str">
            <v>DRBR151</v>
          </cell>
          <cell r="C115" t="str">
            <v>Ofic. Nagua</v>
          </cell>
          <cell r="D115" t="str">
            <v>Wincor Nixdorf</v>
          </cell>
          <cell r="E115" t="str">
            <v>Norte</v>
          </cell>
          <cell r="F115" t="str">
            <v>SI</v>
          </cell>
          <cell r="G115" t="str">
            <v>Si</v>
          </cell>
          <cell r="H115" t="str">
            <v>Si</v>
          </cell>
          <cell r="I115" t="str">
            <v>No</v>
          </cell>
          <cell r="J115" t="str">
            <v>Si</v>
          </cell>
          <cell r="K115" t="str">
            <v>No</v>
          </cell>
          <cell r="L115" t="str">
            <v>No</v>
          </cell>
          <cell r="M115" t="str">
            <v>No</v>
          </cell>
          <cell r="N115" t="str">
            <v>Si</v>
          </cell>
          <cell r="O115" t="str">
            <v>Nagua</v>
          </cell>
        </row>
        <row r="116">
          <cell r="A116">
            <v>158</v>
          </cell>
          <cell r="B116" t="str">
            <v>DRBR158</v>
          </cell>
          <cell r="C116" t="str">
            <v>Ofic. Romana Norte</v>
          </cell>
          <cell r="D116" t="str">
            <v>Diebold</v>
          </cell>
          <cell r="E116" t="str">
            <v>Este</v>
          </cell>
          <cell r="F116" t="str">
            <v>SI</v>
          </cell>
          <cell r="G116" t="str">
            <v>Si</v>
          </cell>
          <cell r="H116" t="str">
            <v>Si</v>
          </cell>
          <cell r="I116" t="str">
            <v>No</v>
          </cell>
          <cell r="J116" t="str">
            <v>Si</v>
          </cell>
          <cell r="K116" t="str">
            <v>Si</v>
          </cell>
          <cell r="L116" t="str">
            <v>Si</v>
          </cell>
          <cell r="M116" t="str">
            <v>Si</v>
          </cell>
          <cell r="N116" t="str">
            <v>Si</v>
          </cell>
          <cell r="O116" t="str">
            <v>Romana-Higuey</v>
          </cell>
        </row>
        <row r="117">
          <cell r="A117">
            <v>159</v>
          </cell>
          <cell r="B117" t="str">
            <v>DRBR159</v>
          </cell>
          <cell r="C117" t="str">
            <v>Hotel Dreams Dominicus #1</v>
          </cell>
          <cell r="D117" t="str">
            <v/>
          </cell>
          <cell r="E117" t="str">
            <v/>
          </cell>
          <cell r="F117" t="str">
            <v>NO</v>
          </cell>
          <cell r="G117" t="str">
            <v>Si</v>
          </cell>
          <cell r="H117" t="str">
            <v>Si</v>
          </cell>
          <cell r="I117" t="str">
            <v>No</v>
          </cell>
          <cell r="J117" t="str">
            <v>Si</v>
          </cell>
          <cell r="K117" t="str">
            <v>Si</v>
          </cell>
          <cell r="L117" t="str">
            <v>Si</v>
          </cell>
          <cell r="M117" t="str">
            <v>Si</v>
          </cell>
          <cell r="N117" t="str">
            <v>Si</v>
          </cell>
          <cell r="O117" t="str">
            <v/>
          </cell>
        </row>
        <row r="118">
          <cell r="A118">
            <v>160</v>
          </cell>
          <cell r="B118" t="str">
            <v>DRBR160</v>
          </cell>
          <cell r="C118" t="str">
            <v>Ofic. Herrera</v>
          </cell>
          <cell r="D118" t="str">
            <v>Wincor Nixdorf</v>
          </cell>
          <cell r="E118" t="str">
            <v>Distrito Nacional</v>
          </cell>
          <cell r="F118" t="str">
            <v>NO</v>
          </cell>
          <cell r="G118" t="str">
            <v>Si</v>
          </cell>
          <cell r="H118" t="str">
            <v>Si</v>
          </cell>
          <cell r="I118" t="str">
            <v>Si</v>
          </cell>
          <cell r="J118" t="str">
            <v>Si</v>
          </cell>
          <cell r="K118" t="str">
            <v>No</v>
          </cell>
          <cell r="L118" t="str">
            <v>Si</v>
          </cell>
          <cell r="M118" t="str">
            <v>No</v>
          </cell>
          <cell r="N118" t="str">
            <v>No</v>
          </cell>
          <cell r="O118" t="str">
            <v>Grupo 6</v>
          </cell>
        </row>
        <row r="119">
          <cell r="A119">
            <v>161</v>
          </cell>
          <cell r="B119" t="str">
            <v>DRBR161</v>
          </cell>
          <cell r="C119" t="str">
            <v>Jumbo Punta Cana</v>
          </cell>
          <cell r="D119" t="str">
            <v>NCR</v>
          </cell>
          <cell r="E119" t="str">
            <v>Este</v>
          </cell>
          <cell r="F119" t="str">
            <v>NO</v>
          </cell>
          <cell r="G119" t="str">
            <v>Si</v>
          </cell>
          <cell r="H119" t="str">
            <v>Si</v>
          </cell>
          <cell r="I119" t="str">
            <v>No</v>
          </cell>
          <cell r="J119" t="str">
            <v>Si</v>
          </cell>
          <cell r="K119" t="str">
            <v>Si</v>
          </cell>
          <cell r="L119" t="str">
            <v>Si</v>
          </cell>
          <cell r="M119" t="str">
            <v>Si</v>
          </cell>
          <cell r="N119" t="str">
            <v>No</v>
          </cell>
          <cell r="O119" t="str">
            <v>Higuey</v>
          </cell>
        </row>
        <row r="120">
          <cell r="A120">
            <v>162</v>
          </cell>
          <cell r="B120" t="str">
            <v>DRBR162</v>
          </cell>
          <cell r="C120" t="str">
            <v>Ofic. Tiradentes #1</v>
          </cell>
          <cell r="D120" t="str">
            <v>NCR</v>
          </cell>
          <cell r="E120" t="str">
            <v>Distrito Nacional</v>
          </cell>
          <cell r="F120" t="str">
            <v>NO</v>
          </cell>
          <cell r="G120" t="str">
            <v>Si</v>
          </cell>
          <cell r="H120" t="str">
            <v>Si</v>
          </cell>
          <cell r="I120" t="str">
            <v>No</v>
          </cell>
          <cell r="J120" t="str">
            <v>Si</v>
          </cell>
          <cell r="K120" t="str">
            <v>Si</v>
          </cell>
          <cell r="L120" t="str">
            <v>Si</v>
          </cell>
          <cell r="M120" t="str">
            <v>Si</v>
          </cell>
          <cell r="N120" t="str">
            <v>Si</v>
          </cell>
          <cell r="O120" t="str">
            <v>Grupo 8</v>
          </cell>
        </row>
        <row r="121">
          <cell r="A121">
            <v>165</v>
          </cell>
          <cell r="B121" t="str">
            <v>DRBR165</v>
          </cell>
          <cell r="C121" t="str">
            <v>Autoservicio Megacentro</v>
          </cell>
          <cell r="D121" t="str">
            <v/>
          </cell>
          <cell r="E121" t="str">
            <v/>
          </cell>
          <cell r="F121" t="str">
            <v>SI</v>
          </cell>
          <cell r="G121" t="str">
            <v>Si</v>
          </cell>
          <cell r="H121" t="str">
            <v>Si</v>
          </cell>
          <cell r="I121" t="str">
            <v>No</v>
          </cell>
          <cell r="J121" t="str">
            <v>Si</v>
          </cell>
          <cell r="K121" t="str">
            <v>Si</v>
          </cell>
          <cell r="L121" t="str">
            <v>Si</v>
          </cell>
          <cell r="M121" t="str">
            <v>Si</v>
          </cell>
          <cell r="N121" t="str">
            <v>No</v>
          </cell>
          <cell r="O121" t="str">
            <v/>
          </cell>
        </row>
        <row r="122">
          <cell r="A122">
            <v>154</v>
          </cell>
          <cell r="B122" t="str">
            <v>DRBR154</v>
          </cell>
          <cell r="C122" t="str">
            <v>Ofic. Sánchez</v>
          </cell>
          <cell r="D122" t="str">
            <v>Wincor Nixdorf</v>
          </cell>
          <cell r="E122" t="str">
            <v>Norte</v>
          </cell>
          <cell r="F122" t="str">
            <v>SI</v>
          </cell>
          <cell r="G122" t="str">
            <v>Si</v>
          </cell>
          <cell r="H122" t="str">
            <v>Si</v>
          </cell>
          <cell r="I122" t="str">
            <v>No</v>
          </cell>
          <cell r="J122" t="str">
            <v>Si</v>
          </cell>
          <cell r="K122" t="str">
            <v>No</v>
          </cell>
          <cell r="L122" t="str">
            <v>Si</v>
          </cell>
          <cell r="M122" t="str">
            <v>No</v>
          </cell>
          <cell r="N122" t="str">
            <v>Si</v>
          </cell>
          <cell r="O122" t="str">
            <v>Nagua</v>
          </cell>
        </row>
        <row r="123">
          <cell r="A123">
            <v>169</v>
          </cell>
          <cell r="B123" t="str">
            <v>DRBR169</v>
          </cell>
          <cell r="C123" t="str">
            <v>Ofic. Caonabo</v>
          </cell>
          <cell r="D123" t="str">
            <v>Diebold</v>
          </cell>
          <cell r="E123" t="str">
            <v>Distrito Nacional</v>
          </cell>
          <cell r="F123" t="str">
            <v>NO</v>
          </cell>
          <cell r="G123" t="str">
            <v>Si</v>
          </cell>
          <cell r="H123" t="str">
            <v>Si</v>
          </cell>
          <cell r="I123" t="str">
            <v>No</v>
          </cell>
          <cell r="J123" t="str">
            <v>Si</v>
          </cell>
          <cell r="K123" t="str">
            <v>Si</v>
          </cell>
          <cell r="L123" t="str">
            <v>Si</v>
          </cell>
          <cell r="M123" t="str">
            <v>Si</v>
          </cell>
          <cell r="N123" t="str">
            <v>Si</v>
          </cell>
          <cell r="O123" t="str">
            <v>Grupo 5</v>
          </cell>
        </row>
        <row r="124">
          <cell r="A124">
            <v>157</v>
          </cell>
          <cell r="B124" t="str">
            <v>DRBR157</v>
          </cell>
          <cell r="C124" t="str">
            <v>Ofic. Samaná</v>
          </cell>
          <cell r="D124" t="str">
            <v>Diebold</v>
          </cell>
          <cell r="E124" t="str">
            <v>Norte</v>
          </cell>
          <cell r="F124" t="str">
            <v>SI</v>
          </cell>
          <cell r="G124" t="str">
            <v>Si</v>
          </cell>
          <cell r="H124" t="str">
            <v>Si</v>
          </cell>
          <cell r="I124" t="str">
            <v>No</v>
          </cell>
          <cell r="J124" t="str">
            <v>Si</v>
          </cell>
          <cell r="K124" t="str">
            <v>No</v>
          </cell>
          <cell r="L124" t="str">
            <v>Si</v>
          </cell>
          <cell r="M124" t="str">
            <v>No</v>
          </cell>
          <cell r="N124" t="str">
            <v>Si</v>
          </cell>
          <cell r="O124" t="str">
            <v>Nagua</v>
          </cell>
        </row>
        <row r="125">
          <cell r="A125">
            <v>166</v>
          </cell>
          <cell r="B125" t="str">
            <v>DRBR166</v>
          </cell>
          <cell r="E125" t="str">
            <v>NORTE</v>
          </cell>
          <cell r="F125" t="str">
            <v>N/A</v>
          </cell>
          <cell r="G125" t="str">
            <v>N/A</v>
          </cell>
          <cell r="H125" t="str">
            <v>N/A</v>
          </cell>
          <cell r="I125" t="str">
            <v>N/A</v>
          </cell>
          <cell r="J125" t="str">
            <v>N/A</v>
          </cell>
          <cell r="K125" t="str">
            <v>N/A</v>
          </cell>
          <cell r="L125" t="str">
            <v>N/A</v>
          </cell>
          <cell r="M125" t="str">
            <v>N/A</v>
          </cell>
        </row>
        <row r="126">
          <cell r="A126">
            <v>175</v>
          </cell>
          <cell r="B126" t="str">
            <v>DRBR175</v>
          </cell>
          <cell r="C126" t="str">
            <v>Dirección Ingeniería</v>
          </cell>
          <cell r="D126" t="str">
            <v>NCR</v>
          </cell>
          <cell r="E126" t="str">
            <v>Distrito Nacional</v>
          </cell>
          <cell r="F126" t="str">
            <v>NO</v>
          </cell>
          <cell r="G126" t="str">
            <v>Si</v>
          </cell>
          <cell r="H126" t="str">
            <v>No</v>
          </cell>
          <cell r="I126" t="str">
            <v>No</v>
          </cell>
          <cell r="J126" t="str">
            <v>No</v>
          </cell>
          <cell r="K126" t="str">
            <v>No</v>
          </cell>
          <cell r="L126" t="str">
            <v>No</v>
          </cell>
          <cell r="M126" t="str">
            <v>No</v>
          </cell>
          <cell r="N126" t="str">
            <v>No</v>
          </cell>
          <cell r="O126" t="str">
            <v>Grupo 8</v>
          </cell>
        </row>
        <row r="127">
          <cell r="A127">
            <v>180</v>
          </cell>
          <cell r="B127" t="str">
            <v>DRBR180</v>
          </cell>
          <cell r="C127" t="str">
            <v>Megacentro II</v>
          </cell>
          <cell r="D127" t="str">
            <v>Diebold</v>
          </cell>
          <cell r="E127" t="str">
            <v>Distrito Nacional</v>
          </cell>
          <cell r="F127" t="str">
            <v>SI</v>
          </cell>
          <cell r="G127" t="str">
            <v>Si</v>
          </cell>
          <cell r="H127" t="str">
            <v>Si</v>
          </cell>
          <cell r="I127" t="str">
            <v>No</v>
          </cell>
          <cell r="J127" t="str">
            <v>Si</v>
          </cell>
          <cell r="K127" t="str">
            <v>Si</v>
          </cell>
          <cell r="L127" t="str">
            <v>Si</v>
          </cell>
          <cell r="M127" t="str">
            <v>Si</v>
          </cell>
          <cell r="N127" t="str">
            <v>No</v>
          </cell>
          <cell r="O127" t="str">
            <v>Grupo 4</v>
          </cell>
        </row>
        <row r="128">
          <cell r="A128">
            <v>171</v>
          </cell>
          <cell r="B128" t="str">
            <v>DRBR171</v>
          </cell>
          <cell r="C128" t="str">
            <v>Ofic. Moca #1</v>
          </cell>
          <cell r="D128" t="str">
            <v>NCR</v>
          </cell>
          <cell r="E128" t="str">
            <v>Norte</v>
          </cell>
          <cell r="F128" t="str">
            <v>NO</v>
          </cell>
          <cell r="G128" t="str">
            <v>Si</v>
          </cell>
          <cell r="H128" t="str">
            <v>Si</v>
          </cell>
          <cell r="I128" t="str">
            <v>No</v>
          </cell>
          <cell r="J128" t="str">
            <v>Si</v>
          </cell>
          <cell r="K128" t="str">
            <v>No</v>
          </cell>
          <cell r="L128" t="str">
            <v>Si</v>
          </cell>
          <cell r="M128" t="str">
            <v>No</v>
          </cell>
          <cell r="N128" t="str">
            <v>Si</v>
          </cell>
          <cell r="O128" t="str">
            <v>La Vega</v>
          </cell>
        </row>
        <row r="129">
          <cell r="A129">
            <v>182</v>
          </cell>
          <cell r="B129" t="str">
            <v>DRBR182</v>
          </cell>
          <cell r="C129" t="str">
            <v>Est. Barahon Comb</v>
          </cell>
          <cell r="D129" t="str">
            <v>NCR</v>
          </cell>
          <cell r="E129" t="str">
            <v>sur</v>
          </cell>
          <cell r="F129" t="str">
            <v>NO</v>
          </cell>
          <cell r="G129" t="str">
            <v>Si</v>
          </cell>
          <cell r="H129" t="str">
            <v>Si</v>
          </cell>
          <cell r="I129" t="str">
            <v>No</v>
          </cell>
          <cell r="J129" t="str">
            <v>Si</v>
          </cell>
          <cell r="K129" t="str">
            <v>Si</v>
          </cell>
          <cell r="L129" t="str">
            <v>Si</v>
          </cell>
          <cell r="M129" t="str">
            <v>Si</v>
          </cell>
          <cell r="N129" t="str">
            <v>N/A</v>
          </cell>
          <cell r="O129" t="str">
            <v/>
          </cell>
        </row>
        <row r="130">
          <cell r="A130">
            <v>183</v>
          </cell>
          <cell r="B130" t="str">
            <v>DRBR183</v>
          </cell>
          <cell r="C130" t="str">
            <v>Estacion Nativa km 22 AUT. Duarte</v>
          </cell>
          <cell r="E130" t="str">
            <v>Distrito Nacional</v>
          </cell>
          <cell r="F130" t="str">
            <v>N/A</v>
          </cell>
          <cell r="G130" t="str">
            <v>N/A</v>
          </cell>
          <cell r="H130" t="str">
            <v>N/A</v>
          </cell>
          <cell r="I130" t="str">
            <v>N/A</v>
          </cell>
          <cell r="J130" t="str">
            <v>N/A</v>
          </cell>
          <cell r="K130" t="str">
            <v>N/A</v>
          </cell>
          <cell r="L130" t="str">
            <v>N/A</v>
          </cell>
          <cell r="M130" t="str">
            <v>N/A</v>
          </cell>
        </row>
        <row r="131">
          <cell r="A131">
            <v>184</v>
          </cell>
          <cell r="B131" t="str">
            <v>DRBR184</v>
          </cell>
          <cell r="C131" t="str">
            <v>Ofic. Hermanas Mirabal</v>
          </cell>
          <cell r="D131" t="str">
            <v>Diebold</v>
          </cell>
          <cell r="E131" t="str">
            <v>Distrito Nacional</v>
          </cell>
          <cell r="F131" t="str">
            <v>SI</v>
          </cell>
          <cell r="G131" t="str">
            <v>Si</v>
          </cell>
          <cell r="H131" t="str">
            <v>Si</v>
          </cell>
          <cell r="I131" t="str">
            <v>No</v>
          </cell>
          <cell r="J131" t="str">
            <v>Si</v>
          </cell>
          <cell r="K131" t="str">
            <v>No</v>
          </cell>
          <cell r="L131" t="str">
            <v>Si</v>
          </cell>
          <cell r="M131" t="str">
            <v>No</v>
          </cell>
          <cell r="N131" t="str">
            <v>Si</v>
          </cell>
          <cell r="O131" t="str">
            <v>Grupo 1</v>
          </cell>
        </row>
        <row r="132">
          <cell r="A132">
            <v>185</v>
          </cell>
          <cell r="B132" t="str">
            <v>DRBR185</v>
          </cell>
          <cell r="C132" t="str">
            <v>UNPHU</v>
          </cell>
          <cell r="D132" t="str">
            <v>NCR</v>
          </cell>
          <cell r="E132" t="str">
            <v>Distrito Nacional</v>
          </cell>
          <cell r="F132" t="str">
            <v>NO</v>
          </cell>
          <cell r="G132" t="str">
            <v>Si</v>
          </cell>
          <cell r="H132" t="str">
            <v>Si</v>
          </cell>
          <cell r="I132" t="str">
            <v>No</v>
          </cell>
          <cell r="J132" t="str">
            <v>No</v>
          </cell>
          <cell r="K132" t="str">
            <v>No</v>
          </cell>
          <cell r="L132" t="str">
            <v>Si</v>
          </cell>
          <cell r="M132" t="str">
            <v>Si</v>
          </cell>
          <cell r="N132" t="str">
            <v>No</v>
          </cell>
          <cell r="O132" t="str">
            <v>Grupo 6</v>
          </cell>
        </row>
        <row r="133">
          <cell r="A133">
            <v>188</v>
          </cell>
          <cell r="B133" t="str">
            <v>DRBR188</v>
          </cell>
          <cell r="C133" t="str">
            <v>Ofic. Miches</v>
          </cell>
          <cell r="D133" t="str">
            <v>Diebold</v>
          </cell>
          <cell r="E133" t="str">
            <v>Este</v>
          </cell>
          <cell r="F133" t="str">
            <v>NO</v>
          </cell>
          <cell r="G133" t="str">
            <v>Si</v>
          </cell>
          <cell r="H133" t="str">
            <v>Si</v>
          </cell>
          <cell r="I133" t="str">
            <v>No</v>
          </cell>
          <cell r="J133" t="str">
            <v>Si</v>
          </cell>
          <cell r="K133" t="str">
            <v>No</v>
          </cell>
          <cell r="L133" t="str">
            <v>Si</v>
          </cell>
          <cell r="M133" t="str">
            <v>No</v>
          </cell>
          <cell r="N133" t="str">
            <v>Si</v>
          </cell>
          <cell r="O133" t="str">
            <v>Oficina</v>
          </cell>
        </row>
        <row r="134">
          <cell r="A134">
            <v>172</v>
          </cell>
          <cell r="B134" t="str">
            <v>DRBR172</v>
          </cell>
          <cell r="C134" t="str">
            <v>Ofic. Guaucí</v>
          </cell>
          <cell r="D134" t="str">
            <v>Diebold</v>
          </cell>
          <cell r="E134" t="str">
            <v>Norte</v>
          </cell>
          <cell r="F134" t="str">
            <v>NO</v>
          </cell>
          <cell r="G134" t="str">
            <v>Si</v>
          </cell>
          <cell r="H134" t="str">
            <v>Si</v>
          </cell>
          <cell r="I134" t="str">
            <v>No</v>
          </cell>
          <cell r="J134" t="str">
            <v>Si</v>
          </cell>
          <cell r="K134" t="str">
            <v>No</v>
          </cell>
          <cell r="L134" t="str">
            <v>Si</v>
          </cell>
          <cell r="M134" t="str">
            <v>No</v>
          </cell>
          <cell r="N134" t="str">
            <v>Si</v>
          </cell>
          <cell r="O134" t="str">
            <v>La Vega</v>
          </cell>
        </row>
        <row r="135">
          <cell r="A135">
            <v>192</v>
          </cell>
          <cell r="B135" t="str">
            <v>DRBR192</v>
          </cell>
          <cell r="C135" t="str">
            <v>Autobanco Luperon II</v>
          </cell>
          <cell r="D135" t="str">
            <v>NCR</v>
          </cell>
          <cell r="E135" t="str">
            <v>Distrito Nacional</v>
          </cell>
          <cell r="F135" t="str">
            <v>NO</v>
          </cell>
          <cell r="G135" t="str">
            <v>Si</v>
          </cell>
          <cell r="H135" t="str">
            <v>Si</v>
          </cell>
          <cell r="I135" t="str">
            <v>No</v>
          </cell>
          <cell r="J135" t="str">
            <v>Si</v>
          </cell>
          <cell r="K135" t="str">
            <v>Si</v>
          </cell>
          <cell r="L135" t="str">
            <v>Si</v>
          </cell>
          <cell r="M135" t="str">
            <v>Si</v>
          </cell>
          <cell r="N135" t="str">
            <v>Si</v>
          </cell>
          <cell r="O135" t="str">
            <v>Grupo 5</v>
          </cell>
        </row>
        <row r="136">
          <cell r="A136">
            <v>181</v>
          </cell>
          <cell r="B136" t="str">
            <v>DRBR181</v>
          </cell>
          <cell r="C136" t="str">
            <v>Ofic. Sabaneta</v>
          </cell>
          <cell r="D136" t="str">
            <v>Wincor Nixdorf</v>
          </cell>
          <cell r="E136" t="str">
            <v>Norte</v>
          </cell>
          <cell r="F136" t="str">
            <v>SI</v>
          </cell>
          <cell r="G136" t="str">
            <v>Si</v>
          </cell>
          <cell r="H136" t="str">
            <v>Si</v>
          </cell>
          <cell r="I136" t="str">
            <v>No</v>
          </cell>
          <cell r="J136" t="str">
            <v>Si</v>
          </cell>
          <cell r="K136" t="str">
            <v>No</v>
          </cell>
          <cell r="L136" t="str">
            <v>Si</v>
          </cell>
          <cell r="M136" t="str">
            <v>No</v>
          </cell>
          <cell r="N136" t="str">
            <v>Si</v>
          </cell>
          <cell r="O136" t="str">
            <v>Oficina</v>
          </cell>
        </row>
        <row r="137">
          <cell r="A137">
            <v>194</v>
          </cell>
          <cell r="B137" t="str">
            <v>DRBR194</v>
          </cell>
          <cell r="C137" t="str">
            <v>Ofic. Pantoja</v>
          </cell>
          <cell r="D137" t="str">
            <v>NCR</v>
          </cell>
          <cell r="E137" t="str">
            <v>Distrito Nacional</v>
          </cell>
          <cell r="F137" t="str">
            <v>NO</v>
          </cell>
          <cell r="G137" t="str">
            <v>Si</v>
          </cell>
          <cell r="H137" t="str">
            <v>No</v>
          </cell>
          <cell r="I137" t="str">
            <v>Si</v>
          </cell>
          <cell r="J137" t="str">
            <v>Si</v>
          </cell>
          <cell r="K137" t="str">
            <v>No</v>
          </cell>
          <cell r="L137" t="str">
            <v>Si</v>
          </cell>
          <cell r="M137" t="str">
            <v>No</v>
          </cell>
          <cell r="N137" t="str">
            <v>No</v>
          </cell>
          <cell r="O137" t="str">
            <v>Grupo 6</v>
          </cell>
        </row>
        <row r="138">
          <cell r="A138">
            <v>189</v>
          </cell>
          <cell r="B138" t="str">
            <v>DRBR189</v>
          </cell>
          <cell r="C138" t="str">
            <v>Comando Reg Cibao Central P.N.</v>
          </cell>
          <cell r="D138" t="str">
            <v>NCR</v>
          </cell>
          <cell r="E138" t="str">
            <v>Norte</v>
          </cell>
          <cell r="F138" t="str">
            <v>NO</v>
          </cell>
          <cell r="G138" t="str">
            <v>Si</v>
          </cell>
          <cell r="H138" t="str">
            <v>Si</v>
          </cell>
          <cell r="I138" t="str">
            <v>No</v>
          </cell>
          <cell r="J138" t="str">
            <v>Si</v>
          </cell>
          <cell r="K138" t="str">
            <v>Si</v>
          </cell>
          <cell r="L138" t="str">
            <v>Si</v>
          </cell>
          <cell r="M138" t="str">
            <v>Si</v>
          </cell>
          <cell r="N138" t="str">
            <v>Si</v>
          </cell>
          <cell r="O138" t="str">
            <v>Santiago 1</v>
          </cell>
        </row>
        <row r="139">
          <cell r="A139">
            <v>193</v>
          </cell>
          <cell r="B139" t="str">
            <v>DRBR193</v>
          </cell>
          <cell r="C139" t="str">
            <v>ATM Estación Texaco A &amp; C Four Wings (Santiago)</v>
          </cell>
          <cell r="D139" t="str">
            <v>NCR</v>
          </cell>
          <cell r="E139" t="str">
            <v>Norte</v>
          </cell>
          <cell r="F139" t="str">
            <v>NO</v>
          </cell>
          <cell r="G139" t="str">
            <v>Si</v>
          </cell>
          <cell r="H139" t="str">
            <v>Si</v>
          </cell>
          <cell r="I139" t="str">
            <v>No</v>
          </cell>
          <cell r="J139" t="str">
            <v>Si</v>
          </cell>
          <cell r="K139" t="str">
            <v>No</v>
          </cell>
          <cell r="L139" t="str">
            <v>Si</v>
          </cell>
          <cell r="M139" t="str">
            <v>No</v>
          </cell>
          <cell r="N139" t="str">
            <v>Si</v>
          </cell>
          <cell r="O139" t="str">
            <v/>
          </cell>
        </row>
        <row r="140">
          <cell r="A140">
            <v>199</v>
          </cell>
          <cell r="B140" t="str">
            <v>DRBR199</v>
          </cell>
          <cell r="C140" t="str">
            <v>Supermercado Amigo</v>
          </cell>
          <cell r="D140" t="str">
            <v>NCR</v>
          </cell>
          <cell r="E140" t="str">
            <v>Distrito Nacional</v>
          </cell>
          <cell r="F140" t="str">
            <v>NO</v>
          </cell>
          <cell r="G140" t="str">
            <v>Si</v>
          </cell>
          <cell r="H140" t="str">
            <v>Si</v>
          </cell>
          <cell r="I140" t="str">
            <v>No</v>
          </cell>
          <cell r="J140" t="str">
            <v>Si</v>
          </cell>
          <cell r="K140" t="str">
            <v/>
          </cell>
          <cell r="L140" t="str">
            <v/>
          </cell>
          <cell r="M140" t="str">
            <v/>
          </cell>
          <cell r="N140" t="str">
            <v/>
          </cell>
          <cell r="O140" t="str">
            <v/>
          </cell>
        </row>
        <row r="141">
          <cell r="A141">
            <v>196</v>
          </cell>
          <cell r="B141" t="str">
            <v>DRBR196</v>
          </cell>
          <cell r="C141" t="str">
            <v>Est. Texaco Cangrejo</v>
          </cell>
          <cell r="D141" t="str">
            <v>NCR</v>
          </cell>
          <cell r="E141" t="str">
            <v>Norte</v>
          </cell>
          <cell r="F141" t="str">
            <v>NO</v>
          </cell>
          <cell r="G141" t="str">
            <v>Si</v>
          </cell>
          <cell r="H141" t="str">
            <v>Si</v>
          </cell>
          <cell r="I141" t="str">
            <v>No</v>
          </cell>
          <cell r="J141" t="str">
            <v>Si</v>
          </cell>
          <cell r="K141" t="str">
            <v>Si</v>
          </cell>
          <cell r="L141" t="str">
            <v>Si</v>
          </cell>
          <cell r="M141" t="str">
            <v>Si</v>
          </cell>
          <cell r="N141" t="str">
            <v>Si</v>
          </cell>
          <cell r="O141" t="str">
            <v>Puerto Plata</v>
          </cell>
        </row>
        <row r="142">
          <cell r="A142">
            <v>204</v>
          </cell>
          <cell r="B142" t="str">
            <v>DRBR204</v>
          </cell>
          <cell r="C142" t="str">
            <v>Hotel Dreams Dominicus #2</v>
          </cell>
          <cell r="D142" t="str">
            <v/>
          </cell>
          <cell r="E142" t="str">
            <v>Este</v>
          </cell>
          <cell r="F142" t="str">
            <v>NO</v>
          </cell>
          <cell r="G142" t="str">
            <v>Si</v>
          </cell>
          <cell r="H142" t="str">
            <v>Si</v>
          </cell>
          <cell r="I142" t="str">
            <v>Si</v>
          </cell>
          <cell r="J142" t="str">
            <v>Si</v>
          </cell>
          <cell r="K142" t="str">
            <v>No</v>
          </cell>
          <cell r="L142" t="str">
            <v>Si</v>
          </cell>
          <cell r="M142" t="str">
            <v>No</v>
          </cell>
          <cell r="N142" t="str">
            <v>Si</v>
          </cell>
          <cell r="O142" t="str">
            <v>Romana-Higuey</v>
          </cell>
        </row>
        <row r="143">
          <cell r="A143">
            <v>198</v>
          </cell>
          <cell r="B143" t="str">
            <v>DRBR198</v>
          </cell>
          <cell r="C143" t="str">
            <v>EL ENCANTO 1</v>
          </cell>
          <cell r="D143" t="str">
            <v>NCR</v>
          </cell>
          <cell r="E143" t="str">
            <v>Norte</v>
          </cell>
          <cell r="F143" t="str">
            <v>NO</v>
          </cell>
          <cell r="G143" t="str">
            <v>NO</v>
          </cell>
          <cell r="H143" t="str">
            <v>NO</v>
          </cell>
          <cell r="I143" t="str">
            <v/>
          </cell>
          <cell r="J143" t="str">
            <v>NO</v>
          </cell>
          <cell r="K143" t="str">
            <v/>
          </cell>
          <cell r="L143" t="str">
            <v/>
          </cell>
          <cell r="M143" t="str">
            <v/>
          </cell>
          <cell r="N143" t="str">
            <v/>
          </cell>
          <cell r="O143" t="str">
            <v/>
          </cell>
        </row>
        <row r="144">
          <cell r="A144">
            <v>209</v>
          </cell>
          <cell r="B144" t="str">
            <v>DRBR209</v>
          </cell>
          <cell r="C144" t="str">
            <v>Oficina Palma Real</v>
          </cell>
          <cell r="D144" t="str">
            <v>Diebold</v>
          </cell>
          <cell r="E144" t="str">
            <v>Este</v>
          </cell>
          <cell r="F144" t="str">
            <v>NO</v>
          </cell>
          <cell r="G144" t="str">
            <v>Si</v>
          </cell>
          <cell r="H144" t="str">
            <v>Si</v>
          </cell>
          <cell r="I144" t="str">
            <v>No</v>
          </cell>
          <cell r="J144" t="str">
            <v>Si</v>
          </cell>
          <cell r="K144" t="str">
            <v>No</v>
          </cell>
          <cell r="L144" t="str">
            <v>Si</v>
          </cell>
          <cell r="M144" t="str">
            <v>No</v>
          </cell>
          <cell r="N144" t="str">
            <v>Si</v>
          </cell>
          <cell r="O144" t="str">
            <v>Romana-Higuey</v>
          </cell>
        </row>
        <row r="145">
          <cell r="A145">
            <v>211</v>
          </cell>
          <cell r="B145" t="str">
            <v>DRBR211</v>
          </cell>
          <cell r="C145" t="str">
            <v>Ofic. La Romana #1</v>
          </cell>
          <cell r="D145" t="str">
            <v>NCR</v>
          </cell>
          <cell r="E145" t="str">
            <v>Este</v>
          </cell>
          <cell r="F145" t="str">
            <v>NO</v>
          </cell>
          <cell r="G145" t="str">
            <v>Si</v>
          </cell>
          <cell r="H145" t="str">
            <v>Si</v>
          </cell>
          <cell r="I145" t="str">
            <v>No</v>
          </cell>
          <cell r="J145" t="str">
            <v>Si</v>
          </cell>
          <cell r="K145" t="str">
            <v>No</v>
          </cell>
          <cell r="L145" t="str">
            <v>Si</v>
          </cell>
          <cell r="M145" t="str">
            <v>No</v>
          </cell>
          <cell r="N145" t="str">
            <v>Si</v>
          </cell>
          <cell r="O145" t="str">
            <v>Romana-Higuey</v>
          </cell>
        </row>
        <row r="146">
          <cell r="A146">
            <v>212</v>
          </cell>
          <cell r="B146" t="str">
            <v>DRBR212</v>
          </cell>
          <cell r="C146" t="str">
            <v>Universidad Nacional Evangelica Sto. Dgo.</v>
          </cell>
          <cell r="D146" t="str">
            <v>NCR</v>
          </cell>
          <cell r="E146" t="str">
            <v>Distrito Nacional</v>
          </cell>
          <cell r="F146" t="str">
            <v>NO</v>
          </cell>
          <cell r="G146" t="str">
            <v>Si</v>
          </cell>
          <cell r="H146" t="str">
            <v>No</v>
          </cell>
          <cell r="I146" t="str">
            <v>Si</v>
          </cell>
          <cell r="J146" t="str">
            <v>Si</v>
          </cell>
          <cell r="K146" t="str">
            <v>Si</v>
          </cell>
          <cell r="L146" t="str">
            <v>Si</v>
          </cell>
          <cell r="M146" t="str">
            <v>no</v>
          </cell>
          <cell r="N146" t="str">
            <v>Santiago 2</v>
          </cell>
          <cell r="O146" t="str">
            <v/>
          </cell>
        </row>
        <row r="147">
          <cell r="A147">
            <v>213</v>
          </cell>
          <cell r="B147" t="str">
            <v>DRBR213</v>
          </cell>
          <cell r="C147" t="str">
            <v>Almac. Iberia La Romana</v>
          </cell>
          <cell r="D147" t="str">
            <v>Diebold</v>
          </cell>
          <cell r="E147" t="str">
            <v>Este</v>
          </cell>
          <cell r="F147" t="str">
            <v>NO</v>
          </cell>
          <cell r="G147" t="str">
            <v>Si</v>
          </cell>
          <cell r="H147" t="str">
            <v>Si</v>
          </cell>
          <cell r="I147" t="str">
            <v>No</v>
          </cell>
          <cell r="J147" t="str">
            <v>Si</v>
          </cell>
          <cell r="K147" t="str">
            <v>Si</v>
          </cell>
          <cell r="L147" t="str">
            <v>Si</v>
          </cell>
          <cell r="M147" t="str">
            <v>Si</v>
          </cell>
          <cell r="N147" t="str">
            <v>No</v>
          </cell>
          <cell r="O147" t="str">
            <v>Romana-Higuey</v>
          </cell>
        </row>
        <row r="148">
          <cell r="A148">
            <v>214</v>
          </cell>
          <cell r="B148" t="str">
            <v>DRBR214</v>
          </cell>
          <cell r="C148" t="str">
            <v xml:space="preserve"> S/M Ole Bavaro</v>
          </cell>
          <cell r="D148" t="str">
            <v>NCR</v>
          </cell>
          <cell r="E148" t="str">
            <v>Este</v>
          </cell>
          <cell r="F148" t="str">
            <v>NO</v>
          </cell>
          <cell r="G148" t="str">
            <v>SI</v>
          </cell>
          <cell r="H148" t="str">
            <v>SI</v>
          </cell>
          <cell r="J148" t="str">
            <v>SI</v>
          </cell>
        </row>
        <row r="149">
          <cell r="A149">
            <v>217</v>
          </cell>
          <cell r="B149" t="str">
            <v>DRBR217</v>
          </cell>
          <cell r="C149" t="str">
            <v>Ofic. Bávaro</v>
          </cell>
          <cell r="D149" t="str">
            <v>Diebold</v>
          </cell>
          <cell r="E149" t="str">
            <v>Este</v>
          </cell>
          <cell r="F149" t="str">
            <v>NO</v>
          </cell>
          <cell r="G149" t="str">
            <v>Si</v>
          </cell>
          <cell r="H149" t="str">
            <v>Si</v>
          </cell>
          <cell r="I149" t="str">
            <v>No</v>
          </cell>
          <cell r="J149" t="str">
            <v>Si</v>
          </cell>
          <cell r="K149" t="str">
            <v>No</v>
          </cell>
          <cell r="L149" t="str">
            <v>Si</v>
          </cell>
          <cell r="M149" t="str">
            <v>No</v>
          </cell>
          <cell r="N149" t="str">
            <v>Si</v>
          </cell>
          <cell r="O149" t="str">
            <v>Romana-Higuey</v>
          </cell>
        </row>
        <row r="150">
          <cell r="A150">
            <v>218</v>
          </cell>
          <cell r="B150" t="str">
            <v>DRBR218</v>
          </cell>
          <cell r="C150" t="str">
            <v>Hotel Secrets Cap Cana II</v>
          </cell>
          <cell r="D150" t="str">
            <v>NCR</v>
          </cell>
          <cell r="E150" t="str">
            <v>Este</v>
          </cell>
          <cell r="F150" t="str">
            <v>NO</v>
          </cell>
          <cell r="G150" t="str">
            <v>Si</v>
          </cell>
          <cell r="H150" t="str">
            <v>Si</v>
          </cell>
          <cell r="I150" t="str">
            <v>No</v>
          </cell>
          <cell r="J150" t="str">
            <v>Si</v>
          </cell>
          <cell r="K150" t="str">
            <v>No</v>
          </cell>
          <cell r="L150" t="str">
            <v>Si</v>
          </cell>
          <cell r="M150" t="str">
            <v>No</v>
          </cell>
          <cell r="N150" t="str">
            <v>Si</v>
          </cell>
          <cell r="O150" t="str">
            <v/>
          </cell>
        </row>
        <row r="151">
          <cell r="A151">
            <v>219</v>
          </cell>
          <cell r="B151" t="str">
            <v>DRBR219</v>
          </cell>
          <cell r="C151" t="str">
            <v>Ofic. La Altagracia</v>
          </cell>
          <cell r="D151" t="str">
            <v>Diebold</v>
          </cell>
          <cell r="E151" t="str">
            <v>Este</v>
          </cell>
          <cell r="F151" t="str">
            <v>NO</v>
          </cell>
          <cell r="G151" t="str">
            <v>Si</v>
          </cell>
          <cell r="H151" t="str">
            <v>Si</v>
          </cell>
          <cell r="I151" t="str">
            <v>No</v>
          </cell>
          <cell r="J151" t="str">
            <v>Si</v>
          </cell>
          <cell r="K151" t="str">
            <v>No</v>
          </cell>
          <cell r="L151" t="str">
            <v>Si</v>
          </cell>
          <cell r="M151" t="str">
            <v>No</v>
          </cell>
          <cell r="N151" t="str">
            <v>Si</v>
          </cell>
          <cell r="O151" t="str">
            <v>Romana-Higuey</v>
          </cell>
        </row>
        <row r="152">
          <cell r="A152">
            <v>222</v>
          </cell>
          <cell r="B152" t="str">
            <v>DRBR222</v>
          </cell>
          <cell r="C152" t="str">
            <v>Ofic. Dominicus</v>
          </cell>
          <cell r="D152" t="str">
            <v>Diebold</v>
          </cell>
          <cell r="E152" t="str">
            <v>Este</v>
          </cell>
          <cell r="F152" t="str">
            <v>NO</v>
          </cell>
          <cell r="G152" t="str">
            <v>Si</v>
          </cell>
          <cell r="H152" t="str">
            <v>Si</v>
          </cell>
          <cell r="I152" t="str">
            <v>Si</v>
          </cell>
          <cell r="J152" t="str">
            <v>Si</v>
          </cell>
          <cell r="K152" t="str">
            <v>No</v>
          </cell>
          <cell r="L152" t="str">
            <v>Si</v>
          </cell>
          <cell r="M152" t="str">
            <v>No</v>
          </cell>
          <cell r="N152" t="str">
            <v>Si</v>
          </cell>
          <cell r="O152" t="str">
            <v>Romana-Higuey</v>
          </cell>
        </row>
        <row r="153">
          <cell r="A153">
            <v>223</v>
          </cell>
          <cell r="B153" t="str">
            <v>DRBR223</v>
          </cell>
          <cell r="C153" t="str">
            <v>S/M Nacional 27 de Febrero</v>
          </cell>
          <cell r="D153" t="str">
            <v>Diebold</v>
          </cell>
          <cell r="E153" t="str">
            <v>Distrito Nacional</v>
          </cell>
          <cell r="F153" t="str">
            <v>NO</v>
          </cell>
          <cell r="G153" t="str">
            <v>Si</v>
          </cell>
          <cell r="H153" t="str">
            <v>Si</v>
          </cell>
          <cell r="I153" t="str">
            <v>No</v>
          </cell>
          <cell r="J153" t="str">
            <v>Si</v>
          </cell>
          <cell r="K153" t="str">
            <v>Si</v>
          </cell>
          <cell r="L153" t="str">
            <v>Si</v>
          </cell>
          <cell r="M153" t="str">
            <v>Si</v>
          </cell>
          <cell r="N153" t="str">
            <v>No</v>
          </cell>
          <cell r="O153" t="str">
            <v>Grupo 3</v>
          </cell>
        </row>
        <row r="154">
          <cell r="A154">
            <v>224</v>
          </cell>
          <cell r="B154" t="str">
            <v>DRBR224</v>
          </cell>
          <cell r="C154" t="str">
            <v>S/M Nacional El Millón</v>
          </cell>
          <cell r="D154" t="str">
            <v>Diebold</v>
          </cell>
          <cell r="E154" t="str">
            <v>Distrito Nacional</v>
          </cell>
          <cell r="F154" t="str">
            <v>SI</v>
          </cell>
          <cell r="G154" t="str">
            <v>Si</v>
          </cell>
          <cell r="H154" t="str">
            <v>Si</v>
          </cell>
          <cell r="I154" t="str">
            <v>No</v>
          </cell>
          <cell r="J154" t="str">
            <v>Si</v>
          </cell>
          <cell r="K154" t="str">
            <v>Si</v>
          </cell>
          <cell r="L154" t="str">
            <v>Si</v>
          </cell>
          <cell r="M154" t="str">
            <v>Si</v>
          </cell>
          <cell r="N154" t="str">
            <v>No</v>
          </cell>
          <cell r="O154" t="str">
            <v>Grupo 6</v>
          </cell>
        </row>
        <row r="155">
          <cell r="A155">
            <v>225</v>
          </cell>
          <cell r="B155" t="str">
            <v>DRBR225</v>
          </cell>
          <cell r="C155" t="str">
            <v>S/M Nacional Arroyo Hondo</v>
          </cell>
          <cell r="D155" t="str">
            <v>Diebold</v>
          </cell>
          <cell r="E155" t="str">
            <v>Distrito Nacional</v>
          </cell>
          <cell r="F155" t="str">
            <v>NO</v>
          </cell>
          <cell r="G155" t="str">
            <v>Si</v>
          </cell>
          <cell r="H155" t="str">
            <v>Si</v>
          </cell>
          <cell r="I155" t="str">
            <v>No</v>
          </cell>
          <cell r="J155" t="str">
            <v>Si</v>
          </cell>
          <cell r="K155" t="str">
            <v>Si</v>
          </cell>
          <cell r="L155" t="str">
            <v>Si</v>
          </cell>
          <cell r="M155" t="str">
            <v>Si</v>
          </cell>
          <cell r="N155" t="str">
            <v>No</v>
          </cell>
          <cell r="O155" t="str">
            <v>Grupo 1</v>
          </cell>
        </row>
        <row r="156">
          <cell r="A156">
            <v>227</v>
          </cell>
          <cell r="B156" t="str">
            <v>DRBR227</v>
          </cell>
          <cell r="C156" t="str">
            <v>S/M BRAVO AV. ENRRIQUILLO</v>
          </cell>
          <cell r="D156" t="str">
            <v>NCR</v>
          </cell>
          <cell r="E156" t="str">
            <v>Distrito Nacional</v>
          </cell>
          <cell r="F156" t="str">
            <v>NO</v>
          </cell>
          <cell r="G156" t="str">
            <v>Si</v>
          </cell>
          <cell r="H156" t="str">
            <v>Si</v>
          </cell>
          <cell r="I156" t="str">
            <v>No</v>
          </cell>
          <cell r="J156" t="str">
            <v>Si</v>
          </cell>
          <cell r="K156" t="str">
            <v>Si</v>
          </cell>
          <cell r="L156" t="str">
            <v>Si</v>
          </cell>
          <cell r="M156" t="str">
            <v>No</v>
          </cell>
          <cell r="N156" t="str">
            <v>No</v>
          </cell>
          <cell r="O156" t="str">
            <v>Grupo 5</v>
          </cell>
        </row>
        <row r="157">
          <cell r="A157">
            <v>201</v>
          </cell>
          <cell r="B157" t="str">
            <v>DRBR201</v>
          </cell>
          <cell r="C157" t="str">
            <v>Ofic. Mao</v>
          </cell>
          <cell r="D157" t="str">
            <v>Diebold</v>
          </cell>
          <cell r="E157" t="str">
            <v>Norte</v>
          </cell>
          <cell r="F157" t="str">
            <v>SI</v>
          </cell>
          <cell r="G157" t="str">
            <v>Si</v>
          </cell>
          <cell r="H157" t="str">
            <v>Si</v>
          </cell>
          <cell r="I157" t="str">
            <v>No</v>
          </cell>
          <cell r="J157" t="str">
            <v>Si</v>
          </cell>
          <cell r="K157" t="str">
            <v>No</v>
          </cell>
          <cell r="L157" t="str">
            <v>Si</v>
          </cell>
          <cell r="M157" t="str">
            <v>No</v>
          </cell>
          <cell r="N157" t="str">
            <v>Si</v>
          </cell>
          <cell r="O157" t="str">
            <v>Oficina</v>
          </cell>
        </row>
        <row r="158">
          <cell r="A158">
            <v>231</v>
          </cell>
          <cell r="B158" t="str">
            <v>DRBR231</v>
          </cell>
          <cell r="C158" t="str">
            <v>Ofic. Zona Oriental</v>
          </cell>
          <cell r="D158" t="str">
            <v>Diebold</v>
          </cell>
          <cell r="E158" t="str">
            <v>Distrito Nacional</v>
          </cell>
          <cell r="F158" t="str">
            <v>SI</v>
          </cell>
          <cell r="G158" t="str">
            <v>Si</v>
          </cell>
          <cell r="H158" t="str">
            <v>Si</v>
          </cell>
          <cell r="I158" t="str">
            <v>No</v>
          </cell>
          <cell r="J158" t="str">
            <v>Si</v>
          </cell>
          <cell r="K158" t="str">
            <v>No</v>
          </cell>
          <cell r="L158" t="str">
            <v>Si</v>
          </cell>
          <cell r="M158" t="str">
            <v>No</v>
          </cell>
          <cell r="N158" t="str">
            <v>No</v>
          </cell>
          <cell r="O158" t="str">
            <v>Grupo 4</v>
          </cell>
        </row>
        <row r="159">
          <cell r="A159">
            <v>232</v>
          </cell>
          <cell r="B159" t="str">
            <v>DRBR232</v>
          </cell>
          <cell r="C159" t="str">
            <v>S/M Nacional Z. Oriental</v>
          </cell>
          <cell r="D159" t="str">
            <v>Diebold</v>
          </cell>
          <cell r="E159" t="str">
            <v>Distrito Nacional</v>
          </cell>
          <cell r="F159" t="str">
            <v>SI</v>
          </cell>
          <cell r="G159" t="str">
            <v>Si</v>
          </cell>
          <cell r="H159" t="str">
            <v>Si</v>
          </cell>
          <cell r="I159" t="str">
            <v>No</v>
          </cell>
          <cell r="J159" t="str">
            <v>Si</v>
          </cell>
          <cell r="K159" t="str">
            <v>Si</v>
          </cell>
          <cell r="L159" t="str">
            <v>Si</v>
          </cell>
          <cell r="M159" t="str">
            <v>Si</v>
          </cell>
          <cell r="N159" t="str">
            <v>No</v>
          </cell>
          <cell r="O159" t="str">
            <v>Grupo 4</v>
          </cell>
        </row>
        <row r="160">
          <cell r="A160">
            <v>234</v>
          </cell>
          <cell r="B160" t="str">
            <v>DRBR234</v>
          </cell>
          <cell r="C160" t="str">
            <v>Ofic. Boca Chica #1</v>
          </cell>
          <cell r="D160" t="str">
            <v>Wincor Nixdorf</v>
          </cell>
          <cell r="E160" t="str">
            <v>Este</v>
          </cell>
          <cell r="F160" t="str">
            <v>NO</v>
          </cell>
          <cell r="G160" t="str">
            <v>Si</v>
          </cell>
          <cell r="H160" t="str">
            <v>Si</v>
          </cell>
          <cell r="I160" t="str">
            <v>No</v>
          </cell>
          <cell r="J160" t="str">
            <v>Si</v>
          </cell>
          <cell r="K160" t="str">
            <v>No</v>
          </cell>
          <cell r="L160" t="str">
            <v>Si</v>
          </cell>
          <cell r="M160" t="str">
            <v>No</v>
          </cell>
          <cell r="N160" t="str">
            <v>Si</v>
          </cell>
          <cell r="O160" t="str">
            <v>Oficina</v>
          </cell>
        </row>
        <row r="161">
          <cell r="A161">
            <v>235</v>
          </cell>
          <cell r="B161" t="str">
            <v>DRBR235</v>
          </cell>
          <cell r="C161" t="str">
            <v>Multicentro La Sirena San Isidro</v>
          </cell>
          <cell r="D161" t="str">
            <v>Diebold</v>
          </cell>
          <cell r="E161" t="str">
            <v>Distrito Nacional</v>
          </cell>
          <cell r="F161" t="str">
            <v>SI</v>
          </cell>
          <cell r="G161" t="str">
            <v>Si</v>
          </cell>
          <cell r="H161" t="str">
            <v>Si</v>
          </cell>
          <cell r="I161" t="str">
            <v>No</v>
          </cell>
          <cell r="J161" t="str">
            <v>Si</v>
          </cell>
          <cell r="K161" t="str">
            <v>Si</v>
          </cell>
          <cell r="L161" t="str">
            <v>Si</v>
          </cell>
          <cell r="M161" t="str">
            <v>Si</v>
          </cell>
          <cell r="N161" t="str">
            <v>No</v>
          </cell>
          <cell r="O161" t="str">
            <v>Grupo 4</v>
          </cell>
        </row>
        <row r="162">
          <cell r="A162">
            <v>237</v>
          </cell>
          <cell r="B162" t="str">
            <v>DRBR237</v>
          </cell>
          <cell r="C162" t="str">
            <v>Ofic. Plaza Vásquez</v>
          </cell>
          <cell r="D162" t="str">
            <v>Diebold</v>
          </cell>
          <cell r="E162" t="str">
            <v>Distrito Nacional</v>
          </cell>
          <cell r="F162" t="str">
            <v>SI</v>
          </cell>
          <cell r="G162" t="str">
            <v>Si</v>
          </cell>
          <cell r="H162" t="str">
            <v>Si</v>
          </cell>
          <cell r="I162" t="str">
            <v>No</v>
          </cell>
          <cell r="J162" t="str">
            <v>Si</v>
          </cell>
          <cell r="K162" t="str">
            <v>No</v>
          </cell>
          <cell r="L162" t="str">
            <v>No</v>
          </cell>
          <cell r="M162" t="str">
            <v>No</v>
          </cell>
          <cell r="N162" t="str">
            <v>Si</v>
          </cell>
          <cell r="O162" t="str">
            <v>Grupo 4</v>
          </cell>
        </row>
        <row r="163">
          <cell r="A163">
            <v>238</v>
          </cell>
          <cell r="B163" t="str">
            <v>DRBR238</v>
          </cell>
          <cell r="C163" t="str">
            <v>Ofic. La Sirena Charles</v>
          </cell>
          <cell r="D163" t="str">
            <v>Diebold</v>
          </cell>
          <cell r="E163" t="str">
            <v>Distrito Nacional</v>
          </cell>
          <cell r="F163" t="str">
            <v>No</v>
          </cell>
          <cell r="G163" t="str">
            <v>Si</v>
          </cell>
          <cell r="H163" t="str">
            <v>Si</v>
          </cell>
          <cell r="I163" t="str">
            <v>No</v>
          </cell>
          <cell r="J163" t="str">
            <v>Si</v>
          </cell>
          <cell r="K163" t="str">
            <v>Si</v>
          </cell>
          <cell r="L163" t="str">
            <v>Si</v>
          </cell>
          <cell r="M163" t="str">
            <v>Si</v>
          </cell>
          <cell r="N163" t="str">
            <v>No</v>
          </cell>
          <cell r="O163" t="str">
            <v>Grupo 1</v>
          </cell>
        </row>
        <row r="164">
          <cell r="A164">
            <v>239</v>
          </cell>
          <cell r="B164" t="str">
            <v>DRBR239</v>
          </cell>
          <cell r="C164" t="str">
            <v>Autobanco Ofic. Charles G.</v>
          </cell>
          <cell r="D164" t="str">
            <v>Diebold</v>
          </cell>
          <cell r="E164" t="str">
            <v>Distrito Nacional</v>
          </cell>
          <cell r="F164" t="str">
            <v>SI</v>
          </cell>
          <cell r="G164" t="str">
            <v>Si</v>
          </cell>
          <cell r="H164" t="str">
            <v>Si</v>
          </cell>
          <cell r="I164" t="str">
            <v>No</v>
          </cell>
          <cell r="J164" t="str">
            <v>Si</v>
          </cell>
          <cell r="K164" t="str">
            <v>Si</v>
          </cell>
          <cell r="L164" t="str">
            <v>Si</v>
          </cell>
          <cell r="M164" t="str">
            <v>Si</v>
          </cell>
          <cell r="N164" t="str">
            <v>Si</v>
          </cell>
          <cell r="O164" t="str">
            <v>Grupo 4</v>
          </cell>
        </row>
        <row r="165">
          <cell r="A165">
            <v>240</v>
          </cell>
          <cell r="B165" t="str">
            <v>DRBR24D</v>
          </cell>
          <cell r="C165" t="str">
            <v>S/M Carrefour I</v>
          </cell>
          <cell r="D165" t="str">
            <v>Diebold</v>
          </cell>
          <cell r="E165" t="str">
            <v>Distrito Nacional</v>
          </cell>
          <cell r="F165" t="str">
            <v>SI</v>
          </cell>
          <cell r="G165" t="str">
            <v>Si</v>
          </cell>
          <cell r="H165" t="str">
            <v>Si</v>
          </cell>
          <cell r="I165" t="str">
            <v>Si</v>
          </cell>
          <cell r="J165" t="str">
            <v>Si</v>
          </cell>
          <cell r="K165" t="str">
            <v>Si</v>
          </cell>
          <cell r="L165" t="str">
            <v>Si</v>
          </cell>
          <cell r="M165" t="str">
            <v>Si</v>
          </cell>
          <cell r="N165" t="str">
            <v>No</v>
          </cell>
          <cell r="O165" t="str">
            <v>Grupo 6</v>
          </cell>
        </row>
        <row r="166">
          <cell r="A166">
            <v>241</v>
          </cell>
          <cell r="B166" t="str">
            <v>DRBR241</v>
          </cell>
          <cell r="C166" t="str">
            <v>Palacio Nacional</v>
          </cell>
          <cell r="D166" t="str">
            <v>Diebold</v>
          </cell>
          <cell r="E166" t="str">
            <v>Distrito Nacional</v>
          </cell>
          <cell r="F166" t="str">
            <v>NO</v>
          </cell>
          <cell r="G166" t="str">
            <v>Si</v>
          </cell>
          <cell r="H166" t="str">
            <v>Si</v>
          </cell>
          <cell r="I166" t="str">
            <v>No</v>
          </cell>
          <cell r="J166" t="str">
            <v>Si</v>
          </cell>
          <cell r="K166" t="str">
            <v>No</v>
          </cell>
          <cell r="L166" t="str">
            <v>No</v>
          </cell>
          <cell r="M166" t="str">
            <v>No</v>
          </cell>
          <cell r="N166" t="str">
            <v>No</v>
          </cell>
          <cell r="O166" t="str">
            <v>Grupo 3</v>
          </cell>
        </row>
        <row r="167">
          <cell r="A167">
            <v>243</v>
          </cell>
          <cell r="B167" t="str">
            <v>DRBR243</v>
          </cell>
          <cell r="C167" t="str">
            <v>Ofic. Plaza Central</v>
          </cell>
          <cell r="D167" t="str">
            <v>Diebold</v>
          </cell>
          <cell r="E167" t="str">
            <v>Distrito Nacional</v>
          </cell>
          <cell r="F167" t="str">
            <v>SI</v>
          </cell>
          <cell r="G167" t="str">
            <v>Si</v>
          </cell>
          <cell r="H167" t="str">
            <v>Si</v>
          </cell>
          <cell r="I167" t="str">
            <v>No</v>
          </cell>
          <cell r="J167" t="str">
            <v>Si</v>
          </cell>
          <cell r="K167" t="str">
            <v>Si</v>
          </cell>
          <cell r="L167" t="str">
            <v>Si</v>
          </cell>
          <cell r="M167" t="str">
            <v>Si</v>
          </cell>
          <cell r="N167" t="str">
            <v>No</v>
          </cell>
          <cell r="O167" t="str">
            <v>Grupo 2</v>
          </cell>
        </row>
        <row r="168">
          <cell r="A168">
            <v>244</v>
          </cell>
          <cell r="B168" t="str">
            <v>DRBR244</v>
          </cell>
          <cell r="C168" t="str">
            <v>Ministerio de Hacienda</v>
          </cell>
          <cell r="D168" t="str">
            <v>Diebold</v>
          </cell>
          <cell r="E168" t="str">
            <v>Distrito Nacional</v>
          </cell>
          <cell r="F168" t="str">
            <v>NO</v>
          </cell>
          <cell r="G168" t="str">
            <v>Si</v>
          </cell>
          <cell r="H168" t="str">
            <v>Si</v>
          </cell>
          <cell r="I168" t="str">
            <v>No</v>
          </cell>
          <cell r="J168" t="str">
            <v>Si</v>
          </cell>
          <cell r="K168" t="str">
            <v>No</v>
          </cell>
          <cell r="L168" t="str">
            <v>No</v>
          </cell>
          <cell r="M168" t="str">
            <v>No</v>
          </cell>
          <cell r="N168" t="str">
            <v>No</v>
          </cell>
          <cell r="O168" t="str">
            <v>Grupo 3</v>
          </cell>
        </row>
        <row r="169">
          <cell r="A169">
            <v>245</v>
          </cell>
          <cell r="B169" t="str">
            <v>DRBR245</v>
          </cell>
          <cell r="C169" t="str">
            <v>ATM Boombah Zona Franca Victor Mera</v>
          </cell>
          <cell r="D169" t="str">
            <v>NCR</v>
          </cell>
          <cell r="F169" t="str">
            <v>NO</v>
          </cell>
          <cell r="G169" t="str">
            <v>Si</v>
          </cell>
          <cell r="H169" t="str">
            <v>Si</v>
          </cell>
          <cell r="I169" t="str">
            <v>No</v>
          </cell>
          <cell r="J169" t="str">
            <v>Si</v>
          </cell>
          <cell r="K169" t="str">
            <v>No</v>
          </cell>
          <cell r="L169" t="str">
            <v>No</v>
          </cell>
          <cell r="M169" t="str">
            <v>No</v>
          </cell>
          <cell r="N169" t="str">
            <v>Si</v>
          </cell>
        </row>
        <row r="170">
          <cell r="A170">
            <v>246</v>
          </cell>
          <cell r="B170" t="str">
            <v>DRBR246</v>
          </cell>
          <cell r="C170" t="str">
            <v>Ofic. Torre Banreservas</v>
          </cell>
          <cell r="D170" t="str">
            <v>Diebold</v>
          </cell>
          <cell r="E170" t="str">
            <v>Distrito Nacional</v>
          </cell>
          <cell r="F170" t="str">
            <v>SI</v>
          </cell>
          <cell r="G170" t="str">
            <v>Si</v>
          </cell>
          <cell r="H170" t="str">
            <v>Si</v>
          </cell>
          <cell r="I170" t="str">
            <v>No</v>
          </cell>
          <cell r="J170" t="str">
            <v>Si</v>
          </cell>
          <cell r="K170" t="str">
            <v>No</v>
          </cell>
          <cell r="L170" t="str">
            <v>Si</v>
          </cell>
          <cell r="M170" t="str">
            <v>No</v>
          </cell>
          <cell r="N170" t="str">
            <v>No</v>
          </cell>
          <cell r="O170" t="str">
            <v>Grupo 2</v>
          </cell>
        </row>
        <row r="171">
          <cell r="A171">
            <v>248</v>
          </cell>
          <cell r="B171" t="str">
            <v>DRBR248</v>
          </cell>
          <cell r="C171" t="str">
            <v>Estación Shell Paraiso</v>
          </cell>
          <cell r="D171" t="str">
            <v>Diebold</v>
          </cell>
          <cell r="E171" t="str">
            <v>Distrito Nacional</v>
          </cell>
          <cell r="F171" t="str">
            <v>NO</v>
          </cell>
          <cell r="G171" t="str">
            <v>Si</v>
          </cell>
          <cell r="H171" t="str">
            <v>Si</v>
          </cell>
          <cell r="I171" t="str">
            <v>No</v>
          </cell>
          <cell r="J171" t="str">
            <v>Si</v>
          </cell>
          <cell r="K171" t="str">
            <v>Si</v>
          </cell>
          <cell r="L171" t="str">
            <v>Si</v>
          </cell>
          <cell r="M171" t="str">
            <v>Si</v>
          </cell>
          <cell r="N171" t="str">
            <v>Si</v>
          </cell>
          <cell r="O171" t="str">
            <v>Grupo 8</v>
          </cell>
        </row>
        <row r="172">
          <cell r="A172">
            <v>249</v>
          </cell>
          <cell r="B172" t="str">
            <v>DRBR249</v>
          </cell>
          <cell r="C172" t="str">
            <v>Banco Agrícola Neyba</v>
          </cell>
          <cell r="D172" t="str">
            <v>NCR</v>
          </cell>
          <cell r="E172" t="str">
            <v>Sur</v>
          </cell>
          <cell r="F172" t="str">
            <v>NO</v>
          </cell>
          <cell r="G172" t="str">
            <v>Si</v>
          </cell>
          <cell r="H172" t="str">
            <v>Si</v>
          </cell>
          <cell r="I172" t="str">
            <v>Si</v>
          </cell>
          <cell r="J172" t="str">
            <v>Si</v>
          </cell>
          <cell r="K172" t="str">
            <v>No</v>
          </cell>
          <cell r="L172" t="str">
            <v>No</v>
          </cell>
          <cell r="M172" t="str">
            <v>No</v>
          </cell>
          <cell r="N172" t="str">
            <v>Si</v>
          </cell>
          <cell r="O172" t="str">
            <v>Barahona</v>
          </cell>
        </row>
        <row r="173">
          <cell r="A173">
            <v>252</v>
          </cell>
          <cell r="B173" t="str">
            <v>DRBR252</v>
          </cell>
          <cell r="C173" t="str">
            <v>Banco Agrícola Barahona</v>
          </cell>
          <cell r="D173" t="str">
            <v>NCR</v>
          </cell>
          <cell r="E173" t="str">
            <v>Sur</v>
          </cell>
          <cell r="F173" t="str">
            <v>NO</v>
          </cell>
          <cell r="G173" t="str">
            <v>Si</v>
          </cell>
          <cell r="H173" t="str">
            <v>Si</v>
          </cell>
          <cell r="I173" t="str">
            <v>Si</v>
          </cell>
          <cell r="J173" t="str">
            <v>Si</v>
          </cell>
          <cell r="K173" t="str">
            <v>No</v>
          </cell>
          <cell r="L173" t="str">
            <v>No</v>
          </cell>
          <cell r="M173" t="str">
            <v>No</v>
          </cell>
          <cell r="N173" t="str">
            <v>Si</v>
          </cell>
          <cell r="O173" t="str">
            <v>Barahona</v>
          </cell>
        </row>
        <row r="174">
          <cell r="A174">
            <v>208</v>
          </cell>
          <cell r="B174" t="str">
            <v>DRBR208</v>
          </cell>
          <cell r="C174" t="str">
            <v>Oficina Tireo</v>
          </cell>
          <cell r="D174" t="str">
            <v>NCR</v>
          </cell>
          <cell r="E174" t="str">
            <v>Norte</v>
          </cell>
          <cell r="F174" t="str">
            <v>NO</v>
          </cell>
          <cell r="G174" t="str">
            <v>Si</v>
          </cell>
          <cell r="H174" t="str">
            <v>Si</v>
          </cell>
          <cell r="I174" t="str">
            <v>No</v>
          </cell>
          <cell r="J174" t="str">
            <v>Si</v>
          </cell>
          <cell r="K174" t="str">
            <v>No</v>
          </cell>
          <cell r="L174" t="str">
            <v>Si</v>
          </cell>
          <cell r="M174" t="str">
            <v>No</v>
          </cell>
          <cell r="N174" t="str">
            <v>Si</v>
          </cell>
          <cell r="O174" t="str">
            <v>Oficina</v>
          </cell>
        </row>
        <row r="175">
          <cell r="A175">
            <v>228</v>
          </cell>
          <cell r="B175" t="str">
            <v>DRBR228</v>
          </cell>
          <cell r="C175" t="str">
            <v>Oficina SAJOMA</v>
          </cell>
          <cell r="D175" t="str">
            <v>NCR</v>
          </cell>
          <cell r="E175" t="str">
            <v>Norte</v>
          </cell>
          <cell r="F175" t="str">
            <v>NO</v>
          </cell>
          <cell r="G175" t="str">
            <v>Si</v>
          </cell>
          <cell r="H175" t="str">
            <v>Si</v>
          </cell>
          <cell r="I175" t="str">
            <v>No</v>
          </cell>
          <cell r="J175" t="str">
            <v>Si</v>
          </cell>
          <cell r="K175" t="str">
            <v>No</v>
          </cell>
          <cell r="L175" t="str">
            <v>Si</v>
          </cell>
          <cell r="M175" t="str">
            <v>No</v>
          </cell>
          <cell r="N175" t="str">
            <v>Si</v>
          </cell>
          <cell r="O175" t="str">
            <v>Oficina</v>
          </cell>
        </row>
        <row r="176">
          <cell r="A176">
            <v>253</v>
          </cell>
          <cell r="B176" t="str">
            <v>DRBR253</v>
          </cell>
          <cell r="C176" t="str">
            <v>CCN, Santiago</v>
          </cell>
          <cell r="D176" t="str">
            <v>Diebold</v>
          </cell>
          <cell r="E176" t="str">
            <v>Norte</v>
          </cell>
          <cell r="F176" t="str">
            <v>NO</v>
          </cell>
          <cell r="G176" t="str">
            <v>Si</v>
          </cell>
          <cell r="H176" t="str">
            <v>Si</v>
          </cell>
          <cell r="I176" t="str">
            <v>No</v>
          </cell>
          <cell r="J176" t="str">
            <v>Si</v>
          </cell>
          <cell r="K176" t="str">
            <v>Si</v>
          </cell>
          <cell r="L176" t="str">
            <v>Si</v>
          </cell>
          <cell r="M176" t="str">
            <v>Si</v>
          </cell>
          <cell r="N176" t="str">
            <v>No</v>
          </cell>
          <cell r="O176" t="str">
            <v>Santiago 1</v>
          </cell>
        </row>
        <row r="177">
          <cell r="A177">
            <v>259</v>
          </cell>
          <cell r="B177" t="str">
            <v>DRBR259</v>
          </cell>
          <cell r="C177" t="str">
            <v>ATM Senado de República</v>
          </cell>
          <cell r="D177" t="str">
            <v>NCR</v>
          </cell>
          <cell r="E177" t="str">
            <v>Distrito Nacional</v>
          </cell>
          <cell r="F177" t="str">
            <v>NO</v>
          </cell>
          <cell r="G177" t="str">
            <v>Si</v>
          </cell>
          <cell r="H177" t="str">
            <v>Si</v>
          </cell>
          <cell r="I177" t="str">
            <v>No</v>
          </cell>
          <cell r="J177" t="str">
            <v>Si</v>
          </cell>
          <cell r="K177" t="str">
            <v>No</v>
          </cell>
          <cell r="L177" t="str">
            <v>No</v>
          </cell>
          <cell r="M177" t="str">
            <v>No</v>
          </cell>
          <cell r="N177" t="str">
            <v>Si</v>
          </cell>
        </row>
        <row r="178">
          <cell r="A178">
            <v>256</v>
          </cell>
          <cell r="B178" t="str">
            <v>DRBR256</v>
          </cell>
          <cell r="C178" t="str">
            <v>Ofic. Licey al Medio</v>
          </cell>
          <cell r="D178" t="str">
            <v>Diebold</v>
          </cell>
          <cell r="E178" t="str">
            <v>Norte</v>
          </cell>
          <cell r="F178" t="str">
            <v>NO</v>
          </cell>
          <cell r="G178" t="str">
            <v>Si</v>
          </cell>
          <cell r="H178" t="str">
            <v>Si</v>
          </cell>
          <cell r="I178" t="str">
            <v>No</v>
          </cell>
          <cell r="J178" t="str">
            <v>Si</v>
          </cell>
          <cell r="K178" t="str">
            <v>Si</v>
          </cell>
          <cell r="L178" t="str">
            <v>Si</v>
          </cell>
          <cell r="M178" t="str">
            <v>Si</v>
          </cell>
          <cell r="N178" t="str">
            <v>Si</v>
          </cell>
          <cell r="O178" t="str">
            <v>Santiago 1</v>
          </cell>
        </row>
        <row r="179">
          <cell r="A179">
            <v>257</v>
          </cell>
          <cell r="B179" t="str">
            <v>DRBR257</v>
          </cell>
          <cell r="C179" t="str">
            <v>S/M Pola, Santiago</v>
          </cell>
          <cell r="D179" t="str">
            <v>Diebold</v>
          </cell>
          <cell r="E179" t="str">
            <v>Norte</v>
          </cell>
          <cell r="F179" t="str">
            <v>NO</v>
          </cell>
          <cell r="G179" t="str">
            <v>Si</v>
          </cell>
          <cell r="H179" t="str">
            <v>Si</v>
          </cell>
          <cell r="I179" t="str">
            <v>No</v>
          </cell>
          <cell r="J179" t="str">
            <v>Si</v>
          </cell>
          <cell r="K179" t="str">
            <v>Si</v>
          </cell>
          <cell r="L179" t="str">
            <v>Si</v>
          </cell>
          <cell r="M179" t="str">
            <v>Si</v>
          </cell>
          <cell r="N179" t="str">
            <v>No</v>
          </cell>
          <cell r="O179" t="str">
            <v>Santiago 1</v>
          </cell>
        </row>
        <row r="180">
          <cell r="A180">
            <v>264</v>
          </cell>
          <cell r="B180" t="str">
            <v>DRBR264</v>
          </cell>
          <cell r="C180" t="str">
            <v>S/M Nacional Av. Independencia</v>
          </cell>
          <cell r="D180" t="str">
            <v>Diebold</v>
          </cell>
          <cell r="E180" t="str">
            <v>Distrito Nacional</v>
          </cell>
          <cell r="F180" t="str">
            <v>SI</v>
          </cell>
          <cell r="G180" t="str">
            <v>Si</v>
          </cell>
          <cell r="H180" t="str">
            <v>Si</v>
          </cell>
          <cell r="I180" t="str">
            <v>No</v>
          </cell>
          <cell r="J180" t="str">
            <v>Si</v>
          </cell>
          <cell r="K180" t="str">
            <v>Si</v>
          </cell>
          <cell r="L180" t="str">
            <v>Si</v>
          </cell>
          <cell r="M180" t="str">
            <v>Si</v>
          </cell>
          <cell r="N180" t="str">
            <v>No</v>
          </cell>
          <cell r="O180" t="str">
            <v>Grupo 5</v>
          </cell>
        </row>
        <row r="181">
          <cell r="A181">
            <v>266</v>
          </cell>
          <cell r="B181" t="str">
            <v>DRBR266</v>
          </cell>
          <cell r="C181" t="str">
            <v>Ofic. Villa Francisca</v>
          </cell>
          <cell r="D181" t="str">
            <v>NCR</v>
          </cell>
          <cell r="E181" t="str">
            <v>Distrito Nacional</v>
          </cell>
          <cell r="F181" t="str">
            <v>NO</v>
          </cell>
          <cell r="G181" t="str">
            <v>Si</v>
          </cell>
          <cell r="H181" t="str">
            <v>Si</v>
          </cell>
          <cell r="I181" t="str">
            <v>No</v>
          </cell>
          <cell r="J181" t="str">
            <v>Si</v>
          </cell>
          <cell r="K181" t="str">
            <v>No</v>
          </cell>
          <cell r="L181" t="str">
            <v>Si</v>
          </cell>
          <cell r="M181" t="str">
            <v>No</v>
          </cell>
          <cell r="N181" t="str">
            <v>Si</v>
          </cell>
          <cell r="O181" t="str">
            <v>Grupo 7</v>
          </cell>
        </row>
        <row r="182">
          <cell r="A182">
            <v>267</v>
          </cell>
          <cell r="B182" t="str">
            <v>DRBR267</v>
          </cell>
          <cell r="C182" t="str">
            <v>Centro Caja México</v>
          </cell>
          <cell r="D182" t="str">
            <v>NCR</v>
          </cell>
          <cell r="E182" t="str">
            <v>Distrito Nacional</v>
          </cell>
          <cell r="F182" t="str">
            <v>NO</v>
          </cell>
          <cell r="G182" t="str">
            <v>Si</v>
          </cell>
          <cell r="H182" t="str">
            <v>Si</v>
          </cell>
          <cell r="I182" t="str">
            <v>No</v>
          </cell>
          <cell r="J182" t="str">
            <v>Si</v>
          </cell>
          <cell r="K182" t="str">
            <v>No</v>
          </cell>
          <cell r="L182" t="str">
            <v>Si</v>
          </cell>
          <cell r="M182" t="str">
            <v>No</v>
          </cell>
          <cell r="N182" t="str">
            <v>Si</v>
          </cell>
          <cell r="O182" t="str">
            <v>Grupo 7</v>
          </cell>
        </row>
        <row r="183">
          <cell r="A183">
            <v>268</v>
          </cell>
          <cell r="B183" t="str">
            <v>DRBR268</v>
          </cell>
          <cell r="C183" t="str">
            <v>Autobanco La Altagracia</v>
          </cell>
          <cell r="D183" t="str">
            <v>NCR</v>
          </cell>
          <cell r="E183" t="str">
            <v>Este</v>
          </cell>
          <cell r="F183" t="str">
            <v>NO</v>
          </cell>
          <cell r="G183" t="str">
            <v>Si</v>
          </cell>
          <cell r="H183" t="str">
            <v>Si</v>
          </cell>
          <cell r="I183" t="str">
            <v>No</v>
          </cell>
          <cell r="J183" t="str">
            <v>Si</v>
          </cell>
          <cell r="K183" t="str">
            <v>Si</v>
          </cell>
          <cell r="L183" t="str">
            <v>Si</v>
          </cell>
          <cell r="M183" t="str">
            <v>Si</v>
          </cell>
          <cell r="N183" t="str">
            <v>Si</v>
          </cell>
          <cell r="O183" t="str">
            <v>Romana-Higuey</v>
          </cell>
        </row>
        <row r="184">
          <cell r="A184">
            <v>272</v>
          </cell>
          <cell r="B184" t="str">
            <v>DRBR272</v>
          </cell>
          <cell r="C184" t="str">
            <v>Camara de Diputados</v>
          </cell>
          <cell r="D184" t="str">
            <v>NCR</v>
          </cell>
          <cell r="E184" t="str">
            <v>Distrito Nacional</v>
          </cell>
          <cell r="F184" t="str">
            <v>NO</v>
          </cell>
          <cell r="G184" t="str">
            <v>Si</v>
          </cell>
          <cell r="H184" t="str">
            <v>Si</v>
          </cell>
          <cell r="I184" t="str">
            <v>No</v>
          </cell>
          <cell r="J184" t="str">
            <v>Si</v>
          </cell>
          <cell r="K184" t="str">
            <v>Si</v>
          </cell>
          <cell r="L184" t="str">
            <v>Si</v>
          </cell>
          <cell r="M184" t="str">
            <v>Si</v>
          </cell>
          <cell r="N184" t="str">
            <v>Si</v>
          </cell>
          <cell r="O184" t="str">
            <v>Grupo 2</v>
          </cell>
        </row>
        <row r="185">
          <cell r="A185">
            <v>261</v>
          </cell>
          <cell r="B185" t="str">
            <v>DRBR261</v>
          </cell>
          <cell r="C185" t="str">
            <v>Ofic. Aeropuerto Cibao</v>
          </cell>
          <cell r="D185" t="str">
            <v>Diebold</v>
          </cell>
          <cell r="E185" t="str">
            <v>Norte</v>
          </cell>
          <cell r="F185" t="str">
            <v>NO</v>
          </cell>
          <cell r="G185" t="str">
            <v>Si</v>
          </cell>
          <cell r="H185" t="str">
            <v>Si</v>
          </cell>
          <cell r="I185" t="str">
            <v>No</v>
          </cell>
          <cell r="J185" t="str">
            <v>Si</v>
          </cell>
          <cell r="K185" t="str">
            <v>No</v>
          </cell>
          <cell r="L185" t="str">
            <v>Si</v>
          </cell>
          <cell r="M185" t="str">
            <v>No</v>
          </cell>
          <cell r="N185" t="str">
            <v>Si</v>
          </cell>
          <cell r="O185" t="str">
            <v>Santiago 1</v>
          </cell>
        </row>
        <row r="186">
          <cell r="A186">
            <v>262</v>
          </cell>
          <cell r="B186" t="str">
            <v>DRBR262</v>
          </cell>
          <cell r="C186" t="str">
            <v>Ofic. Obras Públicas</v>
          </cell>
          <cell r="D186" t="str">
            <v>Diebold</v>
          </cell>
          <cell r="E186" t="str">
            <v>Norte</v>
          </cell>
          <cell r="F186" t="str">
            <v>SI</v>
          </cell>
          <cell r="G186" t="str">
            <v>Si</v>
          </cell>
          <cell r="H186" t="str">
            <v>Si</v>
          </cell>
          <cell r="I186" t="str">
            <v>No</v>
          </cell>
          <cell r="J186" t="str">
            <v>Si</v>
          </cell>
          <cell r="K186" t="str">
            <v>No</v>
          </cell>
          <cell r="L186" t="str">
            <v>No</v>
          </cell>
          <cell r="M186" t="str">
            <v>No</v>
          </cell>
          <cell r="N186" t="str">
            <v>No</v>
          </cell>
          <cell r="O186" t="str">
            <v>Santiago 1</v>
          </cell>
        </row>
        <row r="187">
          <cell r="A187">
            <v>275</v>
          </cell>
          <cell r="B187" t="str">
            <v>DRBR275</v>
          </cell>
          <cell r="C187" t="str">
            <v>AUTOBANCO DUARTE SANTIAGO</v>
          </cell>
          <cell r="D187" t="str">
            <v>Diebold</v>
          </cell>
          <cell r="E187" t="str">
            <v>Norte</v>
          </cell>
          <cell r="F187" t="str">
            <v>NO</v>
          </cell>
          <cell r="G187" t="str">
            <v>Si</v>
          </cell>
          <cell r="H187" t="str">
            <v>Si</v>
          </cell>
          <cell r="I187" t="str">
            <v>No</v>
          </cell>
          <cell r="J187" t="str">
            <v>Si</v>
          </cell>
          <cell r="K187" t="str">
            <v>Si</v>
          </cell>
          <cell r="L187" t="str">
            <v>Si</v>
          </cell>
          <cell r="M187" t="str">
            <v>Si</v>
          </cell>
          <cell r="N187" t="str">
            <v>Si</v>
          </cell>
          <cell r="O187" t="str">
            <v>Santiago 1</v>
          </cell>
        </row>
        <row r="188">
          <cell r="A188">
            <v>279</v>
          </cell>
          <cell r="B188" t="str">
            <v>DRBR279</v>
          </cell>
          <cell r="C188" t="str">
            <v>DGT #2</v>
          </cell>
          <cell r="D188" t="str">
            <v>NCR</v>
          </cell>
          <cell r="E188" t="str">
            <v>Distrito Nacional</v>
          </cell>
          <cell r="F188" t="str">
            <v>NO</v>
          </cell>
          <cell r="G188" t="str">
            <v>Si</v>
          </cell>
          <cell r="H188" t="str">
            <v>Si</v>
          </cell>
          <cell r="I188" t="str">
            <v>No</v>
          </cell>
          <cell r="J188" t="str">
            <v>Si</v>
          </cell>
          <cell r="K188" t="str">
            <v>Si</v>
          </cell>
          <cell r="L188" t="str">
            <v>Si</v>
          </cell>
          <cell r="M188" t="str">
            <v>Si</v>
          </cell>
          <cell r="N188" t="str">
            <v>Si</v>
          </cell>
          <cell r="O188" t="str">
            <v>Grupo 2</v>
          </cell>
        </row>
        <row r="189">
          <cell r="A189">
            <v>280</v>
          </cell>
          <cell r="B189" t="str">
            <v>DRBR752</v>
          </cell>
          <cell r="C189" t="str">
            <v>Cooperativa BR</v>
          </cell>
          <cell r="D189" t="str">
            <v>Diebold</v>
          </cell>
          <cell r="E189" t="str">
            <v>Distrito Nacional</v>
          </cell>
          <cell r="F189" t="str">
            <v>NO</v>
          </cell>
          <cell r="G189" t="str">
            <v>Si</v>
          </cell>
          <cell r="H189" t="str">
            <v>Si</v>
          </cell>
          <cell r="I189" t="str">
            <v>No</v>
          </cell>
          <cell r="J189" t="str">
            <v>Si</v>
          </cell>
          <cell r="K189" t="str">
            <v>No</v>
          </cell>
          <cell r="L189" t="str">
            <v>Si</v>
          </cell>
          <cell r="M189" t="str">
            <v>No</v>
          </cell>
          <cell r="N189" t="str">
            <v>No</v>
          </cell>
          <cell r="O189" t="str">
            <v>Grupo 7</v>
          </cell>
        </row>
        <row r="190">
          <cell r="A190">
            <v>281</v>
          </cell>
          <cell r="B190" t="str">
            <v>DRBR737</v>
          </cell>
          <cell r="C190" t="str">
            <v>S/M Pola Independencia</v>
          </cell>
          <cell r="D190" t="str">
            <v>NCR</v>
          </cell>
          <cell r="E190" t="str">
            <v>Distrito Nacional</v>
          </cell>
          <cell r="F190" t="str">
            <v>NO</v>
          </cell>
          <cell r="G190" t="str">
            <v>Si</v>
          </cell>
          <cell r="H190" t="str">
            <v>Si</v>
          </cell>
          <cell r="I190" t="str">
            <v>Si</v>
          </cell>
          <cell r="J190" t="str">
            <v>Si</v>
          </cell>
          <cell r="K190" t="str">
            <v>Si</v>
          </cell>
          <cell r="L190" t="str">
            <v>Si</v>
          </cell>
          <cell r="M190" t="str">
            <v>Si</v>
          </cell>
          <cell r="N190" t="str">
            <v>No</v>
          </cell>
          <cell r="O190" t="str">
            <v>Grupo 5</v>
          </cell>
        </row>
        <row r="191">
          <cell r="A191">
            <v>276</v>
          </cell>
          <cell r="B191" t="str">
            <v>DRBR276</v>
          </cell>
          <cell r="C191" t="str">
            <v>OFIC. LAS GUARANAS</v>
          </cell>
          <cell r="D191" t="str">
            <v>NCR</v>
          </cell>
          <cell r="E191" t="str">
            <v>Norte</v>
          </cell>
          <cell r="F191" t="str">
            <v>NO</v>
          </cell>
          <cell r="G191" t="str">
            <v>Si</v>
          </cell>
          <cell r="H191" t="str">
            <v>Si</v>
          </cell>
          <cell r="I191" t="str">
            <v>No</v>
          </cell>
          <cell r="J191" t="str">
            <v>Si</v>
          </cell>
          <cell r="K191" t="str">
            <v>No</v>
          </cell>
          <cell r="L191" t="str">
            <v>Si</v>
          </cell>
          <cell r="M191" t="str">
            <v>No</v>
          </cell>
          <cell r="N191" t="str">
            <v>Si</v>
          </cell>
          <cell r="O191" t="str">
            <v>San Francisco de Macorís</v>
          </cell>
        </row>
        <row r="192">
          <cell r="A192">
            <v>277</v>
          </cell>
          <cell r="B192" t="str">
            <v>DRBR277</v>
          </cell>
          <cell r="C192" t="str">
            <v>OFIC. DUARTE SANTIAGO</v>
          </cell>
          <cell r="D192" t="str">
            <v>Diebold</v>
          </cell>
          <cell r="E192" t="str">
            <v>Norte</v>
          </cell>
          <cell r="F192" t="str">
            <v>NO</v>
          </cell>
          <cell r="G192" t="str">
            <v>Si</v>
          </cell>
          <cell r="H192" t="str">
            <v>Si</v>
          </cell>
          <cell r="I192" t="str">
            <v>No</v>
          </cell>
          <cell r="J192" t="str">
            <v>Si</v>
          </cell>
          <cell r="K192" t="str">
            <v>Si</v>
          </cell>
          <cell r="L192" t="str">
            <v>Si</v>
          </cell>
          <cell r="M192" t="str">
            <v>Si</v>
          </cell>
          <cell r="N192" t="str">
            <v>Si</v>
          </cell>
          <cell r="O192" t="str">
            <v>Santiago 1</v>
          </cell>
        </row>
        <row r="193">
          <cell r="A193">
            <v>282</v>
          </cell>
          <cell r="B193" t="str">
            <v>DRBR282</v>
          </cell>
          <cell r="C193" t="str">
            <v>Autobanco Ofic. Nibaje</v>
          </cell>
          <cell r="D193" t="str">
            <v>NCR</v>
          </cell>
          <cell r="E193" t="str">
            <v>Norte</v>
          </cell>
          <cell r="F193" t="str">
            <v>NO</v>
          </cell>
          <cell r="G193" t="str">
            <v>Si</v>
          </cell>
          <cell r="H193" t="str">
            <v>Si</v>
          </cell>
          <cell r="I193" t="str">
            <v>No</v>
          </cell>
          <cell r="J193" t="str">
            <v>Si</v>
          </cell>
          <cell r="K193" t="str">
            <v>Si</v>
          </cell>
          <cell r="L193" t="str">
            <v>Si</v>
          </cell>
          <cell r="M193" t="str">
            <v>Si</v>
          </cell>
          <cell r="N193" t="str">
            <v>Si</v>
          </cell>
          <cell r="O193" t="str">
            <v>Santiago 2</v>
          </cell>
        </row>
        <row r="194">
          <cell r="A194">
            <v>283</v>
          </cell>
          <cell r="B194" t="str">
            <v>DRBR283</v>
          </cell>
          <cell r="C194" t="str">
            <v>OFIC. NIBAJE</v>
          </cell>
          <cell r="D194" t="str">
            <v>Wincor Nixdorf</v>
          </cell>
          <cell r="E194" t="str">
            <v>Norte</v>
          </cell>
          <cell r="F194" t="str">
            <v>NO</v>
          </cell>
          <cell r="G194" t="str">
            <v>Si</v>
          </cell>
          <cell r="H194" t="str">
            <v>Si</v>
          </cell>
          <cell r="I194" t="str">
            <v>No</v>
          </cell>
          <cell r="J194" t="str">
            <v>Si</v>
          </cell>
          <cell r="K194" t="str">
            <v>No</v>
          </cell>
          <cell r="L194" t="str">
            <v>Si</v>
          </cell>
          <cell r="M194" t="str">
            <v>No</v>
          </cell>
          <cell r="N194" t="str">
            <v>Si</v>
          </cell>
          <cell r="O194" t="str">
            <v>Santiago 2</v>
          </cell>
        </row>
        <row r="195">
          <cell r="A195">
            <v>289</v>
          </cell>
          <cell r="B195" t="str">
            <v>DRBR910</v>
          </cell>
          <cell r="C195" t="str">
            <v>ATM Oficina Bavaro II</v>
          </cell>
          <cell r="D195" t="str">
            <v>Diebold</v>
          </cell>
          <cell r="E195" t="str">
            <v>Este</v>
          </cell>
          <cell r="F195" t="str">
            <v>NO</v>
          </cell>
          <cell r="G195" t="str">
            <v>Si</v>
          </cell>
          <cell r="H195" t="str">
            <v>Si</v>
          </cell>
          <cell r="I195" t="str">
            <v>No</v>
          </cell>
          <cell r="J195" t="str">
            <v>Si</v>
          </cell>
          <cell r="K195" t="str">
            <v>Si</v>
          </cell>
          <cell r="L195" t="str">
            <v>Si</v>
          </cell>
          <cell r="M195" t="str">
            <v>Si</v>
          </cell>
          <cell r="N195" t="str">
            <v>Si</v>
          </cell>
          <cell r="O195" t="str">
            <v/>
          </cell>
        </row>
        <row r="196">
          <cell r="A196">
            <v>285</v>
          </cell>
          <cell r="B196" t="str">
            <v>DRBR285</v>
          </cell>
          <cell r="C196" t="str">
            <v>Ofic. Camino Real</v>
          </cell>
          <cell r="D196" t="str">
            <v>NCR</v>
          </cell>
          <cell r="E196" t="str">
            <v>Norte</v>
          </cell>
          <cell r="F196" t="str">
            <v>NO</v>
          </cell>
          <cell r="G196" t="str">
            <v>Si</v>
          </cell>
          <cell r="H196" t="str">
            <v>Si</v>
          </cell>
          <cell r="I196" t="str">
            <v>No</v>
          </cell>
          <cell r="J196" t="str">
            <v>Si</v>
          </cell>
          <cell r="K196" t="str">
            <v>No</v>
          </cell>
          <cell r="L196" t="str">
            <v>Si</v>
          </cell>
          <cell r="M196" t="str">
            <v>No</v>
          </cell>
          <cell r="N196" t="str">
            <v>Si</v>
          </cell>
          <cell r="O196" t="str">
            <v>Puerto Plata</v>
          </cell>
        </row>
        <row r="197">
          <cell r="A197">
            <v>288</v>
          </cell>
          <cell r="B197" t="str">
            <v>DRBR288</v>
          </cell>
          <cell r="C197" t="str">
            <v xml:space="preserve">ATM Oficina Camino Real II (Puerto Plata) </v>
          </cell>
          <cell r="E197" t="str">
            <v>NORTE</v>
          </cell>
          <cell r="F197" t="str">
            <v>N/A</v>
          </cell>
          <cell r="G197" t="str">
            <v>N/A</v>
          </cell>
          <cell r="H197" t="str">
            <v>N/A</v>
          </cell>
          <cell r="I197" t="str">
            <v>N/A</v>
          </cell>
          <cell r="J197" t="str">
            <v>N/A</v>
          </cell>
          <cell r="K197" t="str">
            <v>N/A</v>
          </cell>
          <cell r="L197" t="str">
            <v>N/A</v>
          </cell>
          <cell r="M197" t="str">
            <v>N/A</v>
          </cell>
        </row>
        <row r="198">
          <cell r="A198">
            <v>290</v>
          </cell>
          <cell r="B198" t="str">
            <v>DRBR290</v>
          </cell>
          <cell r="C198" t="str">
            <v>Ofic. San Fco Macorís II</v>
          </cell>
          <cell r="D198" t="str">
            <v>NCR</v>
          </cell>
          <cell r="E198" t="str">
            <v>Norte</v>
          </cell>
          <cell r="F198" t="str">
            <v>NO</v>
          </cell>
          <cell r="G198" t="str">
            <v>Si</v>
          </cell>
          <cell r="H198" t="str">
            <v>Si</v>
          </cell>
          <cell r="I198" t="str">
            <v>No</v>
          </cell>
          <cell r="J198" t="str">
            <v>Si</v>
          </cell>
          <cell r="K198" t="str">
            <v>Si</v>
          </cell>
          <cell r="L198" t="str">
            <v>Si</v>
          </cell>
          <cell r="M198" t="str">
            <v>Si</v>
          </cell>
          <cell r="N198" t="str">
            <v>Si</v>
          </cell>
          <cell r="O198" t="str">
            <v>San Francisco de Macorís</v>
          </cell>
        </row>
        <row r="199">
          <cell r="A199">
            <v>293</v>
          </cell>
          <cell r="B199" t="str">
            <v>DRBR293</v>
          </cell>
          <cell r="C199" t="str">
            <v>Hipermercado Nueva Vision</v>
          </cell>
          <cell r="D199" t="str">
            <v>NCR</v>
          </cell>
          <cell r="E199" t="str">
            <v>Este</v>
          </cell>
          <cell r="F199" t="str">
            <v>NO</v>
          </cell>
          <cell r="G199" t="str">
            <v>Si</v>
          </cell>
          <cell r="H199" t="str">
            <v>Si</v>
          </cell>
          <cell r="I199" t="str">
            <v>No</v>
          </cell>
          <cell r="J199" t="str">
            <v>Si</v>
          </cell>
          <cell r="K199" t="str">
            <v>No</v>
          </cell>
          <cell r="L199" t="str">
            <v>No</v>
          </cell>
          <cell r="M199" t="str">
            <v>No</v>
          </cell>
          <cell r="N199" t="str">
            <v>No</v>
          </cell>
          <cell r="O199" t="str">
            <v>San Pedro de Macorís</v>
          </cell>
        </row>
        <row r="200">
          <cell r="A200">
            <v>294</v>
          </cell>
          <cell r="B200" t="str">
            <v>DRBR294</v>
          </cell>
          <cell r="C200" t="str">
            <v>Plaza Zaglul San Pedro de Macorís #2</v>
          </cell>
          <cell r="D200" t="str">
            <v>NCR</v>
          </cell>
          <cell r="E200" t="str">
            <v>Este</v>
          </cell>
          <cell r="F200" t="str">
            <v>NO</v>
          </cell>
          <cell r="G200" t="str">
            <v>Si</v>
          </cell>
          <cell r="H200" t="str">
            <v>Si</v>
          </cell>
          <cell r="I200" t="str">
            <v>No</v>
          </cell>
          <cell r="J200" t="str">
            <v>Si</v>
          </cell>
          <cell r="K200" t="str">
            <v>No</v>
          </cell>
          <cell r="L200" t="str">
            <v>No</v>
          </cell>
          <cell r="M200" t="str">
            <v>No</v>
          </cell>
          <cell r="N200" t="str">
            <v>No</v>
          </cell>
          <cell r="O200" t="str">
            <v>San Pedro de Macorís</v>
          </cell>
        </row>
        <row r="201">
          <cell r="A201">
            <v>295</v>
          </cell>
          <cell r="B201" t="str">
            <v>DRBR295</v>
          </cell>
          <cell r="C201" t="str">
            <v>Plaza Zaglul El Seybo</v>
          </cell>
          <cell r="D201" t="str">
            <v>NCR</v>
          </cell>
          <cell r="E201" t="str">
            <v>Este</v>
          </cell>
          <cell r="F201" t="str">
            <v>NO</v>
          </cell>
          <cell r="G201" t="str">
            <v>Si</v>
          </cell>
          <cell r="H201" t="str">
            <v>Si</v>
          </cell>
          <cell r="I201" t="str">
            <v>No</v>
          </cell>
          <cell r="J201" t="str">
            <v>Si</v>
          </cell>
          <cell r="K201" t="str">
            <v>No</v>
          </cell>
          <cell r="L201" t="str">
            <v>No</v>
          </cell>
          <cell r="M201" t="str">
            <v>No</v>
          </cell>
          <cell r="N201" t="str">
            <v>No</v>
          </cell>
          <cell r="O201" t="str">
            <v>San Pedro de Macorís</v>
          </cell>
        </row>
        <row r="202">
          <cell r="A202">
            <v>296</v>
          </cell>
          <cell r="B202" t="str">
            <v>DRBR296</v>
          </cell>
          <cell r="C202" t="str">
            <v>Estación ECO Petroleo Baní [BANICOMB]</v>
          </cell>
          <cell r="D202" t="str">
            <v>NCR</v>
          </cell>
          <cell r="E202" t="str">
            <v>Sur</v>
          </cell>
          <cell r="F202" t="str">
            <v>NO</v>
          </cell>
          <cell r="G202" t="str">
            <v>Si</v>
          </cell>
          <cell r="H202" t="str">
            <v>Si</v>
          </cell>
          <cell r="I202" t="str">
            <v>No</v>
          </cell>
          <cell r="J202" t="str">
            <v>Si</v>
          </cell>
          <cell r="K202" t="str">
            <v>No</v>
          </cell>
          <cell r="L202" t="str">
            <v>No</v>
          </cell>
          <cell r="M202" t="str">
            <v>No</v>
          </cell>
          <cell r="N202" t="str">
            <v>No</v>
          </cell>
          <cell r="O202" t="str">
            <v>Oficina</v>
          </cell>
        </row>
        <row r="203">
          <cell r="A203">
            <v>297</v>
          </cell>
          <cell r="B203" t="str">
            <v>DRBR297</v>
          </cell>
          <cell r="C203" t="str">
            <v>Super Cadena Ocoa</v>
          </cell>
          <cell r="D203" t="str">
            <v>NCR</v>
          </cell>
          <cell r="E203" t="str">
            <v>Sur</v>
          </cell>
          <cell r="F203" t="str">
            <v>NO</v>
          </cell>
          <cell r="G203" t="str">
            <v>Si</v>
          </cell>
          <cell r="H203" t="str">
            <v>Si</v>
          </cell>
          <cell r="I203" t="str">
            <v>No</v>
          </cell>
          <cell r="J203" t="str">
            <v>Si</v>
          </cell>
          <cell r="K203" t="str">
            <v>Si</v>
          </cell>
          <cell r="L203" t="str">
            <v>Si</v>
          </cell>
          <cell r="M203" t="str">
            <v>Si</v>
          </cell>
          <cell r="N203" t="str">
            <v>No</v>
          </cell>
          <cell r="O203" t="str">
            <v>Oficina</v>
          </cell>
        </row>
        <row r="204">
          <cell r="A204">
            <v>298</v>
          </cell>
          <cell r="B204" t="str">
            <v>DRBR298</v>
          </cell>
          <cell r="C204" t="str">
            <v>S/M Aprezio Engombe</v>
          </cell>
          <cell r="D204" t="str">
            <v>NCR</v>
          </cell>
          <cell r="E204" t="str">
            <v>Distrito Nacional</v>
          </cell>
          <cell r="F204" t="str">
            <v>NO</v>
          </cell>
          <cell r="G204" t="str">
            <v>Si</v>
          </cell>
          <cell r="H204" t="str">
            <v>Si</v>
          </cell>
          <cell r="I204" t="str">
            <v>No</v>
          </cell>
          <cell r="J204" t="str">
            <v>Si</v>
          </cell>
          <cell r="K204" t="str">
            <v>Si</v>
          </cell>
          <cell r="L204" t="str">
            <v>Si</v>
          </cell>
          <cell r="M204" t="str">
            <v>Si</v>
          </cell>
          <cell r="N204" t="str">
            <v>No</v>
          </cell>
          <cell r="O204" t="str">
            <v>Grupo 5</v>
          </cell>
        </row>
        <row r="205">
          <cell r="A205">
            <v>291</v>
          </cell>
          <cell r="B205" t="str">
            <v>DRBR291</v>
          </cell>
          <cell r="C205" t="str">
            <v>Jumbo Las Colinas</v>
          </cell>
          <cell r="D205" t="str">
            <v>NCR</v>
          </cell>
          <cell r="E205" t="str">
            <v>Norte</v>
          </cell>
          <cell r="F205" t="str">
            <v>NO</v>
          </cell>
          <cell r="G205" t="str">
            <v>Si</v>
          </cell>
          <cell r="H205" t="str">
            <v>Si</v>
          </cell>
          <cell r="I205" t="str">
            <v>No</v>
          </cell>
          <cell r="J205" t="str">
            <v>Si</v>
          </cell>
          <cell r="K205" t="str">
            <v>Si</v>
          </cell>
          <cell r="L205" t="str">
            <v>Si</v>
          </cell>
          <cell r="M205" t="str">
            <v>Si</v>
          </cell>
          <cell r="N205" t="str">
            <v>No</v>
          </cell>
          <cell r="O205" t="str">
            <v>Santiago 2</v>
          </cell>
        </row>
        <row r="206">
          <cell r="A206">
            <v>300</v>
          </cell>
          <cell r="B206" t="str">
            <v>DRBR300</v>
          </cell>
          <cell r="C206" t="str">
            <v>S/M Aprezio Guaricano</v>
          </cell>
          <cell r="D206" t="str">
            <v>NCR</v>
          </cell>
          <cell r="E206" t="str">
            <v>Distrito Nacional</v>
          </cell>
          <cell r="F206" t="str">
            <v>NO</v>
          </cell>
          <cell r="G206" t="str">
            <v>Si</v>
          </cell>
          <cell r="H206" t="str">
            <v>Si</v>
          </cell>
          <cell r="I206" t="str">
            <v>No</v>
          </cell>
          <cell r="J206" t="str">
            <v>Si</v>
          </cell>
          <cell r="K206" t="str">
            <v>Si</v>
          </cell>
          <cell r="L206" t="str">
            <v>Si</v>
          </cell>
          <cell r="M206" t="str">
            <v>Si</v>
          </cell>
          <cell r="N206" t="str">
            <v>No</v>
          </cell>
          <cell r="O206" t="str">
            <v>Grupo 1</v>
          </cell>
        </row>
        <row r="207">
          <cell r="A207">
            <v>301</v>
          </cell>
          <cell r="B207" t="str">
            <v>DRBR301</v>
          </cell>
          <cell r="C207" t="str">
            <v>Ofic. Alfa &amp; Omega</v>
          </cell>
          <cell r="D207" t="str">
            <v>NCR</v>
          </cell>
          <cell r="E207" t="str">
            <v>Sur</v>
          </cell>
          <cell r="F207" t="str">
            <v>NO</v>
          </cell>
          <cell r="G207" t="str">
            <v>Si</v>
          </cell>
          <cell r="H207" t="str">
            <v>Si</v>
          </cell>
          <cell r="I207" t="str">
            <v>No</v>
          </cell>
          <cell r="J207" t="str">
            <v>Si</v>
          </cell>
          <cell r="K207" t="str">
            <v>Si</v>
          </cell>
          <cell r="L207" t="str">
            <v>Si</v>
          </cell>
          <cell r="M207" t="str">
            <v>Si</v>
          </cell>
          <cell r="N207" t="str">
            <v>Si</v>
          </cell>
          <cell r="O207" t="str">
            <v>Barahona</v>
          </cell>
        </row>
        <row r="208">
          <cell r="A208">
            <v>302</v>
          </cell>
          <cell r="B208" t="str">
            <v>DRBR302</v>
          </cell>
          <cell r="C208" t="str">
            <v>S/M Aprezio Los Mameyes</v>
          </cell>
          <cell r="D208" t="str">
            <v>NCR</v>
          </cell>
          <cell r="E208" t="str">
            <v>Distrito Nacional</v>
          </cell>
          <cell r="F208" t="str">
            <v>NO</v>
          </cell>
          <cell r="G208" t="str">
            <v>Si</v>
          </cell>
          <cell r="H208" t="str">
            <v>Si</v>
          </cell>
          <cell r="I208" t="str">
            <v>No</v>
          </cell>
          <cell r="J208" t="str">
            <v>Si</v>
          </cell>
          <cell r="K208" t="str">
            <v>Si</v>
          </cell>
          <cell r="L208" t="str">
            <v>Si</v>
          </cell>
          <cell r="M208" t="str">
            <v>Si</v>
          </cell>
          <cell r="N208" t="str">
            <v>No</v>
          </cell>
          <cell r="O208" t="str">
            <v>Grupo 7</v>
          </cell>
        </row>
        <row r="209">
          <cell r="A209">
            <v>292</v>
          </cell>
          <cell r="B209" t="str">
            <v>DRBR292</v>
          </cell>
          <cell r="C209" t="str">
            <v>UNP Castañuela</v>
          </cell>
          <cell r="D209" t="str">
            <v>NCR</v>
          </cell>
          <cell r="E209" t="str">
            <v>Norte</v>
          </cell>
          <cell r="F209" t="str">
            <v>NO</v>
          </cell>
          <cell r="G209" t="str">
            <v>Si</v>
          </cell>
          <cell r="H209" t="str">
            <v>Si</v>
          </cell>
          <cell r="I209" t="str">
            <v>No</v>
          </cell>
          <cell r="J209" t="str">
            <v>Si</v>
          </cell>
          <cell r="K209" t="str">
            <v>No</v>
          </cell>
          <cell r="L209" t="str">
            <v>No</v>
          </cell>
          <cell r="M209" t="str">
            <v>No</v>
          </cell>
          <cell r="N209" t="str">
            <v>Si</v>
          </cell>
          <cell r="O209" t="str">
            <v>Oficina</v>
          </cell>
        </row>
        <row r="210">
          <cell r="A210">
            <v>299</v>
          </cell>
          <cell r="B210" t="str">
            <v>DRBR299</v>
          </cell>
          <cell r="C210" t="str">
            <v>S/M Aprezio Cotui</v>
          </cell>
          <cell r="D210" t="str">
            <v>NCR</v>
          </cell>
          <cell r="E210" t="str">
            <v>Norte</v>
          </cell>
          <cell r="F210" t="str">
            <v>NO</v>
          </cell>
          <cell r="G210" t="str">
            <v>Si</v>
          </cell>
          <cell r="H210" t="str">
            <v>Si</v>
          </cell>
          <cell r="I210" t="str">
            <v>No</v>
          </cell>
          <cell r="J210" t="str">
            <v>Si</v>
          </cell>
          <cell r="K210" t="str">
            <v>Si</v>
          </cell>
          <cell r="L210" t="str">
            <v>Si</v>
          </cell>
          <cell r="M210" t="str">
            <v>Si</v>
          </cell>
          <cell r="N210" t="str">
            <v>No</v>
          </cell>
          <cell r="O210" t="str">
            <v>Oficina</v>
          </cell>
        </row>
        <row r="211">
          <cell r="A211">
            <v>304</v>
          </cell>
          <cell r="B211" t="str">
            <v>DRBR304</v>
          </cell>
          <cell r="C211" t="str">
            <v>Multicentro La Sirena Estrella Sadhala</v>
          </cell>
          <cell r="D211" t="str">
            <v>NCR</v>
          </cell>
          <cell r="E211" t="str">
            <v>Norte</v>
          </cell>
          <cell r="F211" t="str">
            <v>NO</v>
          </cell>
          <cell r="G211" t="str">
            <v>Si</v>
          </cell>
          <cell r="H211" t="str">
            <v>Si</v>
          </cell>
          <cell r="I211" t="str">
            <v>No</v>
          </cell>
          <cell r="J211" t="str">
            <v>No</v>
          </cell>
          <cell r="K211" t="str">
            <v>Si</v>
          </cell>
          <cell r="L211" t="str">
            <v>Si</v>
          </cell>
          <cell r="M211" t="str">
            <v>Si</v>
          </cell>
          <cell r="N211" t="str">
            <v>No</v>
          </cell>
          <cell r="O211" t="str">
            <v>Santiago 2</v>
          </cell>
        </row>
        <row r="212">
          <cell r="A212">
            <v>308</v>
          </cell>
          <cell r="B212" t="str">
            <v>DRBR308</v>
          </cell>
          <cell r="C212" t="str">
            <v>Ofic. Dual Blue Mall #1</v>
          </cell>
          <cell r="D212" t="str">
            <v>NCR</v>
          </cell>
          <cell r="E212" t="str">
            <v>Distrito Nacional</v>
          </cell>
          <cell r="F212" t="str">
            <v>SI</v>
          </cell>
          <cell r="G212" t="str">
            <v>Si</v>
          </cell>
          <cell r="H212" t="str">
            <v>Si</v>
          </cell>
          <cell r="J212" t="str">
            <v>Si</v>
          </cell>
        </row>
        <row r="213">
          <cell r="A213">
            <v>309</v>
          </cell>
          <cell r="B213" t="str">
            <v>DRBR309</v>
          </cell>
          <cell r="C213" t="str">
            <v>ATM Secrets Cap Cana I</v>
          </cell>
          <cell r="D213" t="str">
            <v>NCR</v>
          </cell>
          <cell r="E213" t="str">
            <v>Este</v>
          </cell>
          <cell r="F213" t="str">
            <v>NO</v>
          </cell>
          <cell r="G213" t="str">
            <v>Si</v>
          </cell>
          <cell r="H213" t="str">
            <v>Si</v>
          </cell>
          <cell r="I213" t="str">
            <v>No</v>
          </cell>
          <cell r="J213" t="str">
            <v>Si</v>
          </cell>
          <cell r="K213" t="str">
            <v>No</v>
          </cell>
          <cell r="L213" t="str">
            <v>Si</v>
          </cell>
          <cell r="M213" t="str">
            <v>No</v>
          </cell>
          <cell r="N213" t="str">
            <v>Si</v>
          </cell>
          <cell r="O213" t="str">
            <v/>
          </cell>
        </row>
        <row r="214">
          <cell r="A214">
            <v>306</v>
          </cell>
          <cell r="B214" t="str">
            <v>DRBR306</v>
          </cell>
          <cell r="C214" t="str">
            <v>ATM Hospital Dr. Toribio</v>
          </cell>
          <cell r="D214" t="str">
            <v>NCR</v>
          </cell>
          <cell r="E214" t="str">
            <v>Norte</v>
          </cell>
          <cell r="F214" t="str">
            <v>NO</v>
          </cell>
          <cell r="G214" t="str">
            <v>Si</v>
          </cell>
          <cell r="H214" t="str">
            <v>Si</v>
          </cell>
          <cell r="I214" t="str">
            <v>No</v>
          </cell>
          <cell r="J214" t="str">
            <v>Si</v>
          </cell>
          <cell r="K214" t="str">
            <v>Si</v>
          </cell>
          <cell r="L214" t="str">
            <v>Si</v>
          </cell>
          <cell r="M214" t="str">
            <v>Si</v>
          </cell>
          <cell r="N214" t="str">
            <v>Si</v>
          </cell>
          <cell r="O214" t="str">
            <v/>
          </cell>
        </row>
        <row r="215">
          <cell r="A215">
            <v>311</v>
          </cell>
          <cell r="B215" t="str">
            <v>DRBR381</v>
          </cell>
          <cell r="C215" t="str">
            <v>ATM Plaza Eroski</v>
          </cell>
          <cell r="D215" t="str">
            <v>NCR</v>
          </cell>
          <cell r="E215" t="str">
            <v>Sur</v>
          </cell>
          <cell r="F215" t="str">
            <v>NO</v>
          </cell>
          <cell r="G215" t="str">
            <v>Si</v>
          </cell>
          <cell r="H215" t="str">
            <v>Si</v>
          </cell>
          <cell r="I215" t="str">
            <v>No</v>
          </cell>
          <cell r="J215" t="str">
            <v>Si</v>
          </cell>
          <cell r="K215" t="str">
            <v>No</v>
          </cell>
          <cell r="L215" t="str">
            <v>No</v>
          </cell>
          <cell r="M215" t="str">
            <v>No</v>
          </cell>
          <cell r="N215" t="str">
            <v>Si</v>
          </cell>
        </row>
        <row r="216">
          <cell r="A216">
            <v>312</v>
          </cell>
          <cell r="B216" t="str">
            <v>DRBR312</v>
          </cell>
          <cell r="C216" t="str">
            <v>Ofic. Tiradentes #2</v>
          </cell>
          <cell r="D216" t="str">
            <v>NCR</v>
          </cell>
          <cell r="E216" t="str">
            <v>Distrito Nacional</v>
          </cell>
          <cell r="F216" t="str">
            <v>NO</v>
          </cell>
          <cell r="G216" t="str">
            <v>Si</v>
          </cell>
          <cell r="H216" t="str">
            <v>Si</v>
          </cell>
          <cell r="I216" t="str">
            <v>No</v>
          </cell>
          <cell r="J216" t="str">
            <v>Si</v>
          </cell>
          <cell r="K216" t="str">
            <v>Si</v>
          </cell>
          <cell r="L216" t="str">
            <v>Si</v>
          </cell>
          <cell r="M216" t="str">
            <v>Si</v>
          </cell>
          <cell r="N216" t="str">
            <v>Si</v>
          </cell>
          <cell r="O216" t="str">
            <v>Grupo 8</v>
          </cell>
        </row>
        <row r="217">
          <cell r="A217">
            <v>314</v>
          </cell>
          <cell r="B217" t="str">
            <v>DRBR314</v>
          </cell>
          <cell r="C217" t="str">
            <v>OFICINA CAMBITA GARBITO</v>
          </cell>
          <cell r="D217" t="str">
            <v>NCR</v>
          </cell>
          <cell r="E217" t="str">
            <v>Sur</v>
          </cell>
          <cell r="F217" t="str">
            <v>NO</v>
          </cell>
          <cell r="G217" t="str">
            <v>Si</v>
          </cell>
          <cell r="H217" t="str">
            <v>Si</v>
          </cell>
          <cell r="I217" t="str">
            <v>No</v>
          </cell>
          <cell r="J217" t="str">
            <v>Si</v>
          </cell>
          <cell r="K217" t="str">
            <v>No</v>
          </cell>
          <cell r="L217" t="str">
            <v>Si</v>
          </cell>
          <cell r="M217" t="str">
            <v>No</v>
          </cell>
          <cell r="N217" t="str">
            <v>Si</v>
          </cell>
          <cell r="O217" t="str">
            <v>Oficina</v>
          </cell>
        </row>
        <row r="218">
          <cell r="A218">
            <v>307</v>
          </cell>
          <cell r="B218" t="str">
            <v>DRBR307</v>
          </cell>
          <cell r="C218" t="str">
            <v>Autoservicio Oficina Nagua II</v>
          </cell>
          <cell r="E218" t="str">
            <v>Norte</v>
          </cell>
          <cell r="F218" t="str">
            <v>SI</v>
          </cell>
          <cell r="G218" t="str">
            <v>Si</v>
          </cell>
          <cell r="H218" t="str">
            <v>Si</v>
          </cell>
          <cell r="I218" t="str">
            <v>No</v>
          </cell>
          <cell r="J218" t="str">
            <v>Si</v>
          </cell>
          <cell r="K218" t="str">
            <v>No</v>
          </cell>
          <cell r="L218" t="str">
            <v>No</v>
          </cell>
          <cell r="M218" t="str">
            <v>No</v>
          </cell>
          <cell r="N218" t="str">
            <v>Si</v>
          </cell>
          <cell r="O218" t="str">
            <v>Nagua</v>
          </cell>
        </row>
        <row r="219">
          <cell r="A219">
            <v>317</v>
          </cell>
          <cell r="B219" t="str">
            <v>DRBR317</v>
          </cell>
          <cell r="C219" t="str">
            <v>Oficina Lope de Vega I</v>
          </cell>
          <cell r="D219" t="str">
            <v>NCR</v>
          </cell>
          <cell r="E219" t="str">
            <v>Distrito Nacional</v>
          </cell>
          <cell r="F219" t="str">
            <v>NO</v>
          </cell>
          <cell r="G219" t="str">
            <v>Si</v>
          </cell>
          <cell r="H219" t="str">
            <v>Si</v>
          </cell>
          <cell r="I219" t="str">
            <v>No</v>
          </cell>
          <cell r="J219" t="str">
            <v>Si</v>
          </cell>
          <cell r="K219" t="str">
            <v>No</v>
          </cell>
          <cell r="L219" t="str">
            <v>Si</v>
          </cell>
          <cell r="M219" t="str">
            <v>No</v>
          </cell>
          <cell r="N219" t="str">
            <v>Si</v>
          </cell>
          <cell r="O219" t="str">
            <v/>
          </cell>
        </row>
        <row r="220">
          <cell r="A220">
            <v>318</v>
          </cell>
          <cell r="B220" t="str">
            <v>DRBR318</v>
          </cell>
          <cell r="C220" t="str">
            <v>Autoservicio Lope de Vega</v>
          </cell>
          <cell r="D220" t="str">
            <v>NCR</v>
          </cell>
          <cell r="E220" t="str">
            <v/>
          </cell>
          <cell r="F220" t="str">
            <v>NO</v>
          </cell>
          <cell r="G220" t="str">
            <v>Si</v>
          </cell>
          <cell r="H220" t="str">
            <v>Si</v>
          </cell>
          <cell r="I220" t="str">
            <v>No</v>
          </cell>
          <cell r="J220" t="str">
            <v>Si</v>
          </cell>
          <cell r="K220" t="str">
            <v>No</v>
          </cell>
          <cell r="L220" t="str">
            <v>Si</v>
          </cell>
          <cell r="M220" t="str">
            <v>No</v>
          </cell>
          <cell r="N220" t="str">
            <v>Si</v>
          </cell>
          <cell r="O220" t="str">
            <v>Grupo 8</v>
          </cell>
        </row>
        <row r="221">
          <cell r="A221">
            <v>319</v>
          </cell>
          <cell r="B221" t="str">
            <v>DRBR319</v>
          </cell>
          <cell r="C221" t="str">
            <v>Autobanco Lope de Vega #1</v>
          </cell>
          <cell r="D221" t="str">
            <v/>
          </cell>
          <cell r="E221" t="str">
            <v>Distrito Nacional</v>
          </cell>
          <cell r="F221" t="str">
            <v>NO</v>
          </cell>
          <cell r="G221" t="str">
            <v>Si</v>
          </cell>
          <cell r="H221" t="str">
            <v>Si</v>
          </cell>
          <cell r="I221" t="str">
            <v>No</v>
          </cell>
          <cell r="J221" t="str">
            <v>Si</v>
          </cell>
          <cell r="K221" t="str">
            <v>Si</v>
          </cell>
          <cell r="L221" t="str">
            <v>Si</v>
          </cell>
          <cell r="M221" t="str">
            <v>Si</v>
          </cell>
          <cell r="N221" t="str">
            <v>Si</v>
          </cell>
          <cell r="O221" t="str">
            <v/>
          </cell>
        </row>
        <row r="222">
          <cell r="A222">
            <v>320</v>
          </cell>
          <cell r="B222" t="str">
            <v>DRBR320</v>
          </cell>
          <cell r="C222" t="str">
            <v>Hotel Dreams Uvero Alto</v>
          </cell>
          <cell r="D222" t="str">
            <v/>
          </cell>
          <cell r="E222" t="str">
            <v/>
          </cell>
          <cell r="F222" t="str">
            <v>NO</v>
          </cell>
          <cell r="G222" t="str">
            <v>Si</v>
          </cell>
          <cell r="H222" t="str">
            <v>Si</v>
          </cell>
          <cell r="I222" t="str">
            <v>No</v>
          </cell>
          <cell r="J222" t="str">
            <v>Si</v>
          </cell>
          <cell r="K222" t="str">
            <v>Si</v>
          </cell>
          <cell r="L222" t="str">
            <v>Si</v>
          </cell>
          <cell r="M222" t="str">
            <v>Si</v>
          </cell>
          <cell r="N222" t="str">
            <v>Si</v>
          </cell>
          <cell r="O222" t="str">
            <v/>
          </cell>
        </row>
        <row r="223">
          <cell r="A223">
            <v>321</v>
          </cell>
          <cell r="B223" t="str">
            <v>DRBR321</v>
          </cell>
          <cell r="C223" t="str">
            <v>Ofic. Jimenez Moya I</v>
          </cell>
          <cell r="D223" t="str">
            <v>Wincor Nixdorf</v>
          </cell>
          <cell r="E223" t="str">
            <v>Distrito Nacional</v>
          </cell>
          <cell r="F223" t="str">
            <v>NO</v>
          </cell>
          <cell r="G223" t="str">
            <v>Si</v>
          </cell>
          <cell r="H223" t="str">
            <v>Si</v>
          </cell>
          <cell r="I223" t="str">
            <v>No</v>
          </cell>
          <cell r="J223" t="str">
            <v>Si</v>
          </cell>
          <cell r="K223" t="str">
            <v>Si</v>
          </cell>
          <cell r="L223" t="str">
            <v>Si</v>
          </cell>
          <cell r="M223" t="str">
            <v>Si</v>
          </cell>
          <cell r="N223" t="str">
            <v>Si</v>
          </cell>
          <cell r="O223" t="str">
            <v>Grupo 2</v>
          </cell>
        </row>
        <row r="224">
          <cell r="A224">
            <v>325</v>
          </cell>
          <cell r="B224" t="str">
            <v>DRBR325</v>
          </cell>
          <cell r="C224" t="str">
            <v>Casa Edwin</v>
          </cell>
          <cell r="D224" t="str">
            <v>NCR</v>
          </cell>
          <cell r="E224" t="str">
            <v>Distrito Nacional</v>
          </cell>
          <cell r="F224" t="str">
            <v>NO</v>
          </cell>
          <cell r="G224" t="str">
            <v>Si</v>
          </cell>
          <cell r="H224" t="str">
            <v>Si</v>
          </cell>
          <cell r="I224" t="str">
            <v>No</v>
          </cell>
          <cell r="J224" t="str">
            <v>Si</v>
          </cell>
          <cell r="K224" t="str">
            <v>Si</v>
          </cell>
          <cell r="L224" t="str">
            <v>Si</v>
          </cell>
          <cell r="M224" t="str">
            <v>Si</v>
          </cell>
          <cell r="N224" t="str">
            <v>No</v>
          </cell>
          <cell r="O224" t="str">
            <v/>
          </cell>
        </row>
        <row r="225">
          <cell r="A225">
            <v>326</v>
          </cell>
          <cell r="B225" t="str">
            <v>DRBR326</v>
          </cell>
          <cell r="C225" t="str">
            <v>Autoservicio Jimenez Moya</v>
          </cell>
          <cell r="D225" t="str">
            <v>NCR</v>
          </cell>
          <cell r="E225" t="str">
            <v>Distrito Nacional</v>
          </cell>
          <cell r="F225" t="str">
            <v>NO</v>
          </cell>
          <cell r="G225" t="str">
            <v>Si</v>
          </cell>
          <cell r="H225" t="str">
            <v>Si</v>
          </cell>
          <cell r="I225" t="str">
            <v>No</v>
          </cell>
          <cell r="J225" t="str">
            <v>Si</v>
          </cell>
          <cell r="K225" t="str">
            <v>Si</v>
          </cell>
          <cell r="L225" t="str">
            <v>Si</v>
          </cell>
          <cell r="M225" t="str">
            <v>Si</v>
          </cell>
          <cell r="N225" t="str">
            <v>Si</v>
          </cell>
          <cell r="O225" t="str">
            <v>Grupo 2</v>
          </cell>
        </row>
        <row r="226">
          <cell r="A226">
            <v>327</v>
          </cell>
          <cell r="B226" t="str">
            <v>DRBR327</v>
          </cell>
          <cell r="C226" t="str">
            <v>SBD NACIONAL 27</v>
          </cell>
          <cell r="D226" t="str">
            <v>Diebold</v>
          </cell>
          <cell r="E226" t="str">
            <v>Distrito Nacional</v>
          </cell>
          <cell r="F226" t="str">
            <v>NO</v>
          </cell>
          <cell r="G226" t="str">
            <v>Si</v>
          </cell>
          <cell r="H226" t="str">
            <v>Si</v>
          </cell>
          <cell r="I226" t="str">
            <v>No</v>
          </cell>
          <cell r="J226" t="str">
            <v>Si</v>
          </cell>
          <cell r="K226" t="str">
            <v>Si</v>
          </cell>
          <cell r="L226" t="str">
            <v>Si</v>
          </cell>
          <cell r="M226" t="str">
            <v>Si</v>
          </cell>
          <cell r="N226" t="str">
            <v>No</v>
          </cell>
          <cell r="O226" t="str">
            <v>Grupo 3</v>
          </cell>
        </row>
        <row r="227">
          <cell r="A227">
            <v>330</v>
          </cell>
          <cell r="B227" t="str">
            <v>DRBR330</v>
          </cell>
          <cell r="C227" t="str">
            <v>Oficina Boulevard</v>
          </cell>
          <cell r="D227" t="str">
            <v>Diebold</v>
          </cell>
          <cell r="E227" t="str">
            <v>Este</v>
          </cell>
          <cell r="F227" t="str">
            <v>SI</v>
          </cell>
          <cell r="G227" t="str">
            <v>Si</v>
          </cell>
          <cell r="H227" t="str">
            <v>Si</v>
          </cell>
          <cell r="I227" t="str">
            <v>No</v>
          </cell>
          <cell r="J227" t="str">
            <v>Si</v>
          </cell>
          <cell r="K227" t="str">
            <v>Si</v>
          </cell>
          <cell r="L227" t="str">
            <v>Si</v>
          </cell>
          <cell r="M227" t="str">
            <v>Si</v>
          </cell>
          <cell r="N227" t="str">
            <v>Si</v>
          </cell>
          <cell r="O227" t="str">
            <v>Romana-Higuey</v>
          </cell>
        </row>
        <row r="228">
          <cell r="A228">
            <v>331</v>
          </cell>
          <cell r="B228" t="str">
            <v>DRBR331</v>
          </cell>
          <cell r="C228" t="str">
            <v>Ayuntamiento Santo Dgo. Este</v>
          </cell>
          <cell r="D228" t="str">
            <v/>
          </cell>
          <cell r="E228" t="str">
            <v/>
          </cell>
          <cell r="F228" t="str">
            <v>NO</v>
          </cell>
          <cell r="G228" t="str">
            <v>N/A</v>
          </cell>
          <cell r="H228" t="str">
            <v>N/A</v>
          </cell>
          <cell r="I228" t="str">
            <v>N/A</v>
          </cell>
          <cell r="J228" t="str">
            <v>N/A</v>
          </cell>
          <cell r="K228" t="str">
            <v>N/A</v>
          </cell>
          <cell r="L228" t="str">
            <v>N/A</v>
          </cell>
          <cell r="M228" t="str">
            <v>N/A</v>
          </cell>
          <cell r="N228" t="str">
            <v>N/A</v>
          </cell>
          <cell r="O228" t="str">
            <v/>
          </cell>
        </row>
        <row r="229">
          <cell r="A229">
            <v>332</v>
          </cell>
          <cell r="B229" t="str">
            <v>DRBR332</v>
          </cell>
          <cell r="C229" t="str">
            <v>Est. Sigma Cotui</v>
          </cell>
          <cell r="D229" t="str">
            <v/>
          </cell>
          <cell r="E229" t="str">
            <v/>
          </cell>
          <cell r="F229" t="str">
            <v>NO</v>
          </cell>
          <cell r="G229" t="str">
            <v>Si</v>
          </cell>
          <cell r="H229" t="str">
            <v>Si</v>
          </cell>
          <cell r="I229" t="str">
            <v>No</v>
          </cell>
          <cell r="J229" t="str">
            <v>Si</v>
          </cell>
          <cell r="K229" t="str">
            <v>No</v>
          </cell>
          <cell r="L229" t="str">
            <v>Si</v>
          </cell>
          <cell r="M229" t="str">
            <v>No</v>
          </cell>
          <cell r="N229" t="str">
            <v>Si</v>
          </cell>
          <cell r="O229" t="str">
            <v/>
          </cell>
        </row>
        <row r="230">
          <cell r="A230">
            <v>333</v>
          </cell>
          <cell r="B230" t="str">
            <v>DRBR333</v>
          </cell>
          <cell r="C230" t="str">
            <v>Ofic. Turey Maimón</v>
          </cell>
          <cell r="D230" t="str">
            <v/>
          </cell>
          <cell r="E230" t="str">
            <v/>
          </cell>
          <cell r="F230" t="str">
            <v>NO</v>
          </cell>
          <cell r="G230" t="str">
            <v>Si</v>
          </cell>
          <cell r="H230" t="str">
            <v>Si</v>
          </cell>
          <cell r="I230" t="str">
            <v>No</v>
          </cell>
          <cell r="J230" t="str">
            <v>Si</v>
          </cell>
          <cell r="K230" t="str">
            <v>Si</v>
          </cell>
          <cell r="L230" t="str">
            <v>Si</v>
          </cell>
          <cell r="M230" t="str">
            <v>Si</v>
          </cell>
          <cell r="N230" t="str">
            <v>Si</v>
          </cell>
          <cell r="O230" t="str">
            <v/>
          </cell>
        </row>
        <row r="231">
          <cell r="A231">
            <v>310</v>
          </cell>
          <cell r="B231" t="str">
            <v>DRBR310</v>
          </cell>
          <cell r="C231" t="str">
            <v>FARMACIA SAN JUDAS TADEO</v>
          </cell>
          <cell r="D231" t="str">
            <v>Diebold</v>
          </cell>
          <cell r="E231" t="str">
            <v>Norte</v>
          </cell>
          <cell r="F231" t="str">
            <v>NO</v>
          </cell>
          <cell r="G231" t="str">
            <v>Si</v>
          </cell>
          <cell r="H231" t="str">
            <v>Si</v>
          </cell>
          <cell r="I231" t="str">
            <v>No</v>
          </cell>
          <cell r="J231" t="str">
            <v>Si</v>
          </cell>
          <cell r="K231" t="str">
            <v>Si</v>
          </cell>
          <cell r="L231" t="str">
            <v>Si</v>
          </cell>
          <cell r="M231" t="str">
            <v>Si</v>
          </cell>
          <cell r="N231" t="str">
            <v>Si</v>
          </cell>
          <cell r="O231" t="str">
            <v>Oficina</v>
          </cell>
        </row>
        <row r="232">
          <cell r="A232">
            <v>335</v>
          </cell>
          <cell r="B232" t="str">
            <v>DRBR335</v>
          </cell>
          <cell r="C232" t="str">
            <v>Edificio Aster</v>
          </cell>
          <cell r="D232" t="str">
            <v>NCR</v>
          </cell>
          <cell r="E232" t="str">
            <v>Distrito Nacional</v>
          </cell>
          <cell r="F232" t="str">
            <v>NO</v>
          </cell>
          <cell r="G232" t="str">
            <v>Si</v>
          </cell>
          <cell r="H232" t="str">
            <v>Si</v>
          </cell>
          <cell r="I232" t="str">
            <v>No</v>
          </cell>
          <cell r="J232" t="str">
            <v>Si</v>
          </cell>
          <cell r="K232" t="str">
            <v>Si</v>
          </cell>
          <cell r="L232" t="str">
            <v>Si</v>
          </cell>
          <cell r="M232" t="str">
            <v>Si</v>
          </cell>
          <cell r="N232" t="str">
            <v>No</v>
          </cell>
          <cell r="O232" t="str">
            <v/>
          </cell>
        </row>
        <row r="233">
          <cell r="A233">
            <v>336</v>
          </cell>
          <cell r="B233" t="str">
            <v>DRBR336</v>
          </cell>
          <cell r="C233" t="str">
            <v>ATM Instituto Nacional de Cancer (incart)</v>
          </cell>
          <cell r="D233" t="str">
            <v>NCR</v>
          </cell>
          <cell r="E233" t="str">
            <v>Distrito Nacional</v>
          </cell>
          <cell r="F233" t="str">
            <v>NO</v>
          </cell>
          <cell r="G233" t="str">
            <v>Si</v>
          </cell>
          <cell r="H233" t="str">
            <v>Si</v>
          </cell>
          <cell r="I233" t="str">
            <v>No</v>
          </cell>
          <cell r="J233" t="str">
            <v>Si</v>
          </cell>
          <cell r="K233" t="str">
            <v>No</v>
          </cell>
          <cell r="L233" t="str">
            <v>No</v>
          </cell>
          <cell r="M233" t="str">
            <v>No</v>
          </cell>
          <cell r="N233" t="str">
            <v>Si</v>
          </cell>
        </row>
        <row r="234">
          <cell r="A234">
            <v>315</v>
          </cell>
          <cell r="B234" t="str">
            <v>DRBR315</v>
          </cell>
          <cell r="C234" t="str">
            <v>Ofic. Estrella Sadhala</v>
          </cell>
          <cell r="D234" t="str">
            <v>NCR</v>
          </cell>
          <cell r="E234" t="str">
            <v>Norte</v>
          </cell>
          <cell r="F234" t="str">
            <v>NO</v>
          </cell>
          <cell r="G234" t="str">
            <v>Si</v>
          </cell>
          <cell r="H234" t="str">
            <v>Si</v>
          </cell>
          <cell r="I234" t="str">
            <v>No</v>
          </cell>
          <cell r="J234" t="str">
            <v>Si</v>
          </cell>
          <cell r="K234" t="str">
            <v>No</v>
          </cell>
          <cell r="L234" t="str">
            <v>Si</v>
          </cell>
          <cell r="M234" t="str">
            <v>No</v>
          </cell>
          <cell r="N234" t="str">
            <v>Si</v>
          </cell>
          <cell r="O234" t="str">
            <v>Santiago 1</v>
          </cell>
        </row>
        <row r="235">
          <cell r="A235">
            <v>338</v>
          </cell>
          <cell r="B235" t="str">
            <v>DRBR338</v>
          </cell>
          <cell r="C235" t="str">
            <v>Aprezio Pantoja</v>
          </cell>
          <cell r="D235" t="str">
            <v>NCR</v>
          </cell>
          <cell r="E235" t="str">
            <v>Distrito Nacional</v>
          </cell>
          <cell r="F235" t="str">
            <v>NO</v>
          </cell>
          <cell r="G235" t="str">
            <v>Si</v>
          </cell>
          <cell r="H235" t="str">
            <v>Si</v>
          </cell>
          <cell r="I235" t="str">
            <v>No</v>
          </cell>
          <cell r="J235" t="str">
            <v>Si</v>
          </cell>
          <cell r="K235" t="str">
            <v>Si</v>
          </cell>
          <cell r="L235" t="str">
            <v>Si</v>
          </cell>
          <cell r="M235" t="str">
            <v>Si</v>
          </cell>
          <cell r="N235" t="str">
            <v/>
          </cell>
          <cell r="O235" t="str">
            <v/>
          </cell>
        </row>
        <row r="236">
          <cell r="A236">
            <v>339</v>
          </cell>
          <cell r="B236" t="str">
            <v>DRBR339</v>
          </cell>
          <cell r="C236" t="str">
            <v>S/M Aprezio BaYona</v>
          </cell>
          <cell r="D236" t="str">
            <v>NCR</v>
          </cell>
          <cell r="E236" t="str">
            <v>Distrito Nacional</v>
          </cell>
          <cell r="F236" t="str">
            <v>SI</v>
          </cell>
          <cell r="G236" t="str">
            <v>Si</v>
          </cell>
          <cell r="H236" t="str">
            <v>Si</v>
          </cell>
          <cell r="I236" t="str">
            <v>No</v>
          </cell>
          <cell r="J236" t="str">
            <v>Si</v>
          </cell>
          <cell r="K236" t="str">
            <v>Si</v>
          </cell>
          <cell r="L236" t="str">
            <v>Si</v>
          </cell>
          <cell r="M236" t="str">
            <v>Si</v>
          </cell>
          <cell r="N236" t="str">
            <v>No</v>
          </cell>
          <cell r="O236" t="str">
            <v>Grupo 5</v>
          </cell>
        </row>
        <row r="237">
          <cell r="A237">
            <v>342</v>
          </cell>
          <cell r="B237" t="str">
            <v>DRBR342</v>
          </cell>
          <cell r="C237" t="str">
            <v>ATM Oficina Obras Públicas AZUA</v>
          </cell>
          <cell r="D237" t="str">
            <v>NCR</v>
          </cell>
          <cell r="E237" t="str">
            <v>Sur</v>
          </cell>
          <cell r="F237" t="str">
            <v>SI</v>
          </cell>
          <cell r="G237" t="str">
            <v>Si</v>
          </cell>
          <cell r="H237" t="str">
            <v>Si</v>
          </cell>
          <cell r="I237" t="str">
            <v>No</v>
          </cell>
          <cell r="J237" t="str">
            <v>Si</v>
          </cell>
          <cell r="K237" t="str">
            <v>No</v>
          </cell>
          <cell r="L237" t="str">
            <v>No</v>
          </cell>
          <cell r="M237" t="str">
            <v>No</v>
          </cell>
          <cell r="N237" t="str">
            <v>No</v>
          </cell>
        </row>
        <row r="238">
          <cell r="A238">
            <v>345</v>
          </cell>
          <cell r="B238" t="str">
            <v>DRBR345</v>
          </cell>
          <cell r="C238" t="str">
            <v xml:space="preserve">Ofic. Yamasa II </v>
          </cell>
          <cell r="E238" t="str">
            <v>Este</v>
          </cell>
          <cell r="F238" t="str">
            <v>N/A</v>
          </cell>
          <cell r="G238" t="str">
            <v>N/A</v>
          </cell>
          <cell r="H238" t="str">
            <v>N/A</v>
          </cell>
          <cell r="I238" t="str">
            <v>N/A</v>
          </cell>
          <cell r="J238" t="str">
            <v>N/A</v>
          </cell>
          <cell r="K238" t="str">
            <v>N/A</v>
          </cell>
          <cell r="L238" t="str">
            <v>N/A</v>
          </cell>
          <cell r="M238" t="str">
            <v>N/A</v>
          </cell>
          <cell r="N238" t="str">
            <v>N/A</v>
          </cell>
        </row>
        <row r="239">
          <cell r="A239">
            <v>346</v>
          </cell>
          <cell r="B239" t="str">
            <v>DRBR346</v>
          </cell>
          <cell r="C239" t="str">
            <v>ATM Ministerio de Industria y Comercio</v>
          </cell>
          <cell r="D239" t="str">
            <v>NCR</v>
          </cell>
          <cell r="E239" t="str">
            <v>Distrito Nacional</v>
          </cell>
          <cell r="G239" t="str">
            <v>Si</v>
          </cell>
          <cell r="H239" t="str">
            <v>Si</v>
          </cell>
          <cell r="I239" t="str">
            <v>No</v>
          </cell>
          <cell r="J239" t="str">
            <v>Si</v>
          </cell>
          <cell r="K239" t="str">
            <v>No</v>
          </cell>
          <cell r="L239" t="str">
            <v>No</v>
          </cell>
          <cell r="M239" t="str">
            <v>No</v>
          </cell>
          <cell r="N239" t="str">
            <v>No</v>
          </cell>
          <cell r="O239" t="str">
            <v>Grupo 2</v>
          </cell>
        </row>
        <row r="240">
          <cell r="A240">
            <v>347</v>
          </cell>
          <cell r="B240" t="str">
            <v>DRBR347</v>
          </cell>
          <cell r="C240" t="str">
            <v>Oficina Patio de Colombia</v>
          </cell>
          <cell r="E240" t="str">
            <v>Distrito Nacional</v>
          </cell>
          <cell r="F240" t="str">
            <v>N/A</v>
          </cell>
          <cell r="G240" t="str">
            <v>N/A</v>
          </cell>
          <cell r="H240" t="str">
            <v>N/A</v>
          </cell>
          <cell r="I240" t="str">
            <v>N/A</v>
          </cell>
          <cell r="J240" t="str">
            <v>N/A</v>
          </cell>
          <cell r="K240" t="str">
            <v>N/A</v>
          </cell>
          <cell r="L240" t="str">
            <v>N/A</v>
          </cell>
          <cell r="M240" t="str">
            <v>N/A</v>
          </cell>
        </row>
        <row r="241">
          <cell r="A241">
            <v>334</v>
          </cell>
          <cell r="B241" t="str">
            <v>DRBR334</v>
          </cell>
          <cell r="C241" t="str">
            <v>Of. Salcedo #2</v>
          </cell>
          <cell r="D241" t="str">
            <v/>
          </cell>
          <cell r="E241" t="str">
            <v>Norte</v>
          </cell>
          <cell r="F241" t="str">
            <v>SI</v>
          </cell>
          <cell r="G241" t="str">
            <v>Si</v>
          </cell>
          <cell r="H241" t="str">
            <v>Si</v>
          </cell>
          <cell r="I241" t="str">
            <v>No</v>
          </cell>
          <cell r="J241" t="str">
            <v>Si</v>
          </cell>
          <cell r="K241" t="str">
            <v>No</v>
          </cell>
          <cell r="L241" t="str">
            <v>Si</v>
          </cell>
          <cell r="M241" t="str">
            <v>No</v>
          </cell>
          <cell r="N241" t="str">
            <v>Si</v>
          </cell>
          <cell r="O241" t="str">
            <v>Oficina</v>
          </cell>
        </row>
        <row r="242">
          <cell r="A242">
            <v>349</v>
          </cell>
          <cell r="B242" t="str">
            <v>DRBR349</v>
          </cell>
          <cell r="C242" t="str">
            <v>SENASA</v>
          </cell>
          <cell r="D242" t="str">
            <v>NCR</v>
          </cell>
          <cell r="E242" t="str">
            <v>Distrito Nacional</v>
          </cell>
          <cell r="F242" t="str">
            <v>NO</v>
          </cell>
          <cell r="G242" t="str">
            <v>Si</v>
          </cell>
          <cell r="H242" t="str">
            <v>Si</v>
          </cell>
          <cell r="I242" t="str">
            <v>N/A</v>
          </cell>
          <cell r="J242" t="str">
            <v>Si</v>
          </cell>
          <cell r="K242" t="str">
            <v>N/A</v>
          </cell>
          <cell r="L242" t="str">
            <v>N/A</v>
          </cell>
          <cell r="M242" t="str">
            <v>N/A</v>
          </cell>
          <cell r="N242" t="str">
            <v>N/A</v>
          </cell>
        </row>
        <row r="243">
          <cell r="A243">
            <v>337</v>
          </cell>
          <cell r="B243" t="str">
            <v>DRBR337</v>
          </cell>
          <cell r="C243" t="str">
            <v>ATM S/M Cooperativa Moca</v>
          </cell>
          <cell r="D243" t="str">
            <v>NCR</v>
          </cell>
          <cell r="E243" t="str">
            <v>Norte</v>
          </cell>
          <cell r="F243" t="str">
            <v>NO</v>
          </cell>
          <cell r="G243" t="str">
            <v>Si</v>
          </cell>
          <cell r="H243" t="str">
            <v>Si</v>
          </cell>
          <cell r="I243" t="str">
            <v>No</v>
          </cell>
          <cell r="J243" t="str">
            <v>Si</v>
          </cell>
          <cell r="K243" t="str">
            <v>Si</v>
          </cell>
          <cell r="L243" t="str">
            <v>Si</v>
          </cell>
          <cell r="M243" t="str">
            <v>Si</v>
          </cell>
          <cell r="N243" t="str">
            <v>No</v>
          </cell>
          <cell r="O243" t="str">
            <v/>
          </cell>
        </row>
        <row r="244">
          <cell r="A244">
            <v>348</v>
          </cell>
          <cell r="B244" t="str">
            <v>DRBR348</v>
          </cell>
          <cell r="C244" t="str">
            <v>Oficina Las Terrenas</v>
          </cell>
          <cell r="D244" t="str">
            <v>NCR</v>
          </cell>
          <cell r="E244" t="str">
            <v>Norte</v>
          </cell>
          <cell r="F244" t="str">
            <v>N/A</v>
          </cell>
          <cell r="G244" t="str">
            <v>N/A</v>
          </cell>
          <cell r="H244" t="str">
            <v>N/A</v>
          </cell>
          <cell r="I244" t="str">
            <v>N/A</v>
          </cell>
          <cell r="J244" t="str">
            <v>N/A</v>
          </cell>
          <cell r="K244" t="str">
            <v>N/A</v>
          </cell>
          <cell r="L244" t="str">
            <v>N/A</v>
          </cell>
          <cell r="M244" t="str">
            <v>N/A</v>
          </cell>
        </row>
        <row r="245">
          <cell r="A245">
            <v>350</v>
          </cell>
          <cell r="B245" t="str">
            <v>DRBR350</v>
          </cell>
          <cell r="C245" t="str">
            <v>Ofic. Villa Tapia</v>
          </cell>
          <cell r="D245" t="str">
            <v>NCR</v>
          </cell>
          <cell r="E245" t="str">
            <v>Norte</v>
          </cell>
          <cell r="F245" t="str">
            <v>NO</v>
          </cell>
          <cell r="G245" t="str">
            <v>Si</v>
          </cell>
          <cell r="H245" t="str">
            <v>Si</v>
          </cell>
          <cell r="I245" t="str">
            <v>No</v>
          </cell>
          <cell r="J245" t="str">
            <v>Si</v>
          </cell>
          <cell r="K245" t="str">
            <v>No</v>
          </cell>
          <cell r="L245" t="str">
            <v>Si</v>
          </cell>
          <cell r="M245" t="str">
            <v>No</v>
          </cell>
          <cell r="N245" t="str">
            <v>Si</v>
          </cell>
          <cell r="O245" t="str">
            <v>Oficina</v>
          </cell>
        </row>
        <row r="246">
          <cell r="A246">
            <v>353</v>
          </cell>
          <cell r="B246" t="str">
            <v>DRBR353</v>
          </cell>
          <cell r="C246" t="str">
            <v>Estacion Shell Boulevard Juan Dolio</v>
          </cell>
          <cell r="D246" t="str">
            <v>NCR</v>
          </cell>
          <cell r="E246" t="str">
            <v>Este</v>
          </cell>
          <cell r="F246" t="str">
            <v>NO</v>
          </cell>
          <cell r="G246" t="str">
            <v>Si</v>
          </cell>
          <cell r="H246" t="str">
            <v>Si</v>
          </cell>
          <cell r="I246" t="str">
            <v>No</v>
          </cell>
          <cell r="J246" t="str">
            <v>Si</v>
          </cell>
          <cell r="K246" t="str">
            <v>Si</v>
          </cell>
          <cell r="L246" t="str">
            <v>Si</v>
          </cell>
          <cell r="M246" t="str">
            <v>Si</v>
          </cell>
          <cell r="N246" t="str">
            <v>No</v>
          </cell>
          <cell r="O246" t="str">
            <v>Grupo 9</v>
          </cell>
        </row>
        <row r="247">
          <cell r="A247">
            <v>354</v>
          </cell>
          <cell r="B247" t="str">
            <v>DRBR354</v>
          </cell>
          <cell r="C247" t="str">
            <v>Ofic. Nuñez de Caceres #2</v>
          </cell>
          <cell r="D247" t="str">
            <v>NCR</v>
          </cell>
          <cell r="E247" t="str">
            <v>Distrito Nacional</v>
          </cell>
          <cell r="F247" t="str">
            <v>NO</v>
          </cell>
          <cell r="G247" t="str">
            <v>Si</v>
          </cell>
          <cell r="H247" t="str">
            <v>Si</v>
          </cell>
          <cell r="I247" t="str">
            <v>No</v>
          </cell>
          <cell r="J247" t="str">
            <v>Si</v>
          </cell>
          <cell r="K247" t="str">
            <v>Si</v>
          </cell>
          <cell r="L247" t="str">
            <v>Si</v>
          </cell>
          <cell r="M247" t="str">
            <v>Si</v>
          </cell>
          <cell r="N247" t="str">
            <v>Si</v>
          </cell>
          <cell r="O247" t="str">
            <v>Grupo 6</v>
          </cell>
        </row>
        <row r="248">
          <cell r="A248">
            <v>355</v>
          </cell>
          <cell r="B248" t="str">
            <v>DRBR355</v>
          </cell>
          <cell r="C248" t="str">
            <v>UNP Metro #2</v>
          </cell>
          <cell r="D248" t="str">
            <v>NCR</v>
          </cell>
          <cell r="E248" t="str">
            <v>Distrito Nacional</v>
          </cell>
          <cell r="F248" t="str">
            <v>SI</v>
          </cell>
          <cell r="G248" t="str">
            <v>Si</v>
          </cell>
          <cell r="H248" t="str">
            <v>Si</v>
          </cell>
          <cell r="I248" t="str">
            <v>No</v>
          </cell>
          <cell r="J248" t="str">
            <v>Si</v>
          </cell>
          <cell r="K248" t="str">
            <v>Si</v>
          </cell>
          <cell r="L248" t="str">
            <v>Si</v>
          </cell>
          <cell r="M248" t="str">
            <v>Si</v>
          </cell>
          <cell r="N248" t="str">
            <v>No</v>
          </cell>
          <cell r="O248" t="str">
            <v>Grupo 8</v>
          </cell>
        </row>
        <row r="249">
          <cell r="A249">
            <v>356</v>
          </cell>
          <cell r="B249" t="str">
            <v>DRBR356</v>
          </cell>
          <cell r="C249" t="str">
            <v>Estacion SIGMA San Cristobal</v>
          </cell>
          <cell r="D249" t="str">
            <v>NCR</v>
          </cell>
          <cell r="E249" t="str">
            <v>Sur</v>
          </cell>
          <cell r="F249" t="str">
            <v>NO</v>
          </cell>
          <cell r="G249" t="str">
            <v>Si</v>
          </cell>
          <cell r="H249" t="str">
            <v>Si</v>
          </cell>
          <cell r="I249" t="str">
            <v>No</v>
          </cell>
          <cell r="J249" t="str">
            <v>Si</v>
          </cell>
          <cell r="K249" t="str">
            <v>No</v>
          </cell>
          <cell r="L249" t="str">
            <v>Si</v>
          </cell>
          <cell r="M249" t="str">
            <v>No</v>
          </cell>
          <cell r="N249" t="str">
            <v>Si</v>
          </cell>
          <cell r="O249" t="str">
            <v>Grupo 5</v>
          </cell>
        </row>
        <row r="250">
          <cell r="A250">
            <v>351</v>
          </cell>
          <cell r="B250" t="str">
            <v>DRBR351</v>
          </cell>
          <cell r="C250" t="str">
            <v>S/M Jose Luis Pto. Plata</v>
          </cell>
          <cell r="D250" t="str">
            <v>NCR</v>
          </cell>
          <cell r="E250" t="str">
            <v>Norte</v>
          </cell>
          <cell r="F250" t="str">
            <v>NO</v>
          </cell>
          <cell r="G250" t="str">
            <v>Si</v>
          </cell>
          <cell r="H250" t="str">
            <v>Si</v>
          </cell>
          <cell r="I250" t="str">
            <v>No</v>
          </cell>
          <cell r="J250" t="str">
            <v>Si</v>
          </cell>
          <cell r="K250" t="str">
            <v>No</v>
          </cell>
          <cell r="L250" t="str">
            <v>Si</v>
          </cell>
          <cell r="M250" t="str">
            <v>No</v>
          </cell>
          <cell r="N250" t="str">
            <v>Si</v>
          </cell>
          <cell r="O250" t="str">
            <v>Puerto Plata</v>
          </cell>
        </row>
        <row r="251">
          <cell r="A251">
            <v>352</v>
          </cell>
          <cell r="B251" t="str">
            <v>DRBR352</v>
          </cell>
          <cell r="C251" t="str">
            <v>Estacion Shell Square One</v>
          </cell>
          <cell r="D251" t="str">
            <v>NCR</v>
          </cell>
          <cell r="E251" t="str">
            <v>Norte</v>
          </cell>
          <cell r="F251" t="str">
            <v>NO</v>
          </cell>
          <cell r="G251" t="str">
            <v>Si</v>
          </cell>
          <cell r="H251" t="str">
            <v>Si</v>
          </cell>
          <cell r="I251" t="str">
            <v>No</v>
          </cell>
          <cell r="J251" t="str">
            <v>Si</v>
          </cell>
          <cell r="K251" t="str">
            <v>Si</v>
          </cell>
          <cell r="L251" t="str">
            <v>Si</v>
          </cell>
          <cell r="M251" t="str">
            <v>Si</v>
          </cell>
          <cell r="N251" t="str">
            <v>Si</v>
          </cell>
          <cell r="O251" t="str">
            <v>Santiago 2</v>
          </cell>
        </row>
        <row r="252">
          <cell r="A252">
            <v>359</v>
          </cell>
          <cell r="B252" t="str">
            <v>DRBR359</v>
          </cell>
          <cell r="C252" t="str">
            <v>ATM S/M Bravo Ozama</v>
          </cell>
          <cell r="D252" t="str">
            <v>NCR</v>
          </cell>
          <cell r="E252" t="str">
            <v>Distrito Nacional</v>
          </cell>
          <cell r="F252" t="str">
            <v>N/A</v>
          </cell>
          <cell r="G252" t="str">
            <v>N/A</v>
          </cell>
          <cell r="H252" t="str">
            <v>N/A</v>
          </cell>
          <cell r="I252" t="str">
            <v>N/A</v>
          </cell>
          <cell r="J252" t="str">
            <v>N/A</v>
          </cell>
          <cell r="K252" t="str">
            <v>N/A</v>
          </cell>
          <cell r="L252" t="str">
            <v>N/A</v>
          </cell>
          <cell r="M252" t="str">
            <v>N/A</v>
          </cell>
        </row>
        <row r="253">
          <cell r="A253">
            <v>360</v>
          </cell>
          <cell r="B253" t="str">
            <v>DRBR360</v>
          </cell>
          <cell r="C253" t="str">
            <v>Ayuntamiento Guayabal</v>
          </cell>
          <cell r="D253" t="str">
            <v>Diebold</v>
          </cell>
          <cell r="E253" t="str">
            <v>Sur</v>
          </cell>
          <cell r="F253" t="str">
            <v>NO</v>
          </cell>
          <cell r="G253" t="str">
            <v>si</v>
          </cell>
          <cell r="H253" t="str">
            <v>si</v>
          </cell>
          <cell r="I253" t="str">
            <v>no</v>
          </cell>
          <cell r="J253" t="str">
            <v>SI</v>
          </cell>
          <cell r="K253" t="str">
            <v>si</v>
          </cell>
          <cell r="L253" t="str">
            <v>si</v>
          </cell>
          <cell r="M253" t="str">
            <v>si</v>
          </cell>
          <cell r="N253" t="str">
            <v>si</v>
          </cell>
          <cell r="O253" t="str">
            <v>Barahona</v>
          </cell>
        </row>
        <row r="254">
          <cell r="A254">
            <v>357</v>
          </cell>
          <cell r="B254" t="str">
            <v>DRBR357</v>
          </cell>
          <cell r="C254" t="str">
            <v>Universidad Nacional Evangelica</v>
          </cell>
          <cell r="D254" t="str">
            <v>NCR</v>
          </cell>
          <cell r="E254" t="str">
            <v>Norte</v>
          </cell>
          <cell r="F254" t="str">
            <v>NO</v>
          </cell>
          <cell r="G254" t="str">
            <v>Si</v>
          </cell>
          <cell r="H254" t="str">
            <v>Si</v>
          </cell>
          <cell r="I254" t="str">
            <v>No</v>
          </cell>
          <cell r="J254" t="str">
            <v>Si</v>
          </cell>
          <cell r="K254" t="str">
            <v>No</v>
          </cell>
          <cell r="L254" t="str">
            <v>Si</v>
          </cell>
          <cell r="M254" t="str">
            <v>No</v>
          </cell>
          <cell r="N254" t="str">
            <v>Si</v>
          </cell>
          <cell r="O254" t="str">
            <v>Santiago 1</v>
          </cell>
        </row>
        <row r="255">
          <cell r="A255">
            <v>363</v>
          </cell>
          <cell r="B255" t="str">
            <v>DRBR363</v>
          </cell>
          <cell r="C255" t="str">
            <v>S/M Bravo Villa Mella</v>
          </cell>
          <cell r="E255" t="str">
            <v>Distrito Nacional</v>
          </cell>
          <cell r="F255" t="str">
            <v>N/A</v>
          </cell>
          <cell r="G255" t="str">
            <v>N/A</v>
          </cell>
          <cell r="H255" t="str">
            <v>N/A</v>
          </cell>
          <cell r="I255" t="str">
            <v>N/A</v>
          </cell>
          <cell r="J255" t="str">
            <v>N/A</v>
          </cell>
          <cell r="K255" t="str">
            <v>N/A</v>
          </cell>
          <cell r="L255" t="str">
            <v>N/A</v>
          </cell>
          <cell r="M255" t="str">
            <v>N/A</v>
          </cell>
          <cell r="N255" t="str">
            <v>N/A</v>
          </cell>
        </row>
        <row r="256">
          <cell r="A256">
            <v>364</v>
          </cell>
          <cell r="B256" t="str">
            <v>DRBR364</v>
          </cell>
          <cell r="C256" t="str">
            <v>ATM  TABADOM HOLDING</v>
          </cell>
          <cell r="D256" t="str">
            <v>NCR</v>
          </cell>
          <cell r="F256" t="str">
            <v>NO</v>
          </cell>
          <cell r="G256" t="str">
            <v>Si</v>
          </cell>
          <cell r="H256" t="str">
            <v>Si</v>
          </cell>
          <cell r="I256" t="str">
            <v>No</v>
          </cell>
          <cell r="J256" t="str">
            <v>Si</v>
          </cell>
          <cell r="K256" t="str">
            <v>No</v>
          </cell>
          <cell r="L256" t="str">
            <v>No</v>
          </cell>
          <cell r="M256" t="str">
            <v>No</v>
          </cell>
          <cell r="N256" t="str">
            <v>Si</v>
          </cell>
          <cell r="O256" t="str">
            <v>Santiago</v>
          </cell>
        </row>
        <row r="257">
          <cell r="A257">
            <v>365</v>
          </cell>
          <cell r="B257" t="str">
            <v>DRBR365</v>
          </cell>
          <cell r="C257" t="str">
            <v>Centro Medico de Diabetes, Obesidad y Endocrinología (CEMDOE)</v>
          </cell>
          <cell r="E257" t="str">
            <v>Distrito Nacional</v>
          </cell>
          <cell r="F257" t="str">
            <v>N/A</v>
          </cell>
          <cell r="G257" t="str">
            <v>N/A</v>
          </cell>
          <cell r="H257" t="str">
            <v>N/A</v>
          </cell>
          <cell r="I257" t="str">
            <v>N/A</v>
          </cell>
          <cell r="J257" t="str">
            <v>N/A</v>
          </cell>
          <cell r="K257" t="str">
            <v>N/A</v>
          </cell>
          <cell r="L257" t="str">
            <v>N/A</v>
          </cell>
          <cell r="M257" t="str">
            <v>N/A</v>
          </cell>
          <cell r="N257" t="str">
            <v>N/A</v>
          </cell>
        </row>
        <row r="258">
          <cell r="A258">
            <v>366</v>
          </cell>
          <cell r="B258" t="str">
            <v>DRBR366</v>
          </cell>
          <cell r="C258" t="str">
            <v>ATM Oficina Boulevard (Higuey) II</v>
          </cell>
          <cell r="F258" t="str">
            <v>N/A</v>
          </cell>
          <cell r="G258" t="str">
            <v>N/A</v>
          </cell>
          <cell r="H258" t="str">
            <v>N/A</v>
          </cell>
          <cell r="I258" t="str">
            <v>N/A</v>
          </cell>
          <cell r="J258" t="str">
            <v>N/A</v>
          </cell>
          <cell r="K258" t="str">
            <v>N/A</v>
          </cell>
          <cell r="L258" t="str">
            <v>N/A</v>
          </cell>
          <cell r="M258" t="str">
            <v>N/A</v>
          </cell>
        </row>
        <row r="259">
          <cell r="A259">
            <v>367</v>
          </cell>
          <cell r="B259" t="str">
            <v xml:space="preserve">DRBR367 </v>
          </cell>
          <cell r="C259" t="str">
            <v>Ayuntamiento El Puerto</v>
          </cell>
          <cell r="E259" t="str">
            <v>Este</v>
          </cell>
          <cell r="F259" t="str">
            <v>N/A</v>
          </cell>
          <cell r="G259" t="str">
            <v>N/A</v>
          </cell>
          <cell r="H259" t="str">
            <v>N/A</v>
          </cell>
          <cell r="I259" t="str">
            <v>N/A</v>
          </cell>
          <cell r="J259" t="str">
            <v>N/A</v>
          </cell>
          <cell r="K259" t="str">
            <v>N/A</v>
          </cell>
          <cell r="L259" t="str">
            <v>N/A</v>
          </cell>
          <cell r="M259" t="str">
            <v>N/A</v>
          </cell>
          <cell r="N259" t="str">
            <v>N/A</v>
          </cell>
        </row>
        <row r="260">
          <cell r="A260">
            <v>368</v>
          </cell>
          <cell r="B260" t="str">
            <v xml:space="preserve">DRBR368 </v>
          </cell>
          <cell r="C260" t="str">
            <v>Ayuntamiento Peralvillo</v>
          </cell>
          <cell r="E260" t="str">
            <v>Este</v>
          </cell>
          <cell r="F260" t="str">
            <v>N/A</v>
          </cell>
          <cell r="G260" t="str">
            <v>N/A</v>
          </cell>
          <cell r="H260" t="str">
            <v>N/A</v>
          </cell>
          <cell r="I260" t="str">
            <v>N/A</v>
          </cell>
          <cell r="J260" t="str">
            <v>N/A</v>
          </cell>
          <cell r="K260" t="str">
            <v>N/A</v>
          </cell>
          <cell r="L260" t="str">
            <v>N/A</v>
          </cell>
          <cell r="M260" t="str">
            <v>N/A</v>
          </cell>
          <cell r="N260" t="str">
            <v>N/A</v>
          </cell>
        </row>
        <row r="261">
          <cell r="A261">
            <v>369</v>
          </cell>
          <cell r="B261" t="str">
            <v xml:space="preserve">DRBR369 </v>
          </cell>
          <cell r="C261" t="str">
            <v>Autoservicio Plaza Lama Aut. Duarte</v>
          </cell>
          <cell r="E261" t="str">
            <v>Distrito Nacional</v>
          </cell>
          <cell r="F261" t="str">
            <v>N/A</v>
          </cell>
          <cell r="G261" t="str">
            <v>N/A</v>
          </cell>
          <cell r="H261" t="str">
            <v>N/A</v>
          </cell>
          <cell r="I261" t="str">
            <v>N/A</v>
          </cell>
          <cell r="J261" t="str">
            <v>N/A</v>
          </cell>
          <cell r="K261" t="str">
            <v>N/A</v>
          </cell>
          <cell r="L261" t="str">
            <v>N/A</v>
          </cell>
          <cell r="M261" t="str">
            <v>N/A</v>
          </cell>
          <cell r="N261" t="str">
            <v>N/A</v>
          </cell>
        </row>
        <row r="262">
          <cell r="A262">
            <v>358</v>
          </cell>
          <cell r="B262" t="str">
            <v>DRBR358</v>
          </cell>
          <cell r="C262" t="str">
            <v>ATM Ayuntamiento Cevico</v>
          </cell>
          <cell r="E262" t="str">
            <v>Norte</v>
          </cell>
          <cell r="F262" t="str">
            <v>NO</v>
          </cell>
          <cell r="G262" t="str">
            <v>Si</v>
          </cell>
          <cell r="H262" t="str">
            <v>Si</v>
          </cell>
          <cell r="I262" t="str">
            <v>No</v>
          </cell>
          <cell r="J262" t="str">
            <v>Si</v>
          </cell>
          <cell r="K262" t="str">
            <v>No</v>
          </cell>
          <cell r="L262" t="str">
            <v>Si</v>
          </cell>
          <cell r="M262" t="str">
            <v>No</v>
          </cell>
          <cell r="N262" t="str">
            <v>Si</v>
          </cell>
        </row>
        <row r="263">
          <cell r="A263">
            <v>361</v>
          </cell>
          <cell r="B263" t="str">
            <v>DRBR361</v>
          </cell>
          <cell r="E263" t="str">
            <v>NORTE</v>
          </cell>
          <cell r="F263" t="str">
            <v>N/A</v>
          </cell>
          <cell r="G263" t="str">
            <v>N/A</v>
          </cell>
          <cell r="H263" t="str">
            <v>N/A</v>
          </cell>
          <cell r="I263" t="str">
            <v>N/A</v>
          </cell>
          <cell r="J263" t="str">
            <v>N/A</v>
          </cell>
          <cell r="K263" t="str">
            <v>N/A</v>
          </cell>
          <cell r="L263" t="str">
            <v>N/A</v>
          </cell>
          <cell r="M263" t="str">
            <v>N/A</v>
          </cell>
        </row>
        <row r="264">
          <cell r="A264">
            <v>370</v>
          </cell>
          <cell r="B264" t="str">
            <v>DRBR370</v>
          </cell>
          <cell r="C264" t="str">
            <v>ATM Oficina Cruce de Imbert II (puerto Plata)</v>
          </cell>
          <cell r="D264" t="str">
            <v>Diebold</v>
          </cell>
          <cell r="E264" t="str">
            <v>Norte</v>
          </cell>
          <cell r="F264" t="str">
            <v>N/A</v>
          </cell>
          <cell r="G264" t="str">
            <v>N/A</v>
          </cell>
          <cell r="H264" t="str">
            <v>N/A</v>
          </cell>
          <cell r="I264" t="str">
            <v>N/A</v>
          </cell>
          <cell r="J264" t="str">
            <v>N/A</v>
          </cell>
          <cell r="K264" t="str">
            <v>N/A</v>
          </cell>
          <cell r="L264" t="str">
            <v>N/A</v>
          </cell>
          <cell r="M264" t="str">
            <v>N/A</v>
          </cell>
          <cell r="O264" t="str">
            <v>Puerto Plata</v>
          </cell>
        </row>
        <row r="265">
          <cell r="A265">
            <v>371</v>
          </cell>
          <cell r="B265" t="str">
            <v>DRBR371</v>
          </cell>
          <cell r="C265" t="str">
            <v>ATM AYUNTAMIENTO JIMA LA VEGA</v>
          </cell>
          <cell r="D265" t="str">
            <v>NCR</v>
          </cell>
          <cell r="E265" t="str">
            <v>NORTE</v>
          </cell>
        </row>
        <row r="266">
          <cell r="A266">
            <v>374</v>
          </cell>
          <cell r="B266" t="str">
            <v>DRBR374</v>
          </cell>
          <cell r="C266" t="str">
            <v>Ofic. Dual Blue Mall #2</v>
          </cell>
          <cell r="D266" t="str">
            <v>NCR</v>
          </cell>
          <cell r="E266" t="str">
            <v>Distrito Nacional</v>
          </cell>
          <cell r="F266" t="str">
            <v>SI</v>
          </cell>
          <cell r="G266" t="str">
            <v>Si</v>
          </cell>
          <cell r="H266" t="str">
            <v>Si</v>
          </cell>
          <cell r="J266" t="str">
            <v>Si</v>
          </cell>
        </row>
        <row r="267">
          <cell r="A267">
            <v>375</v>
          </cell>
          <cell r="B267" t="str">
            <v>DRBR375</v>
          </cell>
          <cell r="C267" t="str">
            <v xml:space="preserve"> Base Naval Las Calderas (BANI)</v>
          </cell>
          <cell r="E267" t="str">
            <v>Sur</v>
          </cell>
          <cell r="F267" t="str">
            <v>N/A</v>
          </cell>
          <cell r="G267" t="str">
            <v>N/A</v>
          </cell>
          <cell r="H267" t="str">
            <v>N/A</v>
          </cell>
          <cell r="I267" t="str">
            <v>N/A</v>
          </cell>
          <cell r="J267" t="str">
            <v>N/A</v>
          </cell>
          <cell r="K267" t="str">
            <v>N/A</v>
          </cell>
          <cell r="L267" t="str">
            <v>N/A</v>
          </cell>
          <cell r="M267" t="str">
            <v>N/A</v>
          </cell>
          <cell r="N267" t="str">
            <v>N/A</v>
          </cell>
        </row>
        <row r="268">
          <cell r="A268">
            <v>376</v>
          </cell>
          <cell r="B268" t="str">
            <v>DRBR376</v>
          </cell>
          <cell r="C268" t="str">
            <v>Ofic. Dual Blue Mall #3</v>
          </cell>
          <cell r="D268" t="str">
            <v>NCR</v>
          </cell>
          <cell r="E268" t="str">
            <v>Distrito Nacional</v>
          </cell>
          <cell r="F268" t="str">
            <v>SI</v>
          </cell>
          <cell r="G268" t="str">
            <v>Si</v>
          </cell>
          <cell r="H268" t="str">
            <v>Si</v>
          </cell>
          <cell r="J268" t="str">
            <v>Si</v>
          </cell>
        </row>
        <row r="269">
          <cell r="A269">
            <v>377</v>
          </cell>
          <cell r="B269" t="str">
            <v>DRBR377</v>
          </cell>
          <cell r="C269" t="str">
            <v>ATM Estacion del Metro Eduardo Brito</v>
          </cell>
          <cell r="D269" t="str">
            <v>NCR</v>
          </cell>
          <cell r="E269" t="str">
            <v>Distrito Nacional</v>
          </cell>
          <cell r="F269" t="str">
            <v>NO</v>
          </cell>
          <cell r="G269" t="str">
            <v>Si</v>
          </cell>
          <cell r="H269" t="str">
            <v>Si</v>
          </cell>
          <cell r="I269" t="str">
            <v>No</v>
          </cell>
          <cell r="J269" t="str">
            <v>Si</v>
          </cell>
          <cell r="K269" t="str">
            <v>Si</v>
          </cell>
          <cell r="L269" t="str">
            <v>Si</v>
          </cell>
          <cell r="M269" t="str">
            <v>Si</v>
          </cell>
          <cell r="N269" t="str">
            <v>No</v>
          </cell>
          <cell r="O269" t="str">
            <v/>
          </cell>
        </row>
        <row r="270">
          <cell r="A270">
            <v>378</v>
          </cell>
          <cell r="B270" t="str">
            <v>DRBR378</v>
          </cell>
          <cell r="C270" t="str">
            <v>UNP Villa Flores San Juan</v>
          </cell>
          <cell r="E270" t="str">
            <v>Sur</v>
          </cell>
          <cell r="F270" t="str">
            <v>N/A</v>
          </cell>
          <cell r="G270" t="str">
            <v>N/A</v>
          </cell>
          <cell r="H270" t="str">
            <v>N/A</v>
          </cell>
          <cell r="I270" t="str">
            <v>N/A</v>
          </cell>
          <cell r="J270" t="str">
            <v>N/A</v>
          </cell>
          <cell r="K270" t="str">
            <v>N/A</v>
          </cell>
          <cell r="L270" t="str">
            <v>N/A</v>
          </cell>
          <cell r="M270" t="str">
            <v>N/A</v>
          </cell>
        </row>
        <row r="271">
          <cell r="A271">
            <v>372</v>
          </cell>
          <cell r="B271" t="str">
            <v>DRBR372</v>
          </cell>
          <cell r="C271" t="str">
            <v>Oficina Sánchez II</v>
          </cell>
          <cell r="E271" t="str">
            <v>Norte</v>
          </cell>
          <cell r="F271" t="str">
            <v>N/A</v>
          </cell>
          <cell r="G271" t="str">
            <v>N/A</v>
          </cell>
          <cell r="H271" t="str">
            <v>N/A</v>
          </cell>
          <cell r="I271" t="str">
            <v>N/A</v>
          </cell>
          <cell r="J271" t="str">
            <v>N/A</v>
          </cell>
          <cell r="K271" t="str">
            <v>N/A</v>
          </cell>
          <cell r="L271" t="str">
            <v>N/A</v>
          </cell>
          <cell r="M271" t="str">
            <v>N/A</v>
          </cell>
        </row>
        <row r="272">
          <cell r="A272">
            <v>382</v>
          </cell>
          <cell r="B272" t="str">
            <v xml:space="preserve">DRBR382 </v>
          </cell>
          <cell r="C272" t="str">
            <v>Estación del Metro Maria Montes</v>
          </cell>
          <cell r="E272" t="str">
            <v>Distrito Nacional</v>
          </cell>
          <cell r="F272" t="str">
            <v>N/A</v>
          </cell>
          <cell r="G272" t="str">
            <v>N/A</v>
          </cell>
          <cell r="H272" t="str">
            <v>N/A</v>
          </cell>
          <cell r="I272" t="str">
            <v>N/A</v>
          </cell>
          <cell r="J272" t="str">
            <v>N/A</v>
          </cell>
          <cell r="K272" t="str">
            <v>N/A</v>
          </cell>
          <cell r="L272" t="str">
            <v>N/A</v>
          </cell>
          <cell r="M272" t="str">
            <v>N/A</v>
          </cell>
        </row>
        <row r="273">
          <cell r="A273">
            <v>373</v>
          </cell>
          <cell r="B273" t="str">
            <v>DRBR373</v>
          </cell>
          <cell r="C273" t="str">
            <v>S/M Tangui Nagua</v>
          </cell>
          <cell r="E273" t="str">
            <v>Norte</v>
          </cell>
          <cell r="F273" t="str">
            <v>N/A</v>
          </cell>
          <cell r="G273" t="str">
            <v>N/A</v>
          </cell>
          <cell r="H273" t="str">
            <v>N/A</v>
          </cell>
          <cell r="I273" t="str">
            <v>N/A</v>
          </cell>
          <cell r="J273" t="str">
            <v>N/A</v>
          </cell>
          <cell r="K273" t="str">
            <v>N/A</v>
          </cell>
          <cell r="L273" t="str">
            <v>N/A</v>
          </cell>
          <cell r="M273" t="str">
            <v>N/A</v>
          </cell>
        </row>
        <row r="274">
          <cell r="A274">
            <v>384</v>
          </cell>
          <cell r="B274" t="str">
            <v>DRBR384</v>
          </cell>
          <cell r="C274" t="str">
            <v>Sótano Torre Banreservas (Reserva Zona Metro)</v>
          </cell>
          <cell r="E274" t="str">
            <v>Distrito Nacional</v>
          </cell>
          <cell r="F274" t="str">
            <v>N/A</v>
          </cell>
          <cell r="G274" t="str">
            <v>N/A</v>
          </cell>
          <cell r="H274" t="str">
            <v>N/A</v>
          </cell>
          <cell r="I274" t="str">
            <v>N/A</v>
          </cell>
          <cell r="J274" t="str">
            <v>N/A</v>
          </cell>
          <cell r="K274" t="str">
            <v>N/A</v>
          </cell>
          <cell r="L274" t="str">
            <v>N/A</v>
          </cell>
          <cell r="M274" t="str">
            <v>N/A</v>
          </cell>
          <cell r="N274" t="str">
            <v>N/A</v>
          </cell>
        </row>
        <row r="275">
          <cell r="A275">
            <v>385</v>
          </cell>
          <cell r="B275" t="str">
            <v>DRBR385</v>
          </cell>
          <cell r="C275" t="str">
            <v>OFIC. PLAZA VERON I</v>
          </cell>
          <cell r="D275" t="str">
            <v>NCR</v>
          </cell>
          <cell r="E275" t="str">
            <v>Este</v>
          </cell>
          <cell r="F275" t="str">
            <v>NO</v>
          </cell>
          <cell r="G275" t="str">
            <v>Si</v>
          </cell>
          <cell r="H275" t="str">
            <v>Si</v>
          </cell>
          <cell r="I275" t="str">
            <v>No</v>
          </cell>
          <cell r="J275" t="str">
            <v>Si</v>
          </cell>
          <cell r="K275" t="str">
            <v>No</v>
          </cell>
          <cell r="L275" t="str">
            <v>Si</v>
          </cell>
          <cell r="M275" t="str">
            <v>No</v>
          </cell>
          <cell r="N275" t="str">
            <v>Si</v>
          </cell>
          <cell r="O275" t="str">
            <v>Romana-Higuey</v>
          </cell>
        </row>
        <row r="276">
          <cell r="A276">
            <v>386</v>
          </cell>
          <cell r="B276" t="str">
            <v>DRBR386</v>
          </cell>
          <cell r="C276" t="str">
            <v>OFIC. PLAZA VERON II</v>
          </cell>
          <cell r="D276" t="str">
            <v>NCR</v>
          </cell>
          <cell r="E276" t="str">
            <v>Este</v>
          </cell>
          <cell r="F276" t="str">
            <v>NO</v>
          </cell>
          <cell r="G276" t="str">
            <v>Si</v>
          </cell>
          <cell r="H276" t="str">
            <v>Si</v>
          </cell>
          <cell r="I276" t="str">
            <v>No</v>
          </cell>
          <cell r="J276" t="str">
            <v>Si</v>
          </cell>
          <cell r="K276" t="str">
            <v>No</v>
          </cell>
          <cell r="L276" t="str">
            <v>Si</v>
          </cell>
          <cell r="M276" t="str">
            <v>No</v>
          </cell>
          <cell r="N276" t="str">
            <v>Si</v>
          </cell>
          <cell r="O276" t="str">
            <v>Romana-Higuey</v>
          </cell>
        </row>
        <row r="277">
          <cell r="A277">
            <v>387</v>
          </cell>
          <cell r="B277" t="str">
            <v>DRBR387</v>
          </cell>
          <cell r="C277" t="str">
            <v>S/M La Cadena San Vicente</v>
          </cell>
          <cell r="D277" t="str">
            <v>Wincor Nixdorf</v>
          </cell>
          <cell r="E277" t="str">
            <v>Distrito Nacional</v>
          </cell>
          <cell r="F277" t="str">
            <v>NO</v>
          </cell>
          <cell r="G277" t="str">
            <v>Si</v>
          </cell>
          <cell r="H277" t="str">
            <v>Si</v>
          </cell>
          <cell r="I277" t="str">
            <v>No</v>
          </cell>
          <cell r="J277" t="str">
            <v>Si</v>
          </cell>
          <cell r="K277" t="str">
            <v>Si</v>
          </cell>
          <cell r="L277" t="str">
            <v>Si</v>
          </cell>
          <cell r="M277" t="str">
            <v>Si</v>
          </cell>
          <cell r="N277" t="str">
            <v>No</v>
          </cell>
          <cell r="O277" t="str">
            <v>Grupo 4</v>
          </cell>
        </row>
        <row r="278">
          <cell r="A278">
            <v>380</v>
          </cell>
          <cell r="B278" t="str">
            <v>DRBR380</v>
          </cell>
          <cell r="C278" t="str">
            <v>Ofic. Navarrete</v>
          </cell>
          <cell r="D278" t="str">
            <v>NCR</v>
          </cell>
          <cell r="E278" t="str">
            <v>Norte</v>
          </cell>
          <cell r="F278" t="str">
            <v>NO</v>
          </cell>
          <cell r="G278" t="str">
            <v>Si</v>
          </cell>
          <cell r="H278" t="str">
            <v>Si</v>
          </cell>
          <cell r="I278" t="str">
            <v>No</v>
          </cell>
          <cell r="J278" t="str">
            <v>Si</v>
          </cell>
          <cell r="K278" t="str">
            <v>No</v>
          </cell>
          <cell r="L278" t="str">
            <v>Si</v>
          </cell>
          <cell r="M278" t="str">
            <v>No</v>
          </cell>
          <cell r="N278" t="str">
            <v>Si</v>
          </cell>
          <cell r="O278" t="str">
            <v>Oficina</v>
          </cell>
        </row>
        <row r="279">
          <cell r="A279">
            <v>389</v>
          </cell>
          <cell r="B279" t="str">
            <v>DRBR389</v>
          </cell>
          <cell r="C279" t="str">
            <v>HOTEL PRINCESS</v>
          </cell>
          <cell r="D279" t="str">
            <v>Diebold</v>
          </cell>
          <cell r="E279" t="str">
            <v>Distrito Nacional</v>
          </cell>
          <cell r="F279" t="str">
            <v>NO</v>
          </cell>
          <cell r="G279" t="str">
            <v>Si</v>
          </cell>
          <cell r="H279" t="str">
            <v>Si</v>
          </cell>
          <cell r="I279" t="str">
            <v>No</v>
          </cell>
          <cell r="J279" t="str">
            <v>Si</v>
          </cell>
          <cell r="K279" t="str">
            <v>Si</v>
          </cell>
          <cell r="L279" t="str">
            <v>Si</v>
          </cell>
          <cell r="M279" t="str">
            <v>Si</v>
          </cell>
          <cell r="N279" t="str">
            <v>Si</v>
          </cell>
          <cell r="O279" t="str">
            <v>Grupo 2</v>
          </cell>
        </row>
        <row r="280">
          <cell r="A280">
            <v>390</v>
          </cell>
          <cell r="B280" t="str">
            <v>DRBR390</v>
          </cell>
          <cell r="C280" t="str">
            <v>Ofic. Boca Chica #2</v>
          </cell>
          <cell r="D280" t="str">
            <v>Wincor Nixdorf</v>
          </cell>
          <cell r="E280" t="str">
            <v>Este</v>
          </cell>
          <cell r="F280" t="str">
            <v>NO</v>
          </cell>
          <cell r="G280" t="str">
            <v>Si</v>
          </cell>
          <cell r="H280" t="str">
            <v>Si</v>
          </cell>
          <cell r="I280" t="str">
            <v>No</v>
          </cell>
          <cell r="J280" t="str">
            <v>Si</v>
          </cell>
          <cell r="K280" t="str">
            <v>No</v>
          </cell>
          <cell r="L280" t="str">
            <v>Si</v>
          </cell>
          <cell r="M280" t="str">
            <v>No</v>
          </cell>
          <cell r="N280" t="str">
            <v>Si</v>
          </cell>
          <cell r="O280" t="str">
            <v>Oficina</v>
          </cell>
        </row>
        <row r="281">
          <cell r="A281">
            <v>391</v>
          </cell>
          <cell r="B281" t="str">
            <v>DRBR391</v>
          </cell>
          <cell r="C281" t="str">
            <v>JUMBO LUPERON</v>
          </cell>
          <cell r="D281" t="str">
            <v>Wincor Nixdorf</v>
          </cell>
          <cell r="E281" t="str">
            <v>Distrito Nacional</v>
          </cell>
          <cell r="F281" t="str">
            <v>NO</v>
          </cell>
          <cell r="G281" t="str">
            <v>Si</v>
          </cell>
          <cell r="H281" t="str">
            <v>Si</v>
          </cell>
          <cell r="I281" t="str">
            <v>No</v>
          </cell>
          <cell r="J281" t="str">
            <v>Si</v>
          </cell>
          <cell r="K281" t="str">
            <v>Si</v>
          </cell>
          <cell r="L281" t="str">
            <v>Si</v>
          </cell>
          <cell r="M281" t="str">
            <v>Si</v>
          </cell>
          <cell r="N281" t="str">
            <v>No</v>
          </cell>
          <cell r="O281" t="str">
            <v>Grupo 6</v>
          </cell>
        </row>
        <row r="282">
          <cell r="A282">
            <v>392</v>
          </cell>
          <cell r="B282" t="str">
            <v>DRBR392</v>
          </cell>
          <cell r="C282" t="str">
            <v>Ofic. San Juan De La Maguana #2</v>
          </cell>
          <cell r="D282" t="str">
            <v>Wincor Nixdorf</v>
          </cell>
          <cell r="E282" t="str">
            <v>Sur</v>
          </cell>
          <cell r="F282" t="str">
            <v>SI</v>
          </cell>
          <cell r="G282" t="str">
            <v>Si</v>
          </cell>
          <cell r="H282" t="str">
            <v>Si</v>
          </cell>
          <cell r="I282" t="str">
            <v>No</v>
          </cell>
          <cell r="J282" t="str">
            <v>Si</v>
          </cell>
          <cell r="K282" t="str">
            <v>No</v>
          </cell>
          <cell r="L282" t="str">
            <v>Si</v>
          </cell>
          <cell r="M282" t="str">
            <v>No</v>
          </cell>
          <cell r="N282" t="str">
            <v>Si</v>
          </cell>
          <cell r="O282" t="str">
            <v>Oficina</v>
          </cell>
        </row>
        <row r="283">
          <cell r="A283">
            <v>394</v>
          </cell>
          <cell r="B283" t="str">
            <v>DRBR394</v>
          </cell>
          <cell r="C283" t="str">
            <v>MULTICENTRO SIRENA LUPERON</v>
          </cell>
          <cell r="D283" t="str">
            <v>Wincor Nixdorf</v>
          </cell>
          <cell r="E283" t="str">
            <v>Distrito Nacional</v>
          </cell>
          <cell r="F283" t="str">
            <v>NO</v>
          </cell>
          <cell r="G283" t="str">
            <v>Si</v>
          </cell>
          <cell r="H283" t="str">
            <v>Si</v>
          </cell>
          <cell r="I283" t="str">
            <v>No</v>
          </cell>
          <cell r="J283" t="str">
            <v>Si</v>
          </cell>
          <cell r="K283" t="str">
            <v>Si</v>
          </cell>
          <cell r="L283" t="str">
            <v>Si</v>
          </cell>
          <cell r="M283" t="str">
            <v>Si</v>
          </cell>
          <cell r="N283" t="str">
            <v>No</v>
          </cell>
          <cell r="O283" t="str">
            <v>Grupo 6</v>
          </cell>
        </row>
        <row r="284">
          <cell r="A284">
            <v>383</v>
          </cell>
          <cell r="B284" t="str">
            <v>DRBR383</v>
          </cell>
          <cell r="C284" t="str">
            <v>S/M Daniel Dajabón</v>
          </cell>
          <cell r="E284" t="str">
            <v>Norte</v>
          </cell>
          <cell r="F284" t="str">
            <v>N/A</v>
          </cell>
          <cell r="G284" t="str">
            <v>N/A</v>
          </cell>
          <cell r="H284" t="str">
            <v>N/A</v>
          </cell>
          <cell r="I284" t="str">
            <v>N/A</v>
          </cell>
          <cell r="J284" t="str">
            <v>N/A</v>
          </cell>
          <cell r="K284" t="str">
            <v>N/A</v>
          </cell>
          <cell r="L284" t="str">
            <v>N/A</v>
          </cell>
          <cell r="M284" t="str">
            <v>N/A</v>
          </cell>
        </row>
        <row r="285">
          <cell r="A285">
            <v>388</v>
          </cell>
          <cell r="B285" t="str">
            <v>DRBR388</v>
          </cell>
          <cell r="C285" t="str">
            <v>LA SIRENA PUERTO PLATA</v>
          </cell>
          <cell r="D285" t="str">
            <v>Wincor Nixdorf</v>
          </cell>
          <cell r="E285" t="str">
            <v>Norte</v>
          </cell>
          <cell r="F285" t="str">
            <v>NO</v>
          </cell>
          <cell r="G285" t="str">
            <v>Si</v>
          </cell>
          <cell r="H285" t="str">
            <v>Si</v>
          </cell>
          <cell r="I285" t="str">
            <v>No</v>
          </cell>
          <cell r="J285" t="str">
            <v>Si</v>
          </cell>
          <cell r="K285" t="str">
            <v>Si</v>
          </cell>
          <cell r="L285" t="str">
            <v>Si</v>
          </cell>
          <cell r="M285" t="str">
            <v>Si</v>
          </cell>
          <cell r="N285" t="str">
            <v>No</v>
          </cell>
          <cell r="O285" t="str">
            <v>Puerto Plata</v>
          </cell>
        </row>
        <row r="286">
          <cell r="A286">
            <v>395</v>
          </cell>
          <cell r="B286" t="str">
            <v>DRBR395</v>
          </cell>
          <cell r="C286" t="str">
            <v>Ofic. Sabana Iglesia</v>
          </cell>
          <cell r="D286" t="str">
            <v>NCR</v>
          </cell>
          <cell r="E286" t="str">
            <v>Norte</v>
          </cell>
          <cell r="F286" t="str">
            <v>NO</v>
          </cell>
          <cell r="G286" t="str">
            <v>Si</v>
          </cell>
          <cell r="H286" t="str">
            <v>Si</v>
          </cell>
          <cell r="I286" t="str">
            <v>No</v>
          </cell>
          <cell r="J286" t="str">
            <v>Si</v>
          </cell>
          <cell r="K286" t="str">
            <v>No</v>
          </cell>
          <cell r="L286" t="str">
            <v>Si</v>
          </cell>
          <cell r="M286" t="str">
            <v>No</v>
          </cell>
          <cell r="N286" t="str">
            <v>Si</v>
          </cell>
          <cell r="O286" t="str">
            <v>Oficina</v>
          </cell>
        </row>
        <row r="287">
          <cell r="A287">
            <v>398</v>
          </cell>
          <cell r="B287" t="str">
            <v>DRBR398</v>
          </cell>
          <cell r="C287" t="str">
            <v>Ofic. Dual Blue Mall #4</v>
          </cell>
          <cell r="D287" t="str">
            <v>NCR</v>
          </cell>
          <cell r="E287" t="str">
            <v>Distrito Nacional</v>
          </cell>
          <cell r="F287" t="str">
            <v>SI</v>
          </cell>
          <cell r="G287" t="str">
            <v>Si</v>
          </cell>
          <cell r="H287" t="str">
            <v>Si</v>
          </cell>
          <cell r="J287" t="str">
            <v>Si</v>
          </cell>
        </row>
        <row r="288">
          <cell r="A288">
            <v>399</v>
          </cell>
          <cell r="B288" t="str">
            <v>DRBR399</v>
          </cell>
          <cell r="C288" t="str">
            <v>Ofic. La Romana #2</v>
          </cell>
          <cell r="D288" t="str">
            <v>NCR</v>
          </cell>
          <cell r="E288" t="str">
            <v>Distrito Nacional</v>
          </cell>
          <cell r="F288" t="str">
            <v>NO</v>
          </cell>
          <cell r="G288" t="str">
            <v>Si</v>
          </cell>
          <cell r="H288" t="str">
            <v>Si</v>
          </cell>
          <cell r="I288" t="str">
            <v>No</v>
          </cell>
          <cell r="J288" t="str">
            <v>Si</v>
          </cell>
          <cell r="K288" t="str">
            <v>Si</v>
          </cell>
          <cell r="L288" t="str">
            <v>Si</v>
          </cell>
          <cell r="M288" t="str">
            <v>Si</v>
          </cell>
          <cell r="N288" t="str">
            <v>Si</v>
          </cell>
          <cell r="O288" t="str">
            <v>Romana-Higuey</v>
          </cell>
        </row>
        <row r="289">
          <cell r="A289">
            <v>396</v>
          </cell>
          <cell r="B289" t="str">
            <v>DRBR396</v>
          </cell>
          <cell r="C289" t="str">
            <v>OFIC. PLAZA ULLOA</v>
          </cell>
          <cell r="D289" t="str">
            <v>Wincor Nixdorf</v>
          </cell>
          <cell r="E289" t="str">
            <v>Norte</v>
          </cell>
          <cell r="F289" t="str">
            <v>NO</v>
          </cell>
          <cell r="G289" t="str">
            <v>Si</v>
          </cell>
          <cell r="H289" t="str">
            <v>Si</v>
          </cell>
          <cell r="I289" t="str">
            <v>No</v>
          </cell>
          <cell r="J289" t="str">
            <v>Si</v>
          </cell>
          <cell r="K289" t="str">
            <v>No</v>
          </cell>
          <cell r="L289" t="str">
            <v>No</v>
          </cell>
          <cell r="M289" t="str">
            <v>No</v>
          </cell>
          <cell r="N289" t="str">
            <v>Si</v>
          </cell>
          <cell r="O289" t="str">
            <v>Santiago 2</v>
          </cell>
        </row>
        <row r="290">
          <cell r="A290">
            <v>403</v>
          </cell>
          <cell r="B290" t="str">
            <v>DRBR403</v>
          </cell>
          <cell r="C290" t="str">
            <v>OFIC. VICENTE NOBLE</v>
          </cell>
          <cell r="D290" t="str">
            <v>NCR</v>
          </cell>
          <cell r="E290" t="str">
            <v>Sur</v>
          </cell>
          <cell r="F290" t="str">
            <v>NO</v>
          </cell>
          <cell r="G290" t="str">
            <v>Si</v>
          </cell>
          <cell r="H290" t="str">
            <v>Si</v>
          </cell>
          <cell r="I290" t="str">
            <v>No</v>
          </cell>
          <cell r="J290" t="str">
            <v>Si</v>
          </cell>
          <cell r="K290" t="str">
            <v>No</v>
          </cell>
          <cell r="L290" t="str">
            <v>Si</v>
          </cell>
          <cell r="M290" t="str">
            <v>No</v>
          </cell>
          <cell r="N290" t="str">
            <v>Si</v>
          </cell>
          <cell r="O290" t="str">
            <v>Barahona</v>
          </cell>
        </row>
        <row r="291">
          <cell r="A291">
            <v>402</v>
          </cell>
          <cell r="B291" t="str">
            <v>DRBR402</v>
          </cell>
          <cell r="C291" t="str">
            <v>LA SIRENA LA VEGA</v>
          </cell>
          <cell r="D291" t="str">
            <v>Wincor Nixdorf</v>
          </cell>
          <cell r="E291" t="str">
            <v>Norte</v>
          </cell>
          <cell r="F291" t="str">
            <v>NO</v>
          </cell>
          <cell r="G291" t="str">
            <v>Si</v>
          </cell>
          <cell r="H291" t="str">
            <v>Si</v>
          </cell>
          <cell r="I291" t="str">
            <v>Si</v>
          </cell>
          <cell r="J291" t="str">
            <v>Si</v>
          </cell>
          <cell r="K291" t="str">
            <v>Si</v>
          </cell>
          <cell r="L291" t="str">
            <v>Si</v>
          </cell>
          <cell r="M291" t="str">
            <v>Si</v>
          </cell>
          <cell r="N291" t="str">
            <v>No</v>
          </cell>
          <cell r="O291" t="str">
            <v>La Vega</v>
          </cell>
        </row>
        <row r="292">
          <cell r="A292">
            <v>406</v>
          </cell>
          <cell r="B292" t="str">
            <v>DRBR406</v>
          </cell>
          <cell r="C292" t="str">
            <v>PLAZA LAMA MAXIMO GOMEZ</v>
          </cell>
          <cell r="D292" t="str">
            <v>Wincor Nixdorf</v>
          </cell>
          <cell r="E292" t="str">
            <v>Distrito Nacional</v>
          </cell>
          <cell r="F292" t="str">
            <v>SI</v>
          </cell>
          <cell r="G292" t="str">
            <v>Si</v>
          </cell>
          <cell r="H292" t="str">
            <v>Si</v>
          </cell>
          <cell r="I292" t="str">
            <v>No</v>
          </cell>
          <cell r="J292" t="str">
            <v>Si</v>
          </cell>
          <cell r="K292" t="str">
            <v>No</v>
          </cell>
          <cell r="L292" t="str">
            <v>Si</v>
          </cell>
          <cell r="M292" t="str">
            <v>No</v>
          </cell>
          <cell r="N292" t="str">
            <v>No</v>
          </cell>
          <cell r="O292" t="str">
            <v>Grupo 1</v>
          </cell>
        </row>
        <row r="293">
          <cell r="A293">
            <v>407</v>
          </cell>
          <cell r="B293" t="str">
            <v>DRBR407</v>
          </cell>
          <cell r="C293" t="str">
            <v>La Sirena Villa Mella</v>
          </cell>
          <cell r="D293" t="str">
            <v>Wincor Nixdorf</v>
          </cell>
          <cell r="E293" t="str">
            <v>Distrito Nacional</v>
          </cell>
          <cell r="F293" t="str">
            <v>NO</v>
          </cell>
          <cell r="G293" t="str">
            <v>Si</v>
          </cell>
          <cell r="H293" t="str">
            <v>Si</v>
          </cell>
          <cell r="I293" t="str">
            <v>No</v>
          </cell>
          <cell r="J293" t="str">
            <v>Si</v>
          </cell>
          <cell r="K293" t="str">
            <v>Si</v>
          </cell>
          <cell r="L293" t="str">
            <v>Si</v>
          </cell>
          <cell r="M293" t="str">
            <v>Si</v>
          </cell>
          <cell r="N293" t="str">
            <v>No</v>
          </cell>
          <cell r="O293" t="str">
            <v>Grupo 1</v>
          </cell>
        </row>
        <row r="294">
          <cell r="A294">
            <v>408</v>
          </cell>
          <cell r="B294" t="str">
            <v>DRBR408</v>
          </cell>
          <cell r="C294" t="str">
            <v>Autobanco Palmas Herreras</v>
          </cell>
          <cell r="D294" t="str">
            <v>NCR</v>
          </cell>
          <cell r="E294" t="str">
            <v>Distrito Nacional</v>
          </cell>
          <cell r="F294" t="str">
            <v>NO</v>
          </cell>
          <cell r="G294" t="str">
            <v>Si</v>
          </cell>
          <cell r="H294" t="str">
            <v>Si</v>
          </cell>
          <cell r="I294" t="str">
            <v>No</v>
          </cell>
          <cell r="J294" t="str">
            <v>Si</v>
          </cell>
          <cell r="K294" t="str">
            <v>Si</v>
          </cell>
          <cell r="L294" t="str">
            <v>Si</v>
          </cell>
          <cell r="M294" t="str">
            <v>Si</v>
          </cell>
          <cell r="N294" t="str">
            <v>Si</v>
          </cell>
          <cell r="O294" t="str">
            <v>Grupo 6</v>
          </cell>
        </row>
        <row r="295">
          <cell r="A295">
            <v>409</v>
          </cell>
          <cell r="B295" t="str">
            <v>DRBR409</v>
          </cell>
          <cell r="C295" t="str">
            <v>OFIC. PALMAS HERRERA I</v>
          </cell>
          <cell r="D295" t="str">
            <v>Wincor Nixdorf</v>
          </cell>
          <cell r="E295" t="str">
            <v>Distrito Nacional</v>
          </cell>
          <cell r="F295" t="str">
            <v>NO</v>
          </cell>
          <cell r="G295" t="str">
            <v>Si</v>
          </cell>
          <cell r="H295" t="str">
            <v>Si</v>
          </cell>
          <cell r="I295" t="str">
            <v>No</v>
          </cell>
          <cell r="J295" t="str">
            <v>Si</v>
          </cell>
          <cell r="K295" t="str">
            <v>Si</v>
          </cell>
          <cell r="L295" t="str">
            <v>Si</v>
          </cell>
          <cell r="M295" t="str">
            <v>Si</v>
          </cell>
          <cell r="N295" t="str">
            <v>Si</v>
          </cell>
          <cell r="O295" t="str">
            <v>Grupo 6</v>
          </cell>
        </row>
        <row r="296">
          <cell r="A296">
            <v>410</v>
          </cell>
          <cell r="B296" t="str">
            <v>DRBR410</v>
          </cell>
          <cell r="C296" t="str">
            <v>OFIC. PALMAS HERRERA II</v>
          </cell>
          <cell r="D296" t="str">
            <v>Wincor Nixdorf</v>
          </cell>
          <cell r="E296" t="str">
            <v>Distrito Nacional</v>
          </cell>
          <cell r="F296" t="str">
            <v>NO</v>
          </cell>
          <cell r="G296" t="str">
            <v>Si</v>
          </cell>
          <cell r="H296" t="str">
            <v>Si</v>
          </cell>
          <cell r="I296" t="str">
            <v>No</v>
          </cell>
          <cell r="J296" t="str">
            <v>Si</v>
          </cell>
          <cell r="K296" t="str">
            <v>Si</v>
          </cell>
          <cell r="L296" t="str">
            <v>Si</v>
          </cell>
          <cell r="M296" t="str">
            <v>Si</v>
          </cell>
          <cell r="N296" t="str">
            <v>Si</v>
          </cell>
          <cell r="O296" t="str">
            <v>Grupo 6</v>
          </cell>
        </row>
        <row r="297">
          <cell r="A297">
            <v>405</v>
          </cell>
          <cell r="B297" t="str">
            <v>DRBR405</v>
          </cell>
          <cell r="C297" t="str">
            <v>SBD Loma de Cabrera</v>
          </cell>
          <cell r="D297" t="str">
            <v>NCR</v>
          </cell>
          <cell r="E297" t="str">
            <v>Norte</v>
          </cell>
          <cell r="F297" t="str">
            <v>NO</v>
          </cell>
          <cell r="G297" t="str">
            <v>Si</v>
          </cell>
          <cell r="H297" t="str">
            <v>Si</v>
          </cell>
          <cell r="I297" t="str">
            <v>No</v>
          </cell>
          <cell r="J297" t="str">
            <v>Si</v>
          </cell>
          <cell r="K297" t="str">
            <v>No</v>
          </cell>
          <cell r="L297" t="str">
            <v>Si</v>
          </cell>
          <cell r="M297" t="str">
            <v>No</v>
          </cell>
          <cell r="N297" t="str">
            <v>Si</v>
          </cell>
          <cell r="O297" t="str">
            <v>Oficina</v>
          </cell>
        </row>
        <row r="298">
          <cell r="A298">
            <v>412</v>
          </cell>
          <cell r="B298" t="str">
            <v>DRBR412</v>
          </cell>
          <cell r="C298" t="str">
            <v>Ofic. Dual Blue Mall #5</v>
          </cell>
          <cell r="D298" t="str">
            <v>NCR</v>
          </cell>
          <cell r="E298" t="str">
            <v>Distrito Nacional</v>
          </cell>
          <cell r="F298" t="str">
            <v>SI</v>
          </cell>
          <cell r="G298" t="str">
            <v>Si</v>
          </cell>
          <cell r="H298" t="str">
            <v>Si</v>
          </cell>
          <cell r="J298" t="str">
            <v>Si</v>
          </cell>
        </row>
        <row r="299">
          <cell r="A299">
            <v>411</v>
          </cell>
          <cell r="B299" t="str">
            <v>DRBR411</v>
          </cell>
          <cell r="C299" t="str">
            <v>UNP Piedra Blanca</v>
          </cell>
          <cell r="D299" t="str">
            <v>Diebold</v>
          </cell>
          <cell r="E299" t="str">
            <v>Norte</v>
          </cell>
          <cell r="F299" t="str">
            <v>NO</v>
          </cell>
          <cell r="G299" t="str">
            <v>Si</v>
          </cell>
          <cell r="H299" t="str">
            <v>Si</v>
          </cell>
          <cell r="I299" t="str">
            <v>No</v>
          </cell>
          <cell r="J299" t="str">
            <v>Si</v>
          </cell>
          <cell r="K299" t="str">
            <v>No</v>
          </cell>
          <cell r="L299" t="str">
            <v>Si</v>
          </cell>
          <cell r="M299" t="str">
            <v>No</v>
          </cell>
          <cell r="N299" t="str">
            <v>Si</v>
          </cell>
          <cell r="O299" t="str">
            <v>Oficina</v>
          </cell>
        </row>
        <row r="300">
          <cell r="A300">
            <v>414</v>
          </cell>
          <cell r="B300" t="str">
            <v>DRBR414</v>
          </cell>
          <cell r="C300" t="str">
            <v>Ofic. Villa Francisca #2</v>
          </cell>
          <cell r="D300" t="str">
            <v>NCR</v>
          </cell>
          <cell r="E300" t="str">
            <v>Distrito Nacional</v>
          </cell>
          <cell r="F300" t="str">
            <v>SI</v>
          </cell>
          <cell r="G300" t="str">
            <v>Si</v>
          </cell>
          <cell r="H300" t="str">
            <v>Si</v>
          </cell>
          <cell r="I300" t="str">
            <v>No</v>
          </cell>
          <cell r="J300" t="str">
            <v>Si</v>
          </cell>
          <cell r="K300" t="str">
            <v>No</v>
          </cell>
          <cell r="L300" t="str">
            <v>Si</v>
          </cell>
          <cell r="M300" t="str">
            <v>No</v>
          </cell>
          <cell r="N300" t="str">
            <v>Si</v>
          </cell>
          <cell r="O300" t="str">
            <v>Grupo 7</v>
          </cell>
        </row>
        <row r="301">
          <cell r="A301">
            <v>415</v>
          </cell>
          <cell r="B301" t="str">
            <v>DRBR415</v>
          </cell>
          <cell r="C301" t="str">
            <v>Autobanco San Martín I</v>
          </cell>
          <cell r="D301" t="str">
            <v>NCR</v>
          </cell>
          <cell r="E301" t="str">
            <v>Distrito Nacional</v>
          </cell>
          <cell r="F301" t="str">
            <v>NO</v>
          </cell>
          <cell r="G301" t="str">
            <v>Si</v>
          </cell>
          <cell r="H301" t="str">
            <v>Si</v>
          </cell>
          <cell r="I301" t="str">
            <v>No</v>
          </cell>
          <cell r="J301" t="str">
            <v>Si</v>
          </cell>
          <cell r="K301" t="str">
            <v>Si</v>
          </cell>
          <cell r="L301" t="str">
            <v>Si</v>
          </cell>
          <cell r="M301" t="str">
            <v>Si</v>
          </cell>
          <cell r="N301" t="str">
            <v>Si</v>
          </cell>
          <cell r="O301" t="str">
            <v>Grupo 1</v>
          </cell>
        </row>
        <row r="302">
          <cell r="A302">
            <v>416</v>
          </cell>
          <cell r="B302" t="str">
            <v>DRBR416</v>
          </cell>
          <cell r="C302" t="str">
            <v>Autobanco San Martin II</v>
          </cell>
          <cell r="D302" t="str">
            <v>NCR</v>
          </cell>
          <cell r="E302" t="str">
            <v>Distrito Nacional</v>
          </cell>
          <cell r="F302" t="str">
            <v>NO</v>
          </cell>
          <cell r="G302" t="str">
            <v>Si</v>
          </cell>
          <cell r="H302" t="str">
            <v>Si</v>
          </cell>
          <cell r="I302" t="str">
            <v>No</v>
          </cell>
          <cell r="J302" t="str">
            <v>Si</v>
          </cell>
          <cell r="K302" t="str">
            <v>Si</v>
          </cell>
          <cell r="L302" t="str">
            <v>Si</v>
          </cell>
          <cell r="M302" t="str">
            <v>Si</v>
          </cell>
          <cell r="N302" t="str">
            <v>Si</v>
          </cell>
          <cell r="O302" t="str">
            <v>Grupo 1</v>
          </cell>
        </row>
        <row r="303">
          <cell r="A303">
            <v>420</v>
          </cell>
          <cell r="B303" t="str">
            <v>DRBR420</v>
          </cell>
          <cell r="C303" t="str">
            <v>DGII Av. Lincoln</v>
          </cell>
          <cell r="D303" t="str">
            <v>Wincor Nixdorf</v>
          </cell>
          <cell r="E303" t="str">
            <v>Distrito Nacional</v>
          </cell>
          <cell r="F303" t="str">
            <v>NO</v>
          </cell>
          <cell r="G303" t="str">
            <v>Si</v>
          </cell>
          <cell r="H303" t="str">
            <v>Si</v>
          </cell>
          <cell r="I303" t="str">
            <v>No</v>
          </cell>
          <cell r="J303" t="str">
            <v>Si</v>
          </cell>
          <cell r="K303" t="str">
            <v>Si</v>
          </cell>
          <cell r="L303" t="str">
            <v>Si</v>
          </cell>
          <cell r="M303" t="str">
            <v>Si</v>
          </cell>
          <cell r="N303" t="str">
            <v>Si</v>
          </cell>
          <cell r="O303" t="str">
            <v>Grupo 8</v>
          </cell>
        </row>
        <row r="304">
          <cell r="A304">
            <v>421</v>
          </cell>
          <cell r="B304" t="str">
            <v>DRBR421</v>
          </cell>
          <cell r="C304" t="str">
            <v>ESTACION SERV. ARRYO HONDO</v>
          </cell>
          <cell r="D304" t="str">
            <v>Wincor Nixdorf</v>
          </cell>
          <cell r="E304" t="str">
            <v>Distrito Nacional</v>
          </cell>
          <cell r="F304" t="str">
            <v>NO</v>
          </cell>
          <cell r="G304" t="str">
            <v>Si</v>
          </cell>
          <cell r="H304" t="str">
            <v>Si</v>
          </cell>
          <cell r="I304" t="str">
            <v>No</v>
          </cell>
          <cell r="J304" t="str">
            <v>Si</v>
          </cell>
          <cell r="K304" t="str">
            <v>Si</v>
          </cell>
          <cell r="L304" t="str">
            <v>Si</v>
          </cell>
          <cell r="M304" t="str">
            <v>Si</v>
          </cell>
          <cell r="N304" t="str">
            <v>Si</v>
          </cell>
          <cell r="O304" t="str">
            <v>Grupo 1</v>
          </cell>
        </row>
        <row r="305">
          <cell r="A305">
            <v>422</v>
          </cell>
          <cell r="B305" t="str">
            <v>DRBR422</v>
          </cell>
          <cell r="C305" t="str">
            <v>S/M OLE MANOGUAYABO</v>
          </cell>
          <cell r="D305" t="str">
            <v>Wincor Nixdorf</v>
          </cell>
          <cell r="E305" t="str">
            <v>Distrito Nacional</v>
          </cell>
          <cell r="F305" t="str">
            <v>NO</v>
          </cell>
          <cell r="G305" t="str">
            <v>Si</v>
          </cell>
          <cell r="H305" t="str">
            <v>Si</v>
          </cell>
          <cell r="I305" t="str">
            <v>No</v>
          </cell>
          <cell r="J305" t="str">
            <v>Si</v>
          </cell>
          <cell r="K305" t="str">
            <v>Si</v>
          </cell>
          <cell r="L305" t="str">
            <v>Si</v>
          </cell>
          <cell r="M305" t="str">
            <v>Si</v>
          </cell>
          <cell r="N305" t="str">
            <v>No</v>
          </cell>
          <cell r="O305" t="str">
            <v>Grupo 6</v>
          </cell>
        </row>
        <row r="306">
          <cell r="A306">
            <v>423</v>
          </cell>
          <cell r="B306" t="str">
            <v>DRBR423</v>
          </cell>
          <cell r="C306" t="str">
            <v>FARMACIA MARIELLY</v>
          </cell>
          <cell r="D306" t="str">
            <v>Wincor Nixdorf</v>
          </cell>
          <cell r="E306" t="str">
            <v>Distrito Nacional</v>
          </cell>
          <cell r="F306" t="str">
            <v>NO</v>
          </cell>
          <cell r="G306" t="str">
            <v>Si</v>
          </cell>
          <cell r="H306" t="str">
            <v>Si</v>
          </cell>
          <cell r="I306" t="str">
            <v>No</v>
          </cell>
          <cell r="J306" t="str">
            <v>Si</v>
          </cell>
          <cell r="K306" t="str">
            <v>No</v>
          </cell>
          <cell r="L306" t="str">
            <v>Si</v>
          </cell>
          <cell r="M306" t="str">
            <v>Si</v>
          </cell>
          <cell r="N306" t="str">
            <v>No</v>
          </cell>
          <cell r="O306" t="str">
            <v>Grupo 1</v>
          </cell>
        </row>
        <row r="307">
          <cell r="A307">
            <v>424</v>
          </cell>
          <cell r="B307" t="str">
            <v>DRBR424</v>
          </cell>
          <cell r="C307" t="str">
            <v>OFIC. JUMBO LUPERON I</v>
          </cell>
          <cell r="D307" t="str">
            <v>Wincor Nixdorf</v>
          </cell>
          <cell r="E307" t="str">
            <v>Distrito Nacional</v>
          </cell>
          <cell r="F307" t="str">
            <v>NO</v>
          </cell>
          <cell r="G307" t="str">
            <v>Si</v>
          </cell>
          <cell r="H307" t="str">
            <v>Si</v>
          </cell>
          <cell r="I307" t="str">
            <v>No</v>
          </cell>
          <cell r="J307" t="str">
            <v>Si</v>
          </cell>
          <cell r="K307" t="str">
            <v>No</v>
          </cell>
          <cell r="L307" t="str">
            <v>Si</v>
          </cell>
          <cell r="M307" t="str">
            <v>Si</v>
          </cell>
          <cell r="N307" t="str">
            <v>No</v>
          </cell>
          <cell r="O307" t="str">
            <v>Grupo 6</v>
          </cell>
        </row>
        <row r="308">
          <cell r="A308">
            <v>425</v>
          </cell>
          <cell r="B308" t="str">
            <v>DRBR425</v>
          </cell>
          <cell r="C308" t="str">
            <v>OFIC. JUMBO LUPERON II</v>
          </cell>
          <cell r="D308" t="str">
            <v>Wincor Nixdorf</v>
          </cell>
          <cell r="E308" t="str">
            <v>Distrito Nacional</v>
          </cell>
          <cell r="F308" t="str">
            <v>NO</v>
          </cell>
          <cell r="G308" t="str">
            <v>Si</v>
          </cell>
          <cell r="H308" t="str">
            <v>Si</v>
          </cell>
          <cell r="I308" t="str">
            <v>No</v>
          </cell>
          <cell r="J308" t="str">
            <v>Si</v>
          </cell>
          <cell r="K308" t="str">
            <v>No</v>
          </cell>
          <cell r="L308" t="str">
            <v>Si</v>
          </cell>
          <cell r="M308" t="str">
            <v>Si</v>
          </cell>
          <cell r="N308" t="str">
            <v>No</v>
          </cell>
          <cell r="O308" t="str">
            <v>Grupo 6</v>
          </cell>
        </row>
        <row r="309">
          <cell r="A309">
            <v>427</v>
          </cell>
          <cell r="B309" t="str">
            <v>DRBR427</v>
          </cell>
          <cell r="C309" t="str">
            <v>Almacenes Iberia, Hato Mayor</v>
          </cell>
          <cell r="D309" t="str">
            <v>Wincor Nixdorf</v>
          </cell>
          <cell r="E309" t="str">
            <v>Este</v>
          </cell>
          <cell r="F309" t="str">
            <v>NO</v>
          </cell>
          <cell r="G309" t="str">
            <v>Si</v>
          </cell>
          <cell r="H309" t="str">
            <v>Si</v>
          </cell>
          <cell r="I309" t="str">
            <v>Si</v>
          </cell>
          <cell r="J309" t="str">
            <v>Si</v>
          </cell>
          <cell r="K309" t="str">
            <v>Si</v>
          </cell>
          <cell r="L309" t="str">
            <v>Si</v>
          </cell>
          <cell r="M309" t="str">
            <v>Si</v>
          </cell>
          <cell r="N309" t="str">
            <v>No</v>
          </cell>
          <cell r="O309" t="str">
            <v>San Pedro de Macorís</v>
          </cell>
        </row>
        <row r="310">
          <cell r="A310">
            <v>428</v>
          </cell>
          <cell r="B310" t="str">
            <v>DRBR428</v>
          </cell>
          <cell r="C310" t="str">
            <v>ACROPOLIS CENTER</v>
          </cell>
          <cell r="D310" t="str">
            <v>Diebold</v>
          </cell>
          <cell r="E310" t="str">
            <v>Distrito Nacional</v>
          </cell>
          <cell r="F310" t="str">
            <v>NO</v>
          </cell>
          <cell r="G310" t="str">
            <v>Si</v>
          </cell>
          <cell r="H310" t="str">
            <v>Si</v>
          </cell>
          <cell r="I310" t="str">
            <v>No</v>
          </cell>
          <cell r="J310" t="str">
            <v>Si</v>
          </cell>
          <cell r="K310" t="str">
            <v>Si</v>
          </cell>
          <cell r="L310" t="str">
            <v>Si</v>
          </cell>
          <cell r="M310" t="str">
            <v>Si</v>
          </cell>
          <cell r="N310" t="str">
            <v>No</v>
          </cell>
          <cell r="O310" t="str">
            <v>Grupo 2</v>
          </cell>
        </row>
        <row r="311">
          <cell r="A311">
            <v>429</v>
          </cell>
          <cell r="B311" t="str">
            <v>DRBR429</v>
          </cell>
          <cell r="C311" t="str">
            <v>OFIC. JUMBO LA ROMANA</v>
          </cell>
          <cell r="D311" t="str">
            <v>Diebold</v>
          </cell>
          <cell r="E311" t="str">
            <v>Este</v>
          </cell>
          <cell r="F311" t="str">
            <v>NO</v>
          </cell>
          <cell r="G311" t="str">
            <v>Si</v>
          </cell>
          <cell r="H311" t="str">
            <v>Si</v>
          </cell>
          <cell r="I311" t="str">
            <v>No</v>
          </cell>
          <cell r="J311" t="str">
            <v>Si</v>
          </cell>
          <cell r="K311" t="str">
            <v>No</v>
          </cell>
          <cell r="L311" t="str">
            <v>Si</v>
          </cell>
          <cell r="M311" t="str">
            <v>No</v>
          </cell>
          <cell r="N311" t="str">
            <v>No</v>
          </cell>
          <cell r="O311" t="str">
            <v>Romana-Higuey</v>
          </cell>
        </row>
        <row r="312">
          <cell r="A312">
            <v>430</v>
          </cell>
          <cell r="B312" t="str">
            <v>DRBR0A2</v>
          </cell>
          <cell r="C312" t="str">
            <v>A/S Las Matas de Farfán</v>
          </cell>
          <cell r="D312" t="str">
            <v>NCR</v>
          </cell>
          <cell r="E312" t="str">
            <v>Sur</v>
          </cell>
          <cell r="F312" t="str">
            <v>NO</v>
          </cell>
          <cell r="G312" t="str">
            <v>SI</v>
          </cell>
          <cell r="H312" t="str">
            <v>SI</v>
          </cell>
          <cell r="J312" t="str">
            <v>SI</v>
          </cell>
        </row>
        <row r="313">
          <cell r="A313">
            <v>413</v>
          </cell>
          <cell r="B313" t="str">
            <v>DRBR413</v>
          </cell>
          <cell r="C313" t="str">
            <v>OFIC. LAS GALERAS</v>
          </cell>
          <cell r="D313" t="str">
            <v>Wincor Nixdorf</v>
          </cell>
          <cell r="E313" t="str">
            <v>Norte</v>
          </cell>
          <cell r="F313" t="str">
            <v>NO</v>
          </cell>
          <cell r="G313" t="str">
            <v>Si</v>
          </cell>
          <cell r="H313" t="str">
            <v>Si</v>
          </cell>
          <cell r="I313" t="str">
            <v>No</v>
          </cell>
          <cell r="J313" t="str">
            <v>Si</v>
          </cell>
          <cell r="K313" t="str">
            <v>No</v>
          </cell>
          <cell r="L313" t="str">
            <v>Si</v>
          </cell>
          <cell r="M313" t="str">
            <v>No</v>
          </cell>
          <cell r="N313" t="str">
            <v>Si</v>
          </cell>
          <cell r="O313" t="str">
            <v>Oficina</v>
          </cell>
        </row>
        <row r="314">
          <cell r="A314">
            <v>431</v>
          </cell>
          <cell r="B314" t="str">
            <v>DRBR583</v>
          </cell>
          <cell r="C314" t="str">
            <v>Autoservicio Sol Santiago</v>
          </cell>
          <cell r="D314" t="str">
            <v>NCR</v>
          </cell>
          <cell r="E314" t="str">
            <v>Norte</v>
          </cell>
          <cell r="F314" t="str">
            <v>SI</v>
          </cell>
          <cell r="G314" t="str">
            <v>Si</v>
          </cell>
          <cell r="H314" t="str">
            <v>Si</v>
          </cell>
          <cell r="I314" t="str">
            <v>No</v>
          </cell>
          <cell r="J314" t="str">
            <v>Si</v>
          </cell>
          <cell r="K314" t="str">
            <v>Si</v>
          </cell>
          <cell r="L314" t="str">
            <v>Si</v>
          </cell>
          <cell r="M314" t="str">
            <v>Si</v>
          </cell>
          <cell r="N314" t="str">
            <v>Si</v>
          </cell>
          <cell r="O314" t="str">
            <v>Santiago 2</v>
          </cell>
        </row>
        <row r="315">
          <cell r="A315">
            <v>433</v>
          </cell>
          <cell r="B315" t="str">
            <v>DRBR433</v>
          </cell>
          <cell r="C315" t="str">
            <v>CENTRO COMERC. LAS CANAS</v>
          </cell>
          <cell r="D315" t="str">
            <v>Diebold</v>
          </cell>
          <cell r="E315" t="str">
            <v>Este</v>
          </cell>
          <cell r="F315" t="str">
            <v>NO</v>
          </cell>
          <cell r="G315" t="str">
            <v>Si</v>
          </cell>
          <cell r="H315" t="str">
            <v>Si</v>
          </cell>
          <cell r="I315" t="str">
            <v>No</v>
          </cell>
          <cell r="J315" t="str">
            <v>Si</v>
          </cell>
          <cell r="K315" t="str">
            <v>Si</v>
          </cell>
          <cell r="L315" t="str">
            <v>Si</v>
          </cell>
          <cell r="M315" t="str">
            <v>Si</v>
          </cell>
          <cell r="N315" t="str">
            <v>Si</v>
          </cell>
          <cell r="O315" t="str">
            <v>Romana-Higuey</v>
          </cell>
        </row>
        <row r="316">
          <cell r="A316">
            <v>434</v>
          </cell>
          <cell r="B316" t="str">
            <v>DRBR434</v>
          </cell>
          <cell r="C316" t="str">
            <v>EGEHID</v>
          </cell>
          <cell r="D316" t="str">
            <v>Wincor Nixdorf</v>
          </cell>
          <cell r="E316" t="str">
            <v>Distrito Nacional</v>
          </cell>
          <cell r="F316" t="str">
            <v>NO</v>
          </cell>
          <cell r="G316" t="str">
            <v>Si</v>
          </cell>
          <cell r="H316" t="str">
            <v>Si</v>
          </cell>
          <cell r="I316" t="str">
            <v>No</v>
          </cell>
          <cell r="J316" t="str">
            <v>Si</v>
          </cell>
          <cell r="K316" t="str">
            <v>No</v>
          </cell>
          <cell r="L316" t="str">
            <v>Si</v>
          </cell>
          <cell r="M316" t="str">
            <v>No</v>
          </cell>
          <cell r="N316" t="str">
            <v>Si</v>
          </cell>
          <cell r="O316" t="str">
            <v>Grupo 2</v>
          </cell>
        </row>
        <row r="317">
          <cell r="A317">
            <v>435</v>
          </cell>
          <cell r="B317" t="str">
            <v>DRBR435</v>
          </cell>
          <cell r="C317" t="str">
            <v>Autobanco Torre BRRD I</v>
          </cell>
          <cell r="D317" t="str">
            <v>NCR</v>
          </cell>
          <cell r="E317" t="str">
            <v>Distrito Nacional</v>
          </cell>
          <cell r="F317" t="str">
            <v>SI</v>
          </cell>
          <cell r="G317" t="str">
            <v>Si</v>
          </cell>
          <cell r="H317" t="str">
            <v>Si</v>
          </cell>
          <cell r="I317" t="str">
            <v>No</v>
          </cell>
          <cell r="J317" t="str">
            <v>Si</v>
          </cell>
          <cell r="K317" t="str">
            <v>Si</v>
          </cell>
          <cell r="L317" t="str">
            <v>Si</v>
          </cell>
          <cell r="M317" t="str">
            <v>Si</v>
          </cell>
          <cell r="N317" t="str">
            <v>Si</v>
          </cell>
          <cell r="O317" t="str">
            <v>Grupo 2</v>
          </cell>
        </row>
        <row r="318">
          <cell r="A318">
            <v>436</v>
          </cell>
          <cell r="B318" t="str">
            <v>DRBR436</v>
          </cell>
          <cell r="C318" t="str">
            <v>Autobanco Torre BRRD II</v>
          </cell>
          <cell r="D318" t="str">
            <v>NCR</v>
          </cell>
          <cell r="E318" t="str">
            <v>Distrito Nacional</v>
          </cell>
          <cell r="F318" t="str">
            <v>SI</v>
          </cell>
          <cell r="G318" t="str">
            <v>Si</v>
          </cell>
          <cell r="H318" t="str">
            <v>Si</v>
          </cell>
          <cell r="I318" t="str">
            <v>No</v>
          </cell>
          <cell r="J318" t="str">
            <v>Si</v>
          </cell>
          <cell r="K318" t="str">
            <v>Si</v>
          </cell>
          <cell r="L318" t="str">
            <v>Si</v>
          </cell>
          <cell r="M318" t="str">
            <v>Si</v>
          </cell>
          <cell r="N318" t="str">
            <v>Si</v>
          </cell>
          <cell r="O318" t="str">
            <v>Grupo 2</v>
          </cell>
        </row>
        <row r="319">
          <cell r="A319">
            <v>437</v>
          </cell>
          <cell r="B319" t="str">
            <v>DRBR437</v>
          </cell>
          <cell r="C319" t="str">
            <v>AUTOBANCO TORRE III</v>
          </cell>
          <cell r="D319" t="str">
            <v>NCR</v>
          </cell>
          <cell r="E319" t="str">
            <v>Distrito Nacional</v>
          </cell>
          <cell r="F319" t="str">
            <v>SI</v>
          </cell>
          <cell r="G319" t="str">
            <v>Si</v>
          </cell>
          <cell r="H319" t="str">
            <v>Si</v>
          </cell>
          <cell r="I319" t="str">
            <v>No</v>
          </cell>
          <cell r="J319" t="str">
            <v>Si</v>
          </cell>
          <cell r="K319" t="str">
            <v>Si</v>
          </cell>
          <cell r="L319" t="str">
            <v>Si</v>
          </cell>
          <cell r="M319" t="str">
            <v>Si</v>
          </cell>
          <cell r="N319" t="str">
            <v>Si</v>
          </cell>
          <cell r="O319" t="str">
            <v>Grupo 2</v>
          </cell>
        </row>
        <row r="320">
          <cell r="A320">
            <v>438</v>
          </cell>
          <cell r="B320" t="str">
            <v>DRBR438</v>
          </cell>
          <cell r="C320" t="str">
            <v>AUTOBANCO TORRE IV</v>
          </cell>
          <cell r="D320" t="str">
            <v>NCR</v>
          </cell>
          <cell r="E320" t="str">
            <v>Distrito Nacional</v>
          </cell>
          <cell r="F320" t="str">
            <v>SI</v>
          </cell>
          <cell r="G320" t="str">
            <v>Si</v>
          </cell>
          <cell r="H320" t="str">
            <v>Si</v>
          </cell>
          <cell r="I320" t="str">
            <v>No</v>
          </cell>
          <cell r="J320" t="str">
            <v>Si</v>
          </cell>
          <cell r="K320" t="str">
            <v>Si</v>
          </cell>
          <cell r="L320" t="str">
            <v>Si</v>
          </cell>
          <cell r="M320" t="str">
            <v>Si</v>
          </cell>
          <cell r="N320" t="str">
            <v>Si</v>
          </cell>
          <cell r="O320" t="str">
            <v>Grupo 2</v>
          </cell>
        </row>
        <row r="321">
          <cell r="A321">
            <v>441</v>
          </cell>
          <cell r="B321" t="str">
            <v>DRBR441</v>
          </cell>
          <cell r="C321" t="str">
            <v>ESTACION TEXACO ROMULO B.</v>
          </cell>
          <cell r="D321" t="str">
            <v>NCR</v>
          </cell>
          <cell r="E321" t="str">
            <v>Distrito Nacional</v>
          </cell>
          <cell r="F321" t="str">
            <v>NO</v>
          </cell>
          <cell r="G321" t="str">
            <v>NO</v>
          </cell>
          <cell r="H321" t="str">
            <v>NO</v>
          </cell>
          <cell r="I321" t="str">
            <v/>
          </cell>
          <cell r="J321" t="str">
            <v>NO</v>
          </cell>
          <cell r="K321" t="str">
            <v/>
          </cell>
          <cell r="L321" t="str">
            <v/>
          </cell>
          <cell r="M321" t="str">
            <v/>
          </cell>
          <cell r="N321" t="str">
            <v/>
          </cell>
          <cell r="O321" t="str">
            <v/>
          </cell>
        </row>
        <row r="322">
          <cell r="A322">
            <v>443</v>
          </cell>
          <cell r="B322" t="str">
            <v>DRBR443</v>
          </cell>
          <cell r="C322" t="str">
            <v>EDIFICIO SAN RAFAEL</v>
          </cell>
          <cell r="D322" t="str">
            <v>Wincor Nixdorf</v>
          </cell>
          <cell r="E322" t="str">
            <v>Distrito Nacional</v>
          </cell>
          <cell r="F322" t="str">
            <v>NO</v>
          </cell>
          <cell r="G322" t="str">
            <v>Si</v>
          </cell>
          <cell r="H322" t="str">
            <v>Si</v>
          </cell>
          <cell r="I322" t="str">
            <v>No</v>
          </cell>
          <cell r="J322" t="str">
            <v>Si</v>
          </cell>
          <cell r="K322" t="str">
            <v>No</v>
          </cell>
          <cell r="L322" t="str">
            <v>Si</v>
          </cell>
          <cell r="M322" t="str">
            <v>No</v>
          </cell>
          <cell r="N322" t="str">
            <v>Si</v>
          </cell>
          <cell r="O322" t="str">
            <v>Grupo 8</v>
          </cell>
        </row>
        <row r="323">
          <cell r="A323">
            <v>432</v>
          </cell>
          <cell r="B323" t="str">
            <v>DRBR432</v>
          </cell>
          <cell r="C323" t="str">
            <v>Ofic. Puerto Plata #2</v>
          </cell>
          <cell r="D323" t="str">
            <v>NCR</v>
          </cell>
          <cell r="E323" t="str">
            <v>Norte</v>
          </cell>
          <cell r="F323" t="str">
            <v>SI</v>
          </cell>
          <cell r="G323" t="str">
            <v>Si</v>
          </cell>
          <cell r="H323" t="str">
            <v>Si</v>
          </cell>
          <cell r="I323" t="str">
            <v>Si</v>
          </cell>
          <cell r="J323" t="str">
            <v>Si</v>
          </cell>
          <cell r="K323" t="str">
            <v>No</v>
          </cell>
          <cell r="L323" t="str">
            <v>Si</v>
          </cell>
          <cell r="M323" t="str">
            <v>No</v>
          </cell>
          <cell r="N323" t="str">
            <v>Si</v>
          </cell>
          <cell r="O323" t="str">
            <v>Puerto Plata</v>
          </cell>
        </row>
        <row r="324">
          <cell r="A324">
            <v>446</v>
          </cell>
          <cell r="B324" t="str">
            <v>DRBR446</v>
          </cell>
          <cell r="C324" t="str">
            <v>ATM Hipodromo V Centenario</v>
          </cell>
          <cell r="D324" t="str">
            <v>NCR</v>
          </cell>
          <cell r="E324" t="str">
            <v>Distrito Nacional</v>
          </cell>
          <cell r="F324" t="str">
            <v>NO</v>
          </cell>
          <cell r="G324" t="str">
            <v>Si</v>
          </cell>
          <cell r="H324" t="str">
            <v>Si</v>
          </cell>
          <cell r="I324" t="str">
            <v>No</v>
          </cell>
          <cell r="J324" t="str">
            <v>Si</v>
          </cell>
          <cell r="K324" t="str">
            <v>Si</v>
          </cell>
          <cell r="L324" t="str">
            <v>Si</v>
          </cell>
          <cell r="M324" t="str">
            <v>Si</v>
          </cell>
          <cell r="N324" t="str">
            <v>No</v>
          </cell>
          <cell r="O324" t="str">
            <v/>
          </cell>
        </row>
        <row r="325">
          <cell r="A325">
            <v>447</v>
          </cell>
          <cell r="B325" t="str">
            <v>DRBR447</v>
          </cell>
          <cell r="C325" t="str">
            <v>PLAZA LAMA LA ROMANA</v>
          </cell>
          <cell r="D325" t="str">
            <v>Wincor Nixdorf</v>
          </cell>
          <cell r="E325" t="str">
            <v>Este</v>
          </cell>
          <cell r="F325" t="str">
            <v>NO</v>
          </cell>
          <cell r="G325" t="str">
            <v>Si</v>
          </cell>
          <cell r="H325" t="str">
            <v>Si</v>
          </cell>
          <cell r="I325" t="str">
            <v>No</v>
          </cell>
          <cell r="J325" t="str">
            <v>Si</v>
          </cell>
          <cell r="K325" t="str">
            <v>Si</v>
          </cell>
          <cell r="L325" t="str">
            <v>Si</v>
          </cell>
          <cell r="M325" t="str">
            <v>Si</v>
          </cell>
          <cell r="N325" t="str">
            <v>No</v>
          </cell>
          <cell r="O325" t="str">
            <v>Romana-Higuey</v>
          </cell>
        </row>
        <row r="326">
          <cell r="A326">
            <v>448</v>
          </cell>
          <cell r="B326" t="str">
            <v>DRBR448</v>
          </cell>
          <cell r="C326" t="str">
            <v>CLUB BANCO CENTRAL</v>
          </cell>
          <cell r="D326" t="str">
            <v>Wincor Nixdorf</v>
          </cell>
          <cell r="E326" t="str">
            <v>Distrito Nacional</v>
          </cell>
          <cell r="F326" t="str">
            <v>NO</v>
          </cell>
          <cell r="G326" t="str">
            <v>Si</v>
          </cell>
          <cell r="H326" t="str">
            <v>Si</v>
          </cell>
          <cell r="I326" t="str">
            <v>No</v>
          </cell>
          <cell r="J326" t="str">
            <v>Si</v>
          </cell>
          <cell r="K326" t="str">
            <v>Si</v>
          </cell>
          <cell r="L326" t="str">
            <v>Si</v>
          </cell>
          <cell r="M326" t="str">
            <v>Si</v>
          </cell>
          <cell r="N326" t="str">
            <v>No</v>
          </cell>
          <cell r="O326" t="str">
            <v>Grupo 5</v>
          </cell>
        </row>
        <row r="327">
          <cell r="A327">
            <v>449</v>
          </cell>
          <cell r="B327" t="str">
            <v>DRBR449</v>
          </cell>
          <cell r="C327" t="str">
            <v>Autobanco Lope de Vega #2</v>
          </cell>
          <cell r="D327" t="str">
            <v>NCR</v>
          </cell>
          <cell r="E327" t="str">
            <v/>
          </cell>
          <cell r="F327" t="str">
            <v>NO</v>
          </cell>
          <cell r="G327" t="str">
            <v>Si</v>
          </cell>
          <cell r="H327" t="str">
            <v>Si</v>
          </cell>
          <cell r="I327" t="str">
            <v>No</v>
          </cell>
          <cell r="J327" t="str">
            <v>Si</v>
          </cell>
          <cell r="K327" t="str">
            <v>No</v>
          </cell>
          <cell r="L327" t="str">
            <v>Si</v>
          </cell>
          <cell r="M327" t="str">
            <v>No</v>
          </cell>
          <cell r="N327" t="str">
            <v>Si</v>
          </cell>
          <cell r="O327" t="str">
            <v/>
          </cell>
        </row>
        <row r="328">
          <cell r="A328">
            <v>453</v>
          </cell>
          <cell r="B328" t="str">
            <v>DRBR453</v>
          </cell>
          <cell r="C328" t="str">
            <v>Autobanco Sarasota #2</v>
          </cell>
          <cell r="D328" t="str">
            <v>NCR</v>
          </cell>
          <cell r="E328" t="str">
            <v>Distrito Nacional</v>
          </cell>
          <cell r="F328" t="str">
            <v>SI</v>
          </cell>
          <cell r="G328" t="str">
            <v>Si</v>
          </cell>
          <cell r="H328" t="str">
            <v>Si</v>
          </cell>
          <cell r="I328" t="str">
            <v>No</v>
          </cell>
          <cell r="J328" t="str">
            <v>Si</v>
          </cell>
          <cell r="K328" t="str">
            <v>Si</v>
          </cell>
          <cell r="L328" t="str">
            <v>Si</v>
          </cell>
          <cell r="M328" t="str">
            <v>Si</v>
          </cell>
          <cell r="N328" t="str">
            <v>Si</v>
          </cell>
          <cell r="O328" t="str">
            <v>Grupo 2</v>
          </cell>
        </row>
        <row r="329">
          <cell r="A329">
            <v>454</v>
          </cell>
          <cell r="B329" t="str">
            <v>DRBR454</v>
          </cell>
          <cell r="C329" t="str">
            <v>ATM UNP Partido Dajabón</v>
          </cell>
          <cell r="D329" t="str">
            <v/>
          </cell>
          <cell r="E329" t="str">
            <v/>
          </cell>
          <cell r="F329" t="str">
            <v>NO</v>
          </cell>
          <cell r="G329" t="str">
            <v>Si</v>
          </cell>
          <cell r="H329" t="str">
            <v>Si</v>
          </cell>
          <cell r="I329" t="str">
            <v>Si</v>
          </cell>
          <cell r="J329" t="str">
            <v>Si</v>
          </cell>
          <cell r="K329" t="str">
            <v>No</v>
          </cell>
          <cell r="L329" t="str">
            <v>Si</v>
          </cell>
          <cell r="M329" t="str">
            <v>No</v>
          </cell>
          <cell r="N329" t="str">
            <v>Si</v>
          </cell>
          <cell r="O329" t="str">
            <v/>
          </cell>
        </row>
        <row r="330">
          <cell r="A330">
            <v>455</v>
          </cell>
          <cell r="B330" t="str">
            <v>DRBR455</v>
          </cell>
          <cell r="C330" t="str">
            <v>Oficina Baní II</v>
          </cell>
          <cell r="D330" t="str">
            <v>Diebold</v>
          </cell>
          <cell r="E330" t="str">
            <v>Sur</v>
          </cell>
          <cell r="F330" t="str">
            <v>NO</v>
          </cell>
          <cell r="G330" t="str">
            <v>Si</v>
          </cell>
          <cell r="H330" t="str">
            <v>Si</v>
          </cell>
          <cell r="I330" t="str">
            <v>Si</v>
          </cell>
          <cell r="J330" t="str">
            <v>Si</v>
          </cell>
          <cell r="K330" t="str">
            <v>No</v>
          </cell>
          <cell r="L330" t="str">
            <v>Si</v>
          </cell>
          <cell r="M330" t="str">
            <v>No</v>
          </cell>
          <cell r="N330" t="str">
            <v>Si</v>
          </cell>
          <cell r="O330" t="str">
            <v>Oficina</v>
          </cell>
        </row>
        <row r="331">
          <cell r="A331">
            <v>456</v>
          </cell>
          <cell r="B331" t="str">
            <v>DRBR456</v>
          </cell>
          <cell r="C331" t="str">
            <v>Ofic. Dual Blue Mall #6</v>
          </cell>
          <cell r="D331" t="str">
            <v>NCR</v>
          </cell>
          <cell r="E331" t="str">
            <v>Distrito Nacional</v>
          </cell>
          <cell r="F331" t="str">
            <v>SI</v>
          </cell>
          <cell r="G331" t="str">
            <v>Si</v>
          </cell>
          <cell r="H331" t="str">
            <v>Si</v>
          </cell>
          <cell r="J331" t="str">
            <v>Si</v>
          </cell>
        </row>
        <row r="332">
          <cell r="A332">
            <v>458</v>
          </cell>
          <cell r="B332" t="str">
            <v>DRBR458</v>
          </cell>
          <cell r="C332" t="str">
            <v>Hospital Dario Contreras</v>
          </cell>
          <cell r="D332" t="str">
            <v/>
          </cell>
          <cell r="E332" t="str">
            <v>Distrito Nacional</v>
          </cell>
          <cell r="F332" t="str">
            <v>NO</v>
          </cell>
          <cell r="G332" t="str">
            <v>Si</v>
          </cell>
          <cell r="H332" t="str">
            <v>Si</v>
          </cell>
          <cell r="I332" t="str">
            <v>No</v>
          </cell>
          <cell r="J332" t="str">
            <v>Si</v>
          </cell>
          <cell r="K332" t="str">
            <v>Si</v>
          </cell>
          <cell r="L332" t="str">
            <v>Si</v>
          </cell>
          <cell r="M332" t="str">
            <v>Si</v>
          </cell>
          <cell r="N332" t="str">
            <v>Si</v>
          </cell>
          <cell r="O332" t="str">
            <v/>
          </cell>
        </row>
        <row r="333">
          <cell r="A333">
            <v>459</v>
          </cell>
          <cell r="B333" t="str">
            <v>DRBR459</v>
          </cell>
          <cell r="C333" t="str">
            <v>ATM MINISTERIO DE TURISMO</v>
          </cell>
          <cell r="D333" t="str">
            <v>NCR</v>
          </cell>
          <cell r="E333" t="str">
            <v>Distrito Nacional</v>
          </cell>
          <cell r="F333" t="str">
            <v>NO</v>
          </cell>
          <cell r="G333" t="str">
            <v>Si</v>
          </cell>
          <cell r="H333" t="str">
            <v>Si</v>
          </cell>
          <cell r="I333" t="str">
            <v>No</v>
          </cell>
          <cell r="J333" t="str">
            <v>Si</v>
          </cell>
          <cell r="K333" t="str">
            <v>No</v>
          </cell>
          <cell r="L333" t="str">
            <v>Si</v>
          </cell>
          <cell r="M333" t="str">
            <v>No</v>
          </cell>
          <cell r="N333" t="str">
            <v>Si</v>
          </cell>
          <cell r="O333" t="str">
            <v/>
          </cell>
        </row>
        <row r="334">
          <cell r="A334">
            <v>461</v>
          </cell>
          <cell r="B334" t="str">
            <v>DRBR461</v>
          </cell>
          <cell r="C334" t="str">
            <v>Autobanco Sarasota #1</v>
          </cell>
          <cell r="D334" t="str">
            <v>NCR</v>
          </cell>
          <cell r="E334" t="str">
            <v>Distrito Nacional</v>
          </cell>
          <cell r="F334" t="str">
            <v>SI</v>
          </cell>
          <cell r="G334" t="str">
            <v>Si</v>
          </cell>
          <cell r="H334" t="str">
            <v>Si</v>
          </cell>
          <cell r="I334" t="str">
            <v>No</v>
          </cell>
          <cell r="J334" t="str">
            <v>Si</v>
          </cell>
          <cell r="K334" t="str">
            <v>Si</v>
          </cell>
          <cell r="L334" t="str">
            <v>Si</v>
          </cell>
          <cell r="M334" t="str">
            <v>Si</v>
          </cell>
          <cell r="N334" t="str">
            <v>Si</v>
          </cell>
          <cell r="O334" t="str">
            <v>Grupo 2</v>
          </cell>
        </row>
        <row r="335">
          <cell r="A335">
            <v>462</v>
          </cell>
          <cell r="B335" t="str">
            <v>DRBR462</v>
          </cell>
          <cell r="C335" t="str">
            <v>ATM Agrocafe Del Caribe</v>
          </cell>
          <cell r="D335" t="str">
            <v>NCR</v>
          </cell>
          <cell r="E335" t="str">
            <v>Este</v>
          </cell>
          <cell r="F335" t="str">
            <v>NO</v>
          </cell>
          <cell r="G335" t="str">
            <v>Si</v>
          </cell>
          <cell r="H335" t="str">
            <v>Si</v>
          </cell>
          <cell r="I335" t="str">
            <v>No</v>
          </cell>
          <cell r="J335" t="str">
            <v>Si</v>
          </cell>
          <cell r="K335" t="str">
            <v>Si</v>
          </cell>
          <cell r="L335" t="str">
            <v>Si</v>
          </cell>
          <cell r="M335" t="str">
            <v>Si</v>
          </cell>
          <cell r="N335" t="str">
            <v>No</v>
          </cell>
          <cell r="O335" t="str">
            <v/>
          </cell>
        </row>
        <row r="336">
          <cell r="A336">
            <v>444</v>
          </cell>
          <cell r="B336" t="str">
            <v>DRBR444</v>
          </cell>
          <cell r="C336" t="str">
            <v>HOSPITAL HOMS</v>
          </cell>
          <cell r="D336" t="str">
            <v>Wincor Nixdorf</v>
          </cell>
          <cell r="E336" t="str">
            <v>Norte</v>
          </cell>
          <cell r="F336" t="str">
            <v>NO</v>
          </cell>
          <cell r="G336" t="str">
            <v>Si</v>
          </cell>
          <cell r="H336" t="str">
            <v>Si</v>
          </cell>
          <cell r="I336" t="str">
            <v>No</v>
          </cell>
          <cell r="J336" t="str">
            <v>Si</v>
          </cell>
          <cell r="K336" t="str">
            <v>Si</v>
          </cell>
          <cell r="L336" t="str">
            <v>Si</v>
          </cell>
          <cell r="M336" t="str">
            <v>Si</v>
          </cell>
          <cell r="N336" t="str">
            <v>Si</v>
          </cell>
          <cell r="O336" t="str">
            <v>Santiago 1</v>
          </cell>
        </row>
        <row r="337">
          <cell r="A337">
            <v>465</v>
          </cell>
          <cell r="B337" t="str">
            <v>DRBR465</v>
          </cell>
          <cell r="C337" t="str">
            <v>Edif. Tarjeta de Crédito</v>
          </cell>
          <cell r="D337" t="str">
            <v>NCR</v>
          </cell>
          <cell r="E337" t="str">
            <v>Distrito Nacional</v>
          </cell>
          <cell r="F337" t="str">
            <v>SI</v>
          </cell>
          <cell r="G337" t="str">
            <v>Si</v>
          </cell>
          <cell r="H337" t="str">
            <v>No</v>
          </cell>
          <cell r="I337" t="str">
            <v>No</v>
          </cell>
          <cell r="J337" t="str">
            <v>Si</v>
          </cell>
          <cell r="K337" t="str">
            <v>Si</v>
          </cell>
          <cell r="L337" t="str">
            <v>Si</v>
          </cell>
          <cell r="M337" t="str">
            <v>Si</v>
          </cell>
          <cell r="N337" t="str">
            <v>No</v>
          </cell>
          <cell r="O337" t="str">
            <v/>
          </cell>
        </row>
        <row r="338">
          <cell r="A338">
            <v>466</v>
          </cell>
          <cell r="B338" t="str">
            <v>DRBR466</v>
          </cell>
          <cell r="C338" t="str">
            <v>Superintendencia de Valores</v>
          </cell>
          <cell r="D338" t="str">
            <v>NCR</v>
          </cell>
          <cell r="E338" t="str">
            <v>Distrito Nacional</v>
          </cell>
          <cell r="F338" t="str">
            <v>NO</v>
          </cell>
          <cell r="G338" t="str">
            <v>Si</v>
          </cell>
          <cell r="H338" t="str">
            <v>Si</v>
          </cell>
          <cell r="I338" t="str">
            <v>No</v>
          </cell>
          <cell r="J338" t="str">
            <v>Si</v>
          </cell>
          <cell r="K338" t="str">
            <v>Si</v>
          </cell>
          <cell r="L338" t="str">
            <v>Si</v>
          </cell>
          <cell r="M338" t="str">
            <v>Si</v>
          </cell>
          <cell r="N338" t="str">
            <v>No</v>
          </cell>
          <cell r="O338" t="str">
            <v/>
          </cell>
        </row>
        <row r="339">
          <cell r="A339">
            <v>463</v>
          </cell>
          <cell r="B339" t="str">
            <v>DRBR463</v>
          </cell>
          <cell r="C339" t="str">
            <v>LA SIRENA EL EMBRUJO, STGO.</v>
          </cell>
          <cell r="D339" t="str">
            <v>Diebold</v>
          </cell>
          <cell r="E339" t="str">
            <v>Norte</v>
          </cell>
          <cell r="F339" t="str">
            <v>NO</v>
          </cell>
          <cell r="G339" t="str">
            <v>Si</v>
          </cell>
          <cell r="H339" t="str">
            <v>Si</v>
          </cell>
          <cell r="I339" t="str">
            <v>No</v>
          </cell>
          <cell r="J339" t="str">
            <v>Si</v>
          </cell>
          <cell r="K339" t="str">
            <v>Si</v>
          </cell>
          <cell r="L339" t="str">
            <v>Si</v>
          </cell>
          <cell r="M339" t="str">
            <v>Si</v>
          </cell>
          <cell r="N339" t="str">
            <v>No</v>
          </cell>
          <cell r="O339" t="str">
            <v>Santiago 1</v>
          </cell>
        </row>
        <row r="340">
          <cell r="A340">
            <v>468</v>
          </cell>
          <cell r="B340" t="str">
            <v>DRBR468</v>
          </cell>
          <cell r="C340" t="str">
            <v>ATM Estadio Quisqueya</v>
          </cell>
          <cell r="D340" t="str">
            <v>NCR</v>
          </cell>
          <cell r="E340" t="str">
            <v>Distrito Nacional</v>
          </cell>
          <cell r="F340" t="str">
            <v>N/A</v>
          </cell>
          <cell r="G340" t="str">
            <v>N/A</v>
          </cell>
          <cell r="H340" t="str">
            <v>N/A</v>
          </cell>
          <cell r="I340" t="str">
            <v>N/A</v>
          </cell>
          <cell r="J340" t="str">
            <v>N/A</v>
          </cell>
          <cell r="K340" t="str">
            <v>N/A</v>
          </cell>
          <cell r="L340" t="str">
            <v>N/A</v>
          </cell>
          <cell r="M340" t="str">
            <v>N/A</v>
          </cell>
        </row>
        <row r="341">
          <cell r="A341">
            <v>470</v>
          </cell>
          <cell r="B341" t="str">
            <v>DRBR470</v>
          </cell>
          <cell r="C341" t="str">
            <v>HOSPITAL REGIONAL TAIWAN, AZUA</v>
          </cell>
          <cell r="D341" t="str">
            <v>Diebold</v>
          </cell>
          <cell r="E341" t="str">
            <v>Sur</v>
          </cell>
          <cell r="F341" t="str">
            <v>NO</v>
          </cell>
          <cell r="G341" t="str">
            <v>Si</v>
          </cell>
          <cell r="H341" t="str">
            <v>Si</v>
          </cell>
          <cell r="I341" t="str">
            <v>No</v>
          </cell>
          <cell r="J341" t="str">
            <v>Si</v>
          </cell>
          <cell r="K341" t="str">
            <v>Si</v>
          </cell>
          <cell r="L341" t="str">
            <v>Si</v>
          </cell>
          <cell r="M341" t="str">
            <v>Si</v>
          </cell>
          <cell r="N341" t="str">
            <v>Si</v>
          </cell>
          <cell r="O341" t="str">
            <v>Oficina</v>
          </cell>
        </row>
        <row r="342">
          <cell r="A342">
            <v>471</v>
          </cell>
          <cell r="B342" t="str">
            <v>DRBR471</v>
          </cell>
          <cell r="C342" t="str">
            <v>Autoservicio DGT #1</v>
          </cell>
          <cell r="D342" t="str">
            <v>NCR</v>
          </cell>
          <cell r="E342" t="str">
            <v/>
          </cell>
          <cell r="F342" t="str">
            <v>NO</v>
          </cell>
          <cell r="G342" t="str">
            <v>Si</v>
          </cell>
          <cell r="H342" t="str">
            <v>Si</v>
          </cell>
          <cell r="I342" t="str">
            <v>No</v>
          </cell>
          <cell r="J342" t="str">
            <v>Si</v>
          </cell>
          <cell r="K342" t="str">
            <v>Si</v>
          </cell>
          <cell r="L342" t="str">
            <v>Si</v>
          </cell>
          <cell r="M342" t="str">
            <v>Si</v>
          </cell>
          <cell r="N342" t="str">
            <v>No</v>
          </cell>
          <cell r="O342" t="str">
            <v/>
          </cell>
        </row>
        <row r="343">
          <cell r="A343">
            <v>472</v>
          </cell>
          <cell r="B343" t="str">
            <v>DRBRA72</v>
          </cell>
          <cell r="C343" t="str">
            <v>Ayuntamiento Ramon Santana</v>
          </cell>
          <cell r="D343" t="str">
            <v>NCR</v>
          </cell>
          <cell r="E343" t="str">
            <v>Este</v>
          </cell>
          <cell r="F343" t="str">
            <v>NO</v>
          </cell>
          <cell r="G343" t="str">
            <v>Si</v>
          </cell>
          <cell r="H343" t="str">
            <v>Si</v>
          </cell>
          <cell r="I343" t="str">
            <v>No</v>
          </cell>
          <cell r="J343" t="str">
            <v>Si</v>
          </cell>
          <cell r="K343" t="str">
            <v>Si</v>
          </cell>
          <cell r="L343" t="str">
            <v>Si</v>
          </cell>
          <cell r="M343" t="str">
            <v>No</v>
          </cell>
          <cell r="N343" t="str">
            <v>No</v>
          </cell>
          <cell r="O343" t="str">
            <v>San Pedro de Macorís</v>
          </cell>
        </row>
        <row r="344">
          <cell r="A344">
            <v>473</v>
          </cell>
          <cell r="B344" t="str">
            <v>DRBR473</v>
          </cell>
          <cell r="C344" t="str">
            <v>S/M CARREFOUR II</v>
          </cell>
          <cell r="D344" t="str">
            <v>Diebold</v>
          </cell>
          <cell r="E344" t="str">
            <v>Distrito Nacional</v>
          </cell>
          <cell r="F344" t="str">
            <v>NO</v>
          </cell>
          <cell r="G344" t="str">
            <v>Si</v>
          </cell>
          <cell r="H344" t="str">
            <v>Si</v>
          </cell>
          <cell r="I344" t="str">
            <v>Si</v>
          </cell>
          <cell r="J344" t="str">
            <v>Si</v>
          </cell>
          <cell r="K344" t="str">
            <v>Si</v>
          </cell>
          <cell r="L344" t="str">
            <v>Si</v>
          </cell>
          <cell r="M344" t="str">
            <v>Si</v>
          </cell>
          <cell r="N344" t="str">
            <v>No</v>
          </cell>
          <cell r="O344" t="str">
            <v>Grupo 6</v>
          </cell>
        </row>
        <row r="345">
          <cell r="A345">
            <v>474</v>
          </cell>
          <cell r="B345" t="str">
            <v>DRBR474</v>
          </cell>
          <cell r="C345" t="str">
            <v>Ofic. Dual Blue Mall #7</v>
          </cell>
          <cell r="D345" t="str">
            <v>NCR</v>
          </cell>
          <cell r="E345" t="str">
            <v>Distrito Nacional</v>
          </cell>
          <cell r="F345" t="str">
            <v>SI</v>
          </cell>
          <cell r="G345" t="str">
            <v>Si</v>
          </cell>
          <cell r="H345" t="str">
            <v>Si</v>
          </cell>
          <cell r="J345" t="str">
            <v>Si</v>
          </cell>
        </row>
        <row r="346">
          <cell r="A346">
            <v>476</v>
          </cell>
          <cell r="B346" t="str">
            <v>DRBR476</v>
          </cell>
          <cell r="C346" t="str">
            <v>La Sirena La Caoba</v>
          </cell>
          <cell r="D346" t="str">
            <v>Diebold</v>
          </cell>
          <cell r="E346" t="str">
            <v>Distrito Nacional</v>
          </cell>
          <cell r="F346" t="str">
            <v>SI</v>
          </cell>
          <cell r="G346" t="str">
            <v>Si</v>
          </cell>
          <cell r="H346" t="str">
            <v>Si</v>
          </cell>
          <cell r="I346" t="str">
            <v>Si</v>
          </cell>
          <cell r="J346" t="str">
            <v>Si</v>
          </cell>
          <cell r="K346" t="str">
            <v>Si</v>
          </cell>
          <cell r="L346" t="str">
            <v>Si</v>
          </cell>
          <cell r="M346" t="str">
            <v>Si</v>
          </cell>
          <cell r="N346" t="str">
            <v>No</v>
          </cell>
          <cell r="O346" t="str">
            <v>Grupo 6</v>
          </cell>
        </row>
        <row r="347">
          <cell r="A347">
            <v>464</v>
          </cell>
          <cell r="B347" t="str">
            <v>DRBR0A4</v>
          </cell>
          <cell r="C347" t="str">
            <v>Supermercado Chito Samaná</v>
          </cell>
          <cell r="D347" t="str">
            <v>NCR</v>
          </cell>
          <cell r="E347" t="str">
            <v>Norte</v>
          </cell>
        </row>
        <row r="348">
          <cell r="A348">
            <v>480</v>
          </cell>
          <cell r="B348" t="str">
            <v>DRBR480</v>
          </cell>
          <cell r="C348" t="str">
            <v>UNP Farmaconal Higuey</v>
          </cell>
          <cell r="E348" t="str">
            <v>Este</v>
          </cell>
          <cell r="F348" t="str">
            <v>N/A</v>
          </cell>
          <cell r="G348" t="str">
            <v>N/A</v>
          </cell>
          <cell r="H348" t="str">
            <v>N/A</v>
          </cell>
          <cell r="I348" t="str">
            <v>N/A</v>
          </cell>
          <cell r="J348" t="str">
            <v>N/A</v>
          </cell>
          <cell r="K348" t="str">
            <v>N/A</v>
          </cell>
          <cell r="L348" t="str">
            <v>N/A</v>
          </cell>
          <cell r="M348" t="str">
            <v>N/A</v>
          </cell>
        </row>
        <row r="349">
          <cell r="A349">
            <v>467</v>
          </cell>
          <cell r="B349" t="str">
            <v>DRBR467</v>
          </cell>
          <cell r="C349" t="str">
            <v>Estacion Rilix Pontezuela (puerto Plata)</v>
          </cell>
          <cell r="D349" t="str">
            <v>NCR</v>
          </cell>
          <cell r="E349" t="str">
            <v>Norte</v>
          </cell>
          <cell r="F349" t="str">
            <v>NO</v>
          </cell>
          <cell r="G349" t="str">
            <v>Si</v>
          </cell>
          <cell r="H349" t="str">
            <v>Si</v>
          </cell>
          <cell r="I349" t="str">
            <v>No</v>
          </cell>
          <cell r="J349" t="str">
            <v>Si</v>
          </cell>
          <cell r="K349" t="str">
            <v>Si</v>
          </cell>
          <cell r="L349" t="str">
            <v>Si</v>
          </cell>
          <cell r="M349" t="str">
            <v>Si</v>
          </cell>
          <cell r="N349" t="str">
            <v>No</v>
          </cell>
          <cell r="O349" t="str">
            <v/>
          </cell>
        </row>
        <row r="350">
          <cell r="A350">
            <v>479</v>
          </cell>
          <cell r="B350" t="str">
            <v>DRBR479</v>
          </cell>
          <cell r="C350" t="str">
            <v>Estación Next Yapur Dumit</v>
          </cell>
          <cell r="D350" t="str">
            <v>NCR</v>
          </cell>
          <cell r="E350" t="str">
            <v>Norte</v>
          </cell>
        </row>
        <row r="351">
          <cell r="A351">
            <v>485</v>
          </cell>
          <cell r="B351" t="str">
            <v>DRBR485</v>
          </cell>
          <cell r="C351" t="str">
            <v>CEDIMAT</v>
          </cell>
          <cell r="D351" t="str">
            <v>Diebold</v>
          </cell>
          <cell r="E351" t="str">
            <v>Distrito Nacional</v>
          </cell>
          <cell r="F351" t="str">
            <v>NO</v>
          </cell>
          <cell r="G351" t="str">
            <v>Si</v>
          </cell>
          <cell r="H351" t="str">
            <v>Si</v>
          </cell>
          <cell r="I351" t="str">
            <v>No</v>
          </cell>
          <cell r="J351" t="str">
            <v>Si</v>
          </cell>
          <cell r="K351" t="str">
            <v>Si</v>
          </cell>
          <cell r="L351" t="str">
            <v>Si</v>
          </cell>
          <cell r="M351" t="str">
            <v>Si</v>
          </cell>
          <cell r="N351" t="str">
            <v>Si</v>
          </cell>
          <cell r="O351" t="str">
            <v>Grupo 1</v>
          </cell>
        </row>
        <row r="352">
          <cell r="A352">
            <v>486</v>
          </cell>
          <cell r="B352" t="str">
            <v>DRBR486</v>
          </cell>
          <cell r="C352" t="str">
            <v>UNP Ole La Caleta</v>
          </cell>
          <cell r="D352" t="str">
            <v>NCR</v>
          </cell>
          <cell r="E352" t="str">
            <v>Este</v>
          </cell>
          <cell r="F352" t="str">
            <v>NO</v>
          </cell>
          <cell r="G352" t="str">
            <v>Si</v>
          </cell>
          <cell r="H352" t="str">
            <v>Si</v>
          </cell>
          <cell r="I352" t="str">
            <v>No</v>
          </cell>
          <cell r="J352" t="str">
            <v>Si</v>
          </cell>
          <cell r="K352" t="str">
            <v>No</v>
          </cell>
          <cell r="L352" t="str">
            <v>Si</v>
          </cell>
          <cell r="M352" t="str">
            <v>Si</v>
          </cell>
          <cell r="N352" t="str">
            <v>No</v>
          </cell>
          <cell r="O352" t="str">
            <v>Grupo 9</v>
          </cell>
        </row>
        <row r="353">
          <cell r="A353">
            <v>487</v>
          </cell>
          <cell r="B353" t="str">
            <v>DRBR487</v>
          </cell>
          <cell r="C353" t="str">
            <v>HIPER OLE HAINAMOSA</v>
          </cell>
          <cell r="D353" t="str">
            <v>Diebold</v>
          </cell>
          <cell r="E353" t="str">
            <v>Distrito Nacional</v>
          </cell>
          <cell r="F353" t="str">
            <v>SI</v>
          </cell>
          <cell r="G353" t="str">
            <v>Si</v>
          </cell>
          <cell r="H353" t="str">
            <v>Si</v>
          </cell>
          <cell r="I353" t="str">
            <v>No</v>
          </cell>
          <cell r="J353" t="str">
            <v>Si</v>
          </cell>
          <cell r="K353" t="str">
            <v>Si</v>
          </cell>
          <cell r="L353" t="str">
            <v>Si</v>
          </cell>
          <cell r="M353" t="str">
            <v>Si</v>
          </cell>
          <cell r="N353" t="str">
            <v>No</v>
          </cell>
          <cell r="O353" t="str">
            <v>Grupo 4</v>
          </cell>
        </row>
        <row r="354">
          <cell r="A354">
            <v>488</v>
          </cell>
          <cell r="B354" t="str">
            <v>DRBR488</v>
          </cell>
          <cell r="C354" t="str">
            <v>AEROPUERTO EL HIGUERO</v>
          </cell>
          <cell r="D354" t="str">
            <v>Diebold</v>
          </cell>
          <cell r="E354" t="str">
            <v>Distrito Nacional</v>
          </cell>
          <cell r="F354" t="str">
            <v>NO</v>
          </cell>
          <cell r="G354" t="str">
            <v>Si</v>
          </cell>
          <cell r="H354" t="str">
            <v>Si</v>
          </cell>
          <cell r="I354" t="str">
            <v>No</v>
          </cell>
          <cell r="J354" t="str">
            <v>Si</v>
          </cell>
          <cell r="K354" t="str">
            <v>Si</v>
          </cell>
          <cell r="L354" t="str">
            <v>Si</v>
          </cell>
          <cell r="M354" t="str">
            <v>Si</v>
          </cell>
          <cell r="N354" t="str">
            <v>Si</v>
          </cell>
          <cell r="O354" t="str">
            <v>Grupo 1</v>
          </cell>
        </row>
        <row r="355">
          <cell r="A355">
            <v>482</v>
          </cell>
          <cell r="B355" t="str">
            <v>DRBR482</v>
          </cell>
          <cell r="C355" t="str">
            <v>PLAZA LAMA SANTIAGO</v>
          </cell>
          <cell r="D355" t="str">
            <v>Diebold</v>
          </cell>
          <cell r="E355" t="str">
            <v>Norte</v>
          </cell>
          <cell r="F355" t="str">
            <v>NO</v>
          </cell>
          <cell r="G355" t="str">
            <v>Si</v>
          </cell>
          <cell r="H355" t="str">
            <v>Si</v>
          </cell>
          <cell r="I355" t="str">
            <v>No</v>
          </cell>
          <cell r="J355" t="str">
            <v>Si</v>
          </cell>
          <cell r="K355" t="str">
            <v>Si</v>
          </cell>
          <cell r="L355" t="str">
            <v>Si</v>
          </cell>
          <cell r="M355" t="str">
            <v>Si</v>
          </cell>
          <cell r="N355" t="str">
            <v>No</v>
          </cell>
          <cell r="O355" t="str">
            <v>Santiago 2</v>
          </cell>
        </row>
        <row r="356">
          <cell r="A356">
            <v>490</v>
          </cell>
          <cell r="B356" t="str">
            <v>DRBR490</v>
          </cell>
          <cell r="C356" t="str">
            <v>HOSPITAL NEY ARIAS LORA</v>
          </cell>
          <cell r="D356" t="str">
            <v>Diebold</v>
          </cell>
          <cell r="E356" t="str">
            <v>Distrito Nacional</v>
          </cell>
          <cell r="F356" t="str">
            <v>NO</v>
          </cell>
          <cell r="G356" t="str">
            <v>Si</v>
          </cell>
          <cell r="H356" t="str">
            <v>Si</v>
          </cell>
          <cell r="I356" t="str">
            <v>No</v>
          </cell>
          <cell r="J356" t="str">
            <v>Si</v>
          </cell>
          <cell r="K356" t="str">
            <v>Si</v>
          </cell>
          <cell r="L356" t="str">
            <v>Si</v>
          </cell>
          <cell r="M356" t="str">
            <v>Si</v>
          </cell>
          <cell r="N356" t="str">
            <v>Si</v>
          </cell>
          <cell r="O356" t="str">
            <v>Grupo 1</v>
          </cell>
        </row>
        <row r="357">
          <cell r="A357">
            <v>491</v>
          </cell>
          <cell r="B357" t="str">
            <v>DRBR491</v>
          </cell>
          <cell r="C357" t="str">
            <v>DOLHPIN EXPLORER</v>
          </cell>
          <cell r="D357" t="str">
            <v>Diebold</v>
          </cell>
          <cell r="E357" t="str">
            <v>Este</v>
          </cell>
          <cell r="F357" t="str">
            <v>NO</v>
          </cell>
          <cell r="G357" t="str">
            <v>Si</v>
          </cell>
          <cell r="H357" t="str">
            <v>Si</v>
          </cell>
          <cell r="I357" t="str">
            <v>No</v>
          </cell>
          <cell r="J357" t="str">
            <v>Si</v>
          </cell>
          <cell r="K357" t="str">
            <v>Si</v>
          </cell>
          <cell r="L357" t="str">
            <v>Si</v>
          </cell>
          <cell r="M357" t="str">
            <v>Si</v>
          </cell>
          <cell r="N357" t="str">
            <v>Si</v>
          </cell>
          <cell r="O357" t="str">
            <v>Romana-Higuey</v>
          </cell>
        </row>
        <row r="358">
          <cell r="A358">
            <v>483</v>
          </cell>
          <cell r="B358" t="str">
            <v>DRBR483</v>
          </cell>
          <cell r="C358" t="str">
            <v>S/M KARLA, DAJABON</v>
          </cell>
          <cell r="D358" t="str">
            <v>Wincor Nixdorf</v>
          </cell>
          <cell r="E358" t="str">
            <v>Norte</v>
          </cell>
          <cell r="F358" t="str">
            <v>NO</v>
          </cell>
          <cell r="G358" t="str">
            <v>Si</v>
          </cell>
          <cell r="H358" t="str">
            <v>Si</v>
          </cell>
          <cell r="I358" t="str">
            <v>No</v>
          </cell>
          <cell r="J358" t="str">
            <v>Si</v>
          </cell>
          <cell r="K358" t="str">
            <v>Si</v>
          </cell>
          <cell r="L358" t="str">
            <v>Si</v>
          </cell>
          <cell r="M358" t="str">
            <v>No</v>
          </cell>
          <cell r="N358" t="str">
            <v>Si</v>
          </cell>
          <cell r="O358" t="str">
            <v>Oficina</v>
          </cell>
        </row>
        <row r="359">
          <cell r="A359">
            <v>493</v>
          </cell>
          <cell r="B359" t="str">
            <v>DRBR493</v>
          </cell>
          <cell r="C359" t="str">
            <v>OFICINA HAINA II</v>
          </cell>
          <cell r="D359" t="str">
            <v>Diebold</v>
          </cell>
          <cell r="E359" t="str">
            <v>Sur</v>
          </cell>
          <cell r="F359" t="str">
            <v>NO</v>
          </cell>
          <cell r="G359" t="str">
            <v>Si</v>
          </cell>
          <cell r="H359" t="str">
            <v>Si</v>
          </cell>
          <cell r="I359" t="str">
            <v>Si</v>
          </cell>
          <cell r="J359" t="str">
            <v>Si</v>
          </cell>
          <cell r="K359" t="str">
            <v>Si</v>
          </cell>
          <cell r="L359" t="str">
            <v>Si</v>
          </cell>
          <cell r="M359" t="str">
            <v>Si</v>
          </cell>
          <cell r="N359" t="str">
            <v>Si</v>
          </cell>
          <cell r="O359" t="str">
            <v>Grupo 5</v>
          </cell>
        </row>
        <row r="360">
          <cell r="A360">
            <v>494</v>
          </cell>
          <cell r="B360" t="str">
            <v>DRBR494</v>
          </cell>
          <cell r="C360" t="str">
            <v>OFICINA BLUE MALL I</v>
          </cell>
          <cell r="D360" t="str">
            <v>Diebold</v>
          </cell>
          <cell r="E360" t="str">
            <v>Distrito Nacional</v>
          </cell>
          <cell r="F360" t="str">
            <v>SI</v>
          </cell>
          <cell r="G360" t="str">
            <v>Si</v>
          </cell>
          <cell r="H360" t="str">
            <v>Si</v>
          </cell>
          <cell r="I360" t="str">
            <v>No</v>
          </cell>
          <cell r="J360" t="str">
            <v>Si</v>
          </cell>
          <cell r="K360" t="str">
            <v>Si</v>
          </cell>
          <cell r="L360" t="str">
            <v>Si</v>
          </cell>
          <cell r="M360" t="str">
            <v>Si</v>
          </cell>
          <cell r="N360" t="str">
            <v>No</v>
          </cell>
          <cell r="O360" t="str">
            <v>Grupo 8</v>
          </cell>
        </row>
        <row r="361">
          <cell r="A361">
            <v>495</v>
          </cell>
          <cell r="B361" t="str">
            <v>DRBR495</v>
          </cell>
          <cell r="C361" t="str">
            <v>ATM Cemento PANAM</v>
          </cell>
          <cell r="D361" t="str">
            <v>NCR</v>
          </cell>
          <cell r="E361" t="str">
            <v>ESTE</v>
          </cell>
          <cell r="F361" t="str">
            <v>NO</v>
          </cell>
          <cell r="G361" t="str">
            <v>SI</v>
          </cell>
          <cell r="H361" t="str">
            <v>SI</v>
          </cell>
          <cell r="I361" t="str">
            <v>NO</v>
          </cell>
          <cell r="J361" t="str">
            <v>SI</v>
          </cell>
          <cell r="K361" t="str">
            <v>SI</v>
          </cell>
          <cell r="L361" t="str">
            <v>SI</v>
          </cell>
          <cell r="M361" t="str">
            <v>SI</v>
          </cell>
          <cell r="N361" t="str">
            <v>SI</v>
          </cell>
          <cell r="O361" t="str">
            <v>San Pedro de Macorís</v>
          </cell>
        </row>
        <row r="362">
          <cell r="A362">
            <v>489</v>
          </cell>
          <cell r="B362" t="str">
            <v>DRBR489</v>
          </cell>
          <cell r="C362" t="str">
            <v>AEROPUERTO EL CATEY</v>
          </cell>
          <cell r="D362" t="str">
            <v>Diebold</v>
          </cell>
          <cell r="E362" t="str">
            <v>Norte</v>
          </cell>
          <cell r="F362" t="str">
            <v>NO</v>
          </cell>
          <cell r="G362" t="str">
            <v>Si</v>
          </cell>
          <cell r="H362" t="str">
            <v>Si</v>
          </cell>
          <cell r="I362" t="str">
            <v>No</v>
          </cell>
          <cell r="J362" t="str">
            <v>Si</v>
          </cell>
          <cell r="K362" t="str">
            <v>Si</v>
          </cell>
          <cell r="L362" t="str">
            <v>Si</v>
          </cell>
          <cell r="M362" t="str">
            <v>Si</v>
          </cell>
          <cell r="N362" t="str">
            <v>Si</v>
          </cell>
          <cell r="O362" t="str">
            <v>Nagua</v>
          </cell>
        </row>
        <row r="363">
          <cell r="A363">
            <v>492</v>
          </cell>
          <cell r="B363" t="str">
            <v>DRBR492</v>
          </cell>
          <cell r="C363" t="str">
            <v xml:space="preserve"> S/M Nacional El Dorado Santiago</v>
          </cell>
          <cell r="E363" t="str">
            <v>Norte</v>
          </cell>
          <cell r="F363" t="str">
            <v>N/A</v>
          </cell>
          <cell r="G363" t="str">
            <v>N/A</v>
          </cell>
          <cell r="H363" t="str">
            <v>N/A</v>
          </cell>
          <cell r="I363" t="str">
            <v>N/A</v>
          </cell>
          <cell r="J363" t="str">
            <v>N/A</v>
          </cell>
          <cell r="K363" t="str">
            <v>N/A</v>
          </cell>
          <cell r="L363" t="str">
            <v>N/A</v>
          </cell>
          <cell r="M363" t="str">
            <v>N/A</v>
          </cell>
          <cell r="N363" t="str">
            <v>N/A</v>
          </cell>
        </row>
        <row r="364">
          <cell r="A364">
            <v>498</v>
          </cell>
          <cell r="B364" t="str">
            <v>DRBR498</v>
          </cell>
          <cell r="C364" t="str">
            <v>SHELL 27 FEB-TIRADENTES</v>
          </cell>
          <cell r="D364" t="str">
            <v>Diebold</v>
          </cell>
          <cell r="E364" t="str">
            <v>Distrito Nacional</v>
          </cell>
          <cell r="F364" t="str">
            <v>NO</v>
          </cell>
          <cell r="G364" t="str">
            <v>Si</v>
          </cell>
          <cell r="H364" t="str">
            <v>Si</v>
          </cell>
          <cell r="I364" t="str">
            <v>No</v>
          </cell>
          <cell r="J364" t="str">
            <v>Si</v>
          </cell>
          <cell r="K364" t="str">
            <v>Si</v>
          </cell>
          <cell r="L364" t="str">
            <v>Si</v>
          </cell>
          <cell r="M364" t="str">
            <v>Si</v>
          </cell>
          <cell r="N364" t="str">
            <v>Si</v>
          </cell>
          <cell r="O364" t="str">
            <v>Grupo 3</v>
          </cell>
        </row>
        <row r="365">
          <cell r="A365">
            <v>499</v>
          </cell>
          <cell r="B365" t="str">
            <v>DRBR499</v>
          </cell>
          <cell r="C365" t="str">
            <v>ESTACION ESSO TIRADENTES</v>
          </cell>
          <cell r="D365" t="str">
            <v>Diebold</v>
          </cell>
          <cell r="E365" t="str">
            <v>Distrito Nacional</v>
          </cell>
          <cell r="F365" t="str">
            <v>NO</v>
          </cell>
          <cell r="G365" t="str">
            <v>Si</v>
          </cell>
          <cell r="H365" t="str">
            <v>Si</v>
          </cell>
          <cell r="I365" t="str">
            <v>No</v>
          </cell>
          <cell r="J365" t="str">
            <v>Si</v>
          </cell>
          <cell r="K365" t="str">
            <v>Si</v>
          </cell>
          <cell r="L365" t="str">
            <v>Si</v>
          </cell>
          <cell r="M365" t="str">
            <v>Si</v>
          </cell>
          <cell r="N365" t="str">
            <v>Si</v>
          </cell>
          <cell r="O365" t="str">
            <v>Grupo 8</v>
          </cell>
        </row>
        <row r="366">
          <cell r="A366">
            <v>496</v>
          </cell>
          <cell r="B366" t="str">
            <v>DRBR496</v>
          </cell>
          <cell r="C366" t="str">
            <v>La Sirena Bonao</v>
          </cell>
          <cell r="D366" t="str">
            <v>Diebold</v>
          </cell>
          <cell r="E366" t="str">
            <v>Norte</v>
          </cell>
          <cell r="F366" t="str">
            <v>NO</v>
          </cell>
          <cell r="G366" t="str">
            <v>Si</v>
          </cell>
          <cell r="H366" t="str">
            <v>Si</v>
          </cell>
          <cell r="I366" t="str">
            <v>No</v>
          </cell>
          <cell r="J366" t="str">
            <v>Si</v>
          </cell>
          <cell r="K366" t="str">
            <v>Si</v>
          </cell>
          <cell r="L366" t="str">
            <v>Si</v>
          </cell>
          <cell r="M366" t="str">
            <v>Si</v>
          </cell>
          <cell r="N366" t="str">
            <v>No</v>
          </cell>
          <cell r="O366" t="str">
            <v>La Vega</v>
          </cell>
        </row>
        <row r="367">
          <cell r="A367">
            <v>497</v>
          </cell>
          <cell r="B367" t="str">
            <v>DRBR497</v>
          </cell>
          <cell r="C367" t="str">
            <v>OFICINA EL PORTAL II</v>
          </cell>
          <cell r="D367" t="str">
            <v>NCR</v>
          </cell>
          <cell r="E367" t="str">
            <v>Norte</v>
          </cell>
          <cell r="F367" t="str">
            <v>SI</v>
          </cell>
          <cell r="G367" t="str">
            <v>Si</v>
          </cell>
          <cell r="H367" t="str">
            <v>Si</v>
          </cell>
          <cell r="I367" t="str">
            <v>No</v>
          </cell>
          <cell r="J367" t="str">
            <v>Si</v>
          </cell>
          <cell r="K367" t="str">
            <v>No</v>
          </cell>
          <cell r="L367" t="str">
            <v>Si</v>
          </cell>
          <cell r="M367" t="str">
            <v>No</v>
          </cell>
          <cell r="N367" t="str">
            <v>Si</v>
          </cell>
          <cell r="O367" t="str">
            <v>Santiago 2</v>
          </cell>
        </row>
        <row r="368">
          <cell r="A368">
            <v>500</v>
          </cell>
          <cell r="B368" t="str">
            <v>DRBR500</v>
          </cell>
          <cell r="C368" t="str">
            <v>OFICINA CUTUPU</v>
          </cell>
          <cell r="D368" t="str">
            <v>Wincor Nixdorf</v>
          </cell>
          <cell r="E368" t="str">
            <v>Norte</v>
          </cell>
          <cell r="F368" t="str">
            <v>NO</v>
          </cell>
          <cell r="G368" t="str">
            <v>Si</v>
          </cell>
          <cell r="H368" t="str">
            <v>Si</v>
          </cell>
          <cell r="I368" t="str">
            <v>No</v>
          </cell>
          <cell r="J368" t="str">
            <v>Si</v>
          </cell>
          <cell r="K368" t="str">
            <v>No</v>
          </cell>
          <cell r="L368" t="str">
            <v>Si</v>
          </cell>
          <cell r="M368" t="str">
            <v>No</v>
          </cell>
          <cell r="N368" t="str">
            <v>Si</v>
          </cell>
          <cell r="O368" t="str">
            <v>La Vega</v>
          </cell>
        </row>
        <row r="369">
          <cell r="A369">
            <v>501</v>
          </cell>
          <cell r="B369" t="str">
            <v>DRBR501</v>
          </cell>
          <cell r="C369" t="str">
            <v>OFICINA LAS CANELAS</v>
          </cell>
          <cell r="D369" t="str">
            <v>NCR</v>
          </cell>
          <cell r="E369" t="str">
            <v>Norte</v>
          </cell>
          <cell r="F369" t="str">
            <v>NO</v>
          </cell>
          <cell r="G369" t="str">
            <v>Si</v>
          </cell>
          <cell r="H369" t="str">
            <v>Si</v>
          </cell>
          <cell r="I369" t="str">
            <v>No</v>
          </cell>
          <cell r="J369" t="str">
            <v>Si</v>
          </cell>
          <cell r="K369" t="str">
            <v>No</v>
          </cell>
          <cell r="L369" t="str">
            <v>Si</v>
          </cell>
          <cell r="M369" t="str">
            <v>No</v>
          </cell>
          <cell r="N369" t="str">
            <v>Si</v>
          </cell>
          <cell r="O369" t="str">
            <v>Oficina</v>
          </cell>
        </row>
        <row r="370">
          <cell r="A370">
            <v>507</v>
          </cell>
          <cell r="B370" t="str">
            <v>DRBR507</v>
          </cell>
          <cell r="C370" t="str">
            <v>Estacion SIGMA Boca Chica</v>
          </cell>
          <cell r="D370" t="str">
            <v/>
          </cell>
          <cell r="E370" t="str">
            <v/>
          </cell>
          <cell r="F370" t="str">
            <v>NO</v>
          </cell>
          <cell r="G370" t="str">
            <v>Si</v>
          </cell>
          <cell r="H370" t="str">
            <v>Si</v>
          </cell>
          <cell r="I370" t="str">
            <v>No</v>
          </cell>
          <cell r="J370" t="str">
            <v>Si</v>
          </cell>
          <cell r="K370" t="str">
            <v>No</v>
          </cell>
          <cell r="L370" t="str">
            <v>Si</v>
          </cell>
          <cell r="M370" t="str">
            <v>No</v>
          </cell>
          <cell r="N370" t="str">
            <v>Si</v>
          </cell>
          <cell r="O370" t="str">
            <v/>
          </cell>
        </row>
        <row r="371">
          <cell r="A371">
            <v>502</v>
          </cell>
          <cell r="B371" t="str">
            <v>DRBR502</v>
          </cell>
          <cell r="C371" t="str">
            <v>CENTRO M. MATERNO INFANTIL</v>
          </cell>
          <cell r="D371" t="str">
            <v>Diebold</v>
          </cell>
          <cell r="E371" t="str">
            <v>Norte</v>
          </cell>
          <cell r="F371" t="str">
            <v>NO</v>
          </cell>
          <cell r="G371" t="str">
            <v>Si</v>
          </cell>
          <cell r="H371" t="str">
            <v>Si</v>
          </cell>
          <cell r="I371" t="str">
            <v>No</v>
          </cell>
          <cell r="J371" t="str">
            <v>Si</v>
          </cell>
          <cell r="K371" t="str">
            <v>Si</v>
          </cell>
          <cell r="L371" t="str">
            <v>Si</v>
          </cell>
          <cell r="M371" t="str">
            <v>Si</v>
          </cell>
          <cell r="N371" t="str">
            <v>Si</v>
          </cell>
          <cell r="O371" t="str">
            <v>Santiago 1</v>
          </cell>
        </row>
        <row r="372">
          <cell r="A372">
            <v>504</v>
          </cell>
          <cell r="B372" t="str">
            <v>DRBR504</v>
          </cell>
          <cell r="C372" t="str">
            <v>Oficina Plaza Moderna</v>
          </cell>
          <cell r="D372" t="str">
            <v>NCR</v>
          </cell>
          <cell r="E372" t="str">
            <v>Distrito Nacional</v>
          </cell>
          <cell r="F372" t="str">
            <v>NO</v>
          </cell>
          <cell r="G372" t="str">
            <v>Si</v>
          </cell>
          <cell r="H372" t="str">
            <v>Si</v>
          </cell>
          <cell r="I372" t="str">
            <v>No</v>
          </cell>
          <cell r="J372" t="str">
            <v>Si</v>
          </cell>
          <cell r="K372" t="str">
            <v>No</v>
          </cell>
          <cell r="L372" t="str">
            <v>Si</v>
          </cell>
          <cell r="M372" t="str">
            <v>Si</v>
          </cell>
          <cell r="N372" t="str">
            <v>No</v>
          </cell>
        </row>
        <row r="373">
          <cell r="A373">
            <v>512</v>
          </cell>
          <cell r="B373" t="str">
            <v>DRBR512</v>
          </cell>
          <cell r="C373" t="str">
            <v>Plaza Jesus Ferreira Municipio Guerra</v>
          </cell>
          <cell r="E373" t="str">
            <v>Este</v>
          </cell>
          <cell r="F373" t="str">
            <v>N/A</v>
          </cell>
          <cell r="G373" t="str">
            <v>N/A</v>
          </cell>
          <cell r="H373" t="str">
            <v>N/A</v>
          </cell>
          <cell r="I373" t="str">
            <v>N/A</v>
          </cell>
          <cell r="J373" t="str">
            <v>N/A</v>
          </cell>
          <cell r="K373" t="str">
            <v>N/A</v>
          </cell>
          <cell r="L373" t="str">
            <v>N/A</v>
          </cell>
          <cell r="M373" t="str">
            <v>N/A</v>
          </cell>
        </row>
        <row r="374">
          <cell r="A374">
            <v>513</v>
          </cell>
          <cell r="B374" t="str">
            <v>DRBR513</v>
          </cell>
          <cell r="C374" t="str">
            <v>OFICINA NISIBON</v>
          </cell>
          <cell r="D374" t="str">
            <v>Diebold</v>
          </cell>
          <cell r="E374" t="str">
            <v>Este</v>
          </cell>
          <cell r="F374" t="str">
            <v>NO</v>
          </cell>
          <cell r="G374" t="str">
            <v>Si</v>
          </cell>
          <cell r="H374" t="str">
            <v>Si</v>
          </cell>
          <cell r="I374" t="str">
            <v>No</v>
          </cell>
          <cell r="J374" t="str">
            <v>Si</v>
          </cell>
          <cell r="K374" t="str">
            <v>No</v>
          </cell>
          <cell r="L374" t="str">
            <v>Si</v>
          </cell>
          <cell r="M374" t="str">
            <v>No</v>
          </cell>
          <cell r="N374" t="str">
            <v>Si</v>
          </cell>
          <cell r="O374" t="str">
            <v>Oficina</v>
          </cell>
        </row>
        <row r="375">
          <cell r="A375">
            <v>514</v>
          </cell>
          <cell r="B375" t="str">
            <v>DRBR514</v>
          </cell>
          <cell r="C375" t="str">
            <v>AUTOSERVICIO C. DE GAULLE</v>
          </cell>
          <cell r="D375" t="str">
            <v>Diebold</v>
          </cell>
          <cell r="E375" t="str">
            <v>Distrito Nacional</v>
          </cell>
          <cell r="F375" t="str">
            <v>NO</v>
          </cell>
          <cell r="G375" t="str">
            <v>Si</v>
          </cell>
          <cell r="H375" t="str">
            <v>No</v>
          </cell>
          <cell r="I375" t="str">
            <v>No</v>
          </cell>
          <cell r="J375" t="str">
            <v>No</v>
          </cell>
          <cell r="K375" t="str">
            <v>No</v>
          </cell>
          <cell r="L375" t="str">
            <v>Si</v>
          </cell>
          <cell r="M375" t="str">
            <v>No</v>
          </cell>
          <cell r="N375" t="str">
            <v>No</v>
          </cell>
          <cell r="O375" t="str">
            <v>Grupo 4</v>
          </cell>
        </row>
        <row r="376">
          <cell r="A376">
            <v>515</v>
          </cell>
          <cell r="B376" t="str">
            <v>DRBR515</v>
          </cell>
          <cell r="C376" t="str">
            <v>Agora Mall #1</v>
          </cell>
          <cell r="D376" t="str">
            <v>NCR</v>
          </cell>
          <cell r="E376" t="str">
            <v>Distrito Nacional</v>
          </cell>
          <cell r="F376" t="str">
            <v>SI</v>
          </cell>
          <cell r="G376" t="str">
            <v>Si</v>
          </cell>
          <cell r="H376" t="str">
            <v>Si</v>
          </cell>
          <cell r="I376" t="str">
            <v>No</v>
          </cell>
          <cell r="J376" t="str">
            <v>Si</v>
          </cell>
          <cell r="K376" t="str">
            <v>Si</v>
          </cell>
          <cell r="L376" t="str">
            <v>Si</v>
          </cell>
          <cell r="M376" t="str">
            <v>Si</v>
          </cell>
          <cell r="N376" t="str">
            <v>No</v>
          </cell>
          <cell r="O376" t="str">
            <v>Grupo 8</v>
          </cell>
        </row>
        <row r="377">
          <cell r="A377">
            <v>516</v>
          </cell>
          <cell r="B377" t="str">
            <v>DRBR516</v>
          </cell>
          <cell r="C377" t="str">
            <v>OFIC GAZCUE</v>
          </cell>
          <cell r="D377" t="str">
            <v>Diebold</v>
          </cell>
          <cell r="E377" t="str">
            <v>Distrito Nacional</v>
          </cell>
          <cell r="F377" t="str">
            <v>SI</v>
          </cell>
          <cell r="G377" t="str">
            <v>Si</v>
          </cell>
          <cell r="H377" t="str">
            <v>Si</v>
          </cell>
          <cell r="I377" t="str">
            <v>No</v>
          </cell>
          <cell r="J377" t="str">
            <v>Si</v>
          </cell>
          <cell r="K377" t="str">
            <v>Si</v>
          </cell>
          <cell r="L377" t="str">
            <v>Si</v>
          </cell>
          <cell r="M377" t="str">
            <v>Si</v>
          </cell>
          <cell r="N377" t="str">
            <v>Si</v>
          </cell>
          <cell r="O377" t="str">
            <v>Grupo 3</v>
          </cell>
        </row>
        <row r="378">
          <cell r="A378">
            <v>517</v>
          </cell>
          <cell r="B378" t="str">
            <v>DRBR517</v>
          </cell>
          <cell r="C378" t="str">
            <v>Autobanco San Soucí</v>
          </cell>
          <cell r="D378" t="str">
            <v>Diebold</v>
          </cell>
          <cell r="E378" t="str">
            <v>Distrito Nacional</v>
          </cell>
          <cell r="F378" t="str">
            <v>SI</v>
          </cell>
          <cell r="G378" t="str">
            <v>Si</v>
          </cell>
          <cell r="H378" t="str">
            <v>Si</v>
          </cell>
          <cell r="I378" t="str">
            <v>No</v>
          </cell>
          <cell r="J378" t="str">
            <v>Si</v>
          </cell>
          <cell r="K378" t="str">
            <v>Si</v>
          </cell>
          <cell r="L378" t="str">
            <v>Si</v>
          </cell>
          <cell r="M378" t="str">
            <v>Si</v>
          </cell>
          <cell r="N378" t="str">
            <v>Si</v>
          </cell>
          <cell r="O378" t="str">
            <v>Grupo 7</v>
          </cell>
        </row>
        <row r="379">
          <cell r="A379">
            <v>510</v>
          </cell>
          <cell r="B379" t="str">
            <v>DRBR510</v>
          </cell>
          <cell r="C379" t="str">
            <v>FERRETERIA BELLON</v>
          </cell>
          <cell r="D379" t="str">
            <v>Diebold</v>
          </cell>
          <cell r="E379" t="str">
            <v>Norte</v>
          </cell>
          <cell r="F379" t="str">
            <v>NO</v>
          </cell>
          <cell r="G379" t="str">
            <v>Si</v>
          </cell>
          <cell r="H379" t="str">
            <v>Si</v>
          </cell>
          <cell r="I379" t="str">
            <v>No</v>
          </cell>
          <cell r="J379" t="str">
            <v>Si</v>
          </cell>
          <cell r="K379" t="str">
            <v>No</v>
          </cell>
          <cell r="L379" t="str">
            <v>Si</v>
          </cell>
          <cell r="M379" t="str">
            <v>Si</v>
          </cell>
          <cell r="N379" t="str">
            <v>No</v>
          </cell>
          <cell r="O379" t="str">
            <v>Santiago 1</v>
          </cell>
        </row>
        <row r="380">
          <cell r="A380">
            <v>519</v>
          </cell>
          <cell r="B380" t="str">
            <v>DRBR519</v>
          </cell>
          <cell r="C380" t="str">
            <v>PLAZA C. ESTRELLA, BAVARO</v>
          </cell>
          <cell r="D380" t="str">
            <v>Diebold</v>
          </cell>
          <cell r="E380" t="str">
            <v>Este</v>
          </cell>
          <cell r="F380" t="str">
            <v>NO</v>
          </cell>
          <cell r="G380" t="str">
            <v>Si</v>
          </cell>
          <cell r="H380" t="str">
            <v>Si</v>
          </cell>
          <cell r="I380" t="str">
            <v>Si</v>
          </cell>
          <cell r="J380" t="str">
            <v>Si</v>
          </cell>
          <cell r="K380" t="str">
            <v>Si</v>
          </cell>
          <cell r="L380" t="str">
            <v>Si</v>
          </cell>
          <cell r="M380" t="str">
            <v>Si</v>
          </cell>
          <cell r="N380" t="str">
            <v>No</v>
          </cell>
          <cell r="O380" t="str">
            <v>Romana-Higuey</v>
          </cell>
        </row>
        <row r="381">
          <cell r="A381">
            <v>511</v>
          </cell>
          <cell r="B381" t="str">
            <v>DRBR511</v>
          </cell>
          <cell r="C381" t="str">
            <v>OFICINA RIO SAN JUAN</v>
          </cell>
          <cell r="D381" t="str">
            <v>Diebold</v>
          </cell>
          <cell r="E381" t="str">
            <v>Norte</v>
          </cell>
          <cell r="F381" t="str">
            <v>NO</v>
          </cell>
          <cell r="G381" t="str">
            <v>Si</v>
          </cell>
          <cell r="H381" t="str">
            <v>Si</v>
          </cell>
          <cell r="I381" t="str">
            <v>No</v>
          </cell>
          <cell r="J381" t="str">
            <v>Si</v>
          </cell>
          <cell r="K381" t="str">
            <v>No</v>
          </cell>
          <cell r="L381" t="str">
            <v>Si</v>
          </cell>
          <cell r="M381" t="str">
            <v>No</v>
          </cell>
          <cell r="N381" t="str">
            <v>Si</v>
          </cell>
          <cell r="O381" t="str">
            <v>Nagua</v>
          </cell>
        </row>
        <row r="382">
          <cell r="A382">
            <v>521</v>
          </cell>
          <cell r="B382" t="str">
            <v>DRBR521</v>
          </cell>
          <cell r="C382" t="str">
            <v>OFIC. BAYAHIBE</v>
          </cell>
          <cell r="D382" t="str">
            <v>Diebold</v>
          </cell>
          <cell r="E382" t="str">
            <v>Este</v>
          </cell>
          <cell r="F382" t="str">
            <v>NO</v>
          </cell>
          <cell r="G382" t="str">
            <v>Si</v>
          </cell>
          <cell r="H382" t="str">
            <v>Si</v>
          </cell>
          <cell r="I382" t="str">
            <v>No</v>
          </cell>
          <cell r="J382" t="str">
            <v>Si</v>
          </cell>
          <cell r="K382" t="str">
            <v>No</v>
          </cell>
          <cell r="L382" t="str">
            <v>Si</v>
          </cell>
          <cell r="M382" t="str">
            <v>No</v>
          </cell>
          <cell r="N382" t="str">
            <v>Si</v>
          </cell>
          <cell r="O382" t="str">
            <v>Romana-Higuey</v>
          </cell>
        </row>
        <row r="383">
          <cell r="A383">
            <v>522</v>
          </cell>
          <cell r="B383" t="str">
            <v>DRBR522</v>
          </cell>
          <cell r="C383" t="str">
            <v>OFIC. GALERIA 360</v>
          </cell>
          <cell r="D383" t="str">
            <v>Diebold</v>
          </cell>
          <cell r="E383" t="str">
            <v>Distrito Nacional</v>
          </cell>
          <cell r="F383" t="str">
            <v>SI</v>
          </cell>
          <cell r="G383" t="str">
            <v>Si</v>
          </cell>
          <cell r="H383" t="str">
            <v>Si</v>
          </cell>
          <cell r="I383" t="str">
            <v>No</v>
          </cell>
          <cell r="J383" t="str">
            <v>Si</v>
          </cell>
          <cell r="K383" t="str">
            <v>Si</v>
          </cell>
          <cell r="L383" t="str">
            <v>Si</v>
          </cell>
          <cell r="M383" t="str">
            <v>Si</v>
          </cell>
          <cell r="N383" t="str">
            <v>No</v>
          </cell>
          <cell r="O383" t="str">
            <v>Grupo 8</v>
          </cell>
        </row>
        <row r="384">
          <cell r="A384">
            <v>524</v>
          </cell>
          <cell r="B384" t="str">
            <v>DRBR524</v>
          </cell>
          <cell r="C384" t="str">
            <v>DNCD</v>
          </cell>
          <cell r="D384" t="str">
            <v>Wincor Nixdorf</v>
          </cell>
          <cell r="E384" t="str">
            <v>Distrito Nacional</v>
          </cell>
          <cell r="F384" t="str">
            <v>NO</v>
          </cell>
          <cell r="G384" t="str">
            <v>Si</v>
          </cell>
          <cell r="H384" t="str">
            <v>Si</v>
          </cell>
          <cell r="I384" t="str">
            <v>No</v>
          </cell>
          <cell r="J384" t="str">
            <v>Si</v>
          </cell>
          <cell r="K384" t="str">
            <v>Si</v>
          </cell>
          <cell r="L384" t="str">
            <v>Si</v>
          </cell>
          <cell r="M384" t="str">
            <v>Si</v>
          </cell>
          <cell r="N384" t="str">
            <v>Si</v>
          </cell>
          <cell r="O384" t="str">
            <v>Grupo 3</v>
          </cell>
        </row>
        <row r="385">
          <cell r="A385">
            <v>525</v>
          </cell>
          <cell r="B385" t="str">
            <v>DRBR525</v>
          </cell>
          <cell r="C385" t="str">
            <v>ATM Supermercado Bravo Las Americas</v>
          </cell>
          <cell r="D385" t="str">
            <v>NCR</v>
          </cell>
          <cell r="E385" t="str">
            <v>Distrito Nacional</v>
          </cell>
          <cell r="F385" t="str">
            <v>NO</v>
          </cell>
          <cell r="G385" t="str">
            <v>Si</v>
          </cell>
          <cell r="H385" t="str">
            <v>Si</v>
          </cell>
          <cell r="I385" t="str">
            <v>No</v>
          </cell>
          <cell r="J385" t="str">
            <v>No</v>
          </cell>
          <cell r="K385" t="str">
            <v>No</v>
          </cell>
          <cell r="L385" t="str">
            <v>No</v>
          </cell>
          <cell r="M385" t="str">
            <v>No</v>
          </cell>
          <cell r="N385" t="str">
            <v>No</v>
          </cell>
          <cell r="O385" t="str">
            <v/>
          </cell>
        </row>
        <row r="386">
          <cell r="A386">
            <v>527</v>
          </cell>
          <cell r="B386" t="str">
            <v>DRBR527</v>
          </cell>
          <cell r="C386" t="str">
            <v>Of. Zona Oriental #2</v>
          </cell>
          <cell r="D386" t="str">
            <v/>
          </cell>
          <cell r="E386" t="str">
            <v>Distrito Nacional</v>
          </cell>
          <cell r="F386" t="str">
            <v>SI</v>
          </cell>
          <cell r="G386" t="str">
            <v>Si</v>
          </cell>
          <cell r="H386" t="str">
            <v>Si</v>
          </cell>
          <cell r="I386" t="str">
            <v>No</v>
          </cell>
          <cell r="J386" t="str">
            <v>Si</v>
          </cell>
          <cell r="K386" t="str">
            <v>No</v>
          </cell>
          <cell r="L386" t="str">
            <v>Si</v>
          </cell>
          <cell r="M386" t="str">
            <v>No</v>
          </cell>
          <cell r="N386" t="str">
            <v>No</v>
          </cell>
          <cell r="O386" t="str">
            <v/>
          </cell>
        </row>
        <row r="387">
          <cell r="A387">
            <v>518</v>
          </cell>
          <cell r="B387" t="str">
            <v>DRBR518</v>
          </cell>
          <cell r="C387" t="str">
            <v>OFIC LOS ALAMOS</v>
          </cell>
          <cell r="D387" t="str">
            <v>Diebold</v>
          </cell>
          <cell r="E387" t="str">
            <v>Norte</v>
          </cell>
          <cell r="F387" t="str">
            <v>NO</v>
          </cell>
          <cell r="G387" t="str">
            <v>Si</v>
          </cell>
          <cell r="H387" t="str">
            <v>Si</v>
          </cell>
          <cell r="I387" t="str">
            <v>No</v>
          </cell>
          <cell r="J387" t="str">
            <v>Si</v>
          </cell>
          <cell r="K387" t="str">
            <v>Si</v>
          </cell>
          <cell r="L387" t="str">
            <v>Si</v>
          </cell>
          <cell r="M387" t="str">
            <v>Si</v>
          </cell>
          <cell r="N387" t="str">
            <v>Si</v>
          </cell>
          <cell r="O387" t="str">
            <v>Santiago 2</v>
          </cell>
        </row>
        <row r="388">
          <cell r="A388">
            <v>529</v>
          </cell>
          <cell r="B388" t="str">
            <v>DRBR529</v>
          </cell>
          <cell r="C388" t="str">
            <v>PLAN SOCIAL PRESIDENCIA</v>
          </cell>
          <cell r="D388" t="str">
            <v>Wincor Nixdorf</v>
          </cell>
          <cell r="E388" t="str">
            <v>Distrito Nacional</v>
          </cell>
          <cell r="F388" t="str">
            <v>NO</v>
          </cell>
          <cell r="G388" t="str">
            <v>Si</v>
          </cell>
          <cell r="H388" t="str">
            <v>Si</v>
          </cell>
          <cell r="I388" t="str">
            <v>No</v>
          </cell>
          <cell r="J388" t="str">
            <v>Si</v>
          </cell>
          <cell r="K388" t="str">
            <v>No</v>
          </cell>
          <cell r="L388" t="str">
            <v>No</v>
          </cell>
          <cell r="M388" t="str">
            <v>No</v>
          </cell>
          <cell r="N388" t="str">
            <v>No</v>
          </cell>
          <cell r="O388" t="str">
            <v>Grupo 7</v>
          </cell>
        </row>
        <row r="389">
          <cell r="A389">
            <v>531</v>
          </cell>
          <cell r="B389" t="str">
            <v>DRBR531</v>
          </cell>
          <cell r="C389" t="str">
            <v>ESCUELA NAC. JUDICATURA</v>
          </cell>
          <cell r="D389" t="str">
            <v>Wincor Nixdorf</v>
          </cell>
          <cell r="E389" t="str">
            <v>Distrito Nacional</v>
          </cell>
          <cell r="F389" t="str">
            <v>NO</v>
          </cell>
          <cell r="G389" t="str">
            <v>No</v>
          </cell>
          <cell r="H389" t="str">
            <v>No</v>
          </cell>
          <cell r="I389" t="str">
            <v>No</v>
          </cell>
          <cell r="J389" t="str">
            <v>No</v>
          </cell>
          <cell r="K389" t="str">
            <v>No</v>
          </cell>
          <cell r="L389" t="str">
            <v>No</v>
          </cell>
          <cell r="M389" t="str">
            <v>No</v>
          </cell>
          <cell r="N389" t="str">
            <v>No</v>
          </cell>
          <cell r="O389" t="str">
            <v>Grupo 3</v>
          </cell>
        </row>
        <row r="390">
          <cell r="A390">
            <v>520</v>
          </cell>
          <cell r="B390" t="str">
            <v>DRBR520</v>
          </cell>
          <cell r="C390" t="str">
            <v>COOPERATIVA NAVARRETE</v>
          </cell>
          <cell r="D390" t="str">
            <v>Diebold</v>
          </cell>
          <cell r="E390" t="str">
            <v>Norte</v>
          </cell>
          <cell r="F390" t="str">
            <v>NO</v>
          </cell>
          <cell r="G390" t="str">
            <v>Si</v>
          </cell>
          <cell r="H390" t="str">
            <v>Si</v>
          </cell>
          <cell r="I390" t="str">
            <v>No</v>
          </cell>
          <cell r="J390" t="str">
            <v>Si</v>
          </cell>
          <cell r="K390" t="str">
            <v>No</v>
          </cell>
          <cell r="L390" t="str">
            <v>Si</v>
          </cell>
          <cell r="M390" t="str">
            <v>No</v>
          </cell>
          <cell r="N390" t="str">
            <v>Si</v>
          </cell>
          <cell r="O390" t="str">
            <v>Oficina</v>
          </cell>
        </row>
        <row r="391">
          <cell r="A391">
            <v>533</v>
          </cell>
          <cell r="B391" t="str">
            <v>DRBR533</v>
          </cell>
          <cell r="C391" t="str">
            <v>Ofic. AILA II</v>
          </cell>
          <cell r="D391" t="str">
            <v>Diebold</v>
          </cell>
          <cell r="E391" t="str">
            <v>Este</v>
          </cell>
          <cell r="F391" t="str">
            <v>NO</v>
          </cell>
          <cell r="G391" t="str">
            <v>Si</v>
          </cell>
          <cell r="H391" t="str">
            <v>Si</v>
          </cell>
          <cell r="I391" t="str">
            <v>No</v>
          </cell>
          <cell r="J391" t="str">
            <v>Si</v>
          </cell>
          <cell r="K391" t="str">
            <v>Si</v>
          </cell>
          <cell r="L391" t="str">
            <v>Si</v>
          </cell>
          <cell r="M391" t="str">
            <v>Si</v>
          </cell>
          <cell r="N391" t="str">
            <v>Si</v>
          </cell>
          <cell r="O391" t="str">
            <v>Grupo 9</v>
          </cell>
        </row>
        <row r="392">
          <cell r="A392">
            <v>534</v>
          </cell>
          <cell r="B392" t="str">
            <v>DRBR534</v>
          </cell>
          <cell r="C392" t="str">
            <v>Ofic. Torre BRRD II</v>
          </cell>
          <cell r="D392" t="str">
            <v>Wincor Nixdorf</v>
          </cell>
          <cell r="E392" t="str">
            <v>Distrito Nacional</v>
          </cell>
          <cell r="F392" t="str">
            <v>SI</v>
          </cell>
          <cell r="G392" t="str">
            <v>Si</v>
          </cell>
          <cell r="H392" t="str">
            <v>No</v>
          </cell>
          <cell r="I392" t="str">
            <v>No</v>
          </cell>
          <cell r="J392" t="str">
            <v>No</v>
          </cell>
          <cell r="K392" t="str">
            <v>No</v>
          </cell>
          <cell r="L392" t="str">
            <v>Si</v>
          </cell>
          <cell r="M392" t="str">
            <v>No</v>
          </cell>
          <cell r="N392" t="str">
            <v>No</v>
          </cell>
          <cell r="O392" t="str">
            <v>Grupo 2</v>
          </cell>
        </row>
        <row r="393">
          <cell r="A393">
            <v>535</v>
          </cell>
          <cell r="B393" t="str">
            <v>DRBR535</v>
          </cell>
          <cell r="C393" t="str">
            <v>Autoservicio Torre BR</v>
          </cell>
          <cell r="D393" t="str">
            <v>NCR</v>
          </cell>
          <cell r="E393" t="str">
            <v>Distrito Nacional</v>
          </cell>
          <cell r="F393" t="str">
            <v>SI</v>
          </cell>
          <cell r="G393" t="str">
            <v>Si</v>
          </cell>
          <cell r="H393" t="str">
            <v>No</v>
          </cell>
          <cell r="I393" t="str">
            <v>No</v>
          </cell>
          <cell r="J393" t="str">
            <v>No</v>
          </cell>
          <cell r="K393" t="str">
            <v>No</v>
          </cell>
          <cell r="L393" t="str">
            <v>Si</v>
          </cell>
          <cell r="M393" t="str">
            <v>No</v>
          </cell>
          <cell r="N393" t="str">
            <v>No</v>
          </cell>
          <cell r="O393" t="str">
            <v>Grupo 2</v>
          </cell>
        </row>
        <row r="394">
          <cell r="A394">
            <v>536</v>
          </cell>
          <cell r="B394" t="str">
            <v>DRBR509</v>
          </cell>
          <cell r="C394" t="str">
            <v>PLAZA LAMA SAN ISIDRO</v>
          </cell>
          <cell r="D394" t="str">
            <v>Wincor Nixdorf</v>
          </cell>
          <cell r="E394" t="str">
            <v>Distrito Nacional</v>
          </cell>
          <cell r="F394" t="str">
            <v>NO</v>
          </cell>
          <cell r="G394" t="str">
            <v>Si</v>
          </cell>
          <cell r="H394" t="str">
            <v>Si</v>
          </cell>
          <cell r="I394" t="str">
            <v>No</v>
          </cell>
          <cell r="J394" t="str">
            <v>Si</v>
          </cell>
          <cell r="K394" t="str">
            <v>Si</v>
          </cell>
          <cell r="L394" t="str">
            <v>Si</v>
          </cell>
          <cell r="M394" t="str">
            <v>Si</v>
          </cell>
          <cell r="N394" t="str">
            <v>No</v>
          </cell>
          <cell r="O394" t="str">
            <v>Grupo 4</v>
          </cell>
        </row>
        <row r="395">
          <cell r="A395">
            <v>537</v>
          </cell>
          <cell r="B395" t="str">
            <v>DRBR537</v>
          </cell>
          <cell r="C395" t="str">
            <v>EST. TEXACO ENRIQUILLO</v>
          </cell>
          <cell r="D395" t="str">
            <v>Wincor Nixdorf</v>
          </cell>
          <cell r="E395" t="str">
            <v>Sur</v>
          </cell>
          <cell r="F395" t="str">
            <v>NO</v>
          </cell>
          <cell r="G395" t="str">
            <v>Si</v>
          </cell>
          <cell r="H395" t="str">
            <v>Si</v>
          </cell>
          <cell r="I395" t="str">
            <v>No</v>
          </cell>
          <cell r="J395" t="str">
            <v>Si</v>
          </cell>
          <cell r="K395" t="str">
            <v>Si</v>
          </cell>
          <cell r="L395" t="str">
            <v>Si</v>
          </cell>
          <cell r="M395" t="str">
            <v>Si</v>
          </cell>
          <cell r="N395" t="str">
            <v>Si</v>
          </cell>
          <cell r="O395" t="str">
            <v>Barahona</v>
          </cell>
        </row>
        <row r="396">
          <cell r="A396">
            <v>538</v>
          </cell>
          <cell r="B396" t="str">
            <v>DRBR538</v>
          </cell>
          <cell r="C396" t="str">
            <v>Autoservicios San Francisco de Macoris</v>
          </cell>
          <cell r="D396" t="str">
            <v>NCR</v>
          </cell>
          <cell r="E396" t="str">
            <v/>
          </cell>
          <cell r="F396" t="str">
            <v>NO</v>
          </cell>
          <cell r="G396" t="str">
            <v>Si</v>
          </cell>
          <cell r="H396" t="str">
            <v>Si</v>
          </cell>
          <cell r="I396" t="str">
            <v>No</v>
          </cell>
          <cell r="J396" t="str">
            <v>Si</v>
          </cell>
          <cell r="K396" t="str">
            <v>Si</v>
          </cell>
          <cell r="L396" t="str">
            <v>Si</v>
          </cell>
          <cell r="M396" t="str">
            <v>Si</v>
          </cell>
          <cell r="N396" t="str">
            <v>Si</v>
          </cell>
          <cell r="O396" t="str">
            <v/>
          </cell>
        </row>
        <row r="397">
          <cell r="A397">
            <v>539</v>
          </cell>
          <cell r="B397" t="str">
            <v>DRBR539</v>
          </cell>
          <cell r="C397" t="str">
            <v>S/M Cadena Los Proceres</v>
          </cell>
          <cell r="D397" t="str">
            <v/>
          </cell>
          <cell r="E397" t="str">
            <v/>
          </cell>
          <cell r="F397" t="str">
            <v>NO</v>
          </cell>
          <cell r="G397" t="str">
            <v>Si</v>
          </cell>
          <cell r="H397" t="str">
            <v>Si</v>
          </cell>
          <cell r="I397" t="str">
            <v>No</v>
          </cell>
          <cell r="J397" t="str">
            <v>Si</v>
          </cell>
          <cell r="K397" t="str">
            <v>Si</v>
          </cell>
          <cell r="L397" t="str">
            <v>Si</v>
          </cell>
          <cell r="M397" t="str">
            <v>Si</v>
          </cell>
          <cell r="N397" t="str">
            <v>No</v>
          </cell>
          <cell r="O397" t="str">
            <v>Grupo 6</v>
          </cell>
        </row>
        <row r="398">
          <cell r="A398">
            <v>540</v>
          </cell>
          <cell r="B398" t="str">
            <v>DRBR540</v>
          </cell>
          <cell r="C398" t="str">
            <v>Ofic. SAMBIL I</v>
          </cell>
          <cell r="D398" t="str">
            <v>Wincor Nixdorf</v>
          </cell>
          <cell r="E398" t="str">
            <v>Distrito Nacional</v>
          </cell>
          <cell r="F398" t="str">
            <v>NO</v>
          </cell>
          <cell r="G398" t="str">
            <v>Si</v>
          </cell>
          <cell r="H398" t="str">
            <v>Si</v>
          </cell>
          <cell r="I398" t="str">
            <v>No</v>
          </cell>
          <cell r="J398" t="str">
            <v>Si</v>
          </cell>
          <cell r="K398" t="str">
            <v>Si</v>
          </cell>
          <cell r="L398" t="str">
            <v>Si</v>
          </cell>
          <cell r="M398" t="str">
            <v>Si</v>
          </cell>
          <cell r="N398" t="str">
            <v>No</v>
          </cell>
          <cell r="O398" t="str">
            <v>Grupo 8</v>
          </cell>
        </row>
        <row r="399">
          <cell r="A399">
            <v>541</v>
          </cell>
          <cell r="B399" t="str">
            <v>DRBR541</v>
          </cell>
          <cell r="C399" t="str">
            <v>OFIC. SAMBIL II</v>
          </cell>
          <cell r="D399" t="str">
            <v>Wincor Nixdorf</v>
          </cell>
          <cell r="E399" t="str">
            <v>Distrito Nacional</v>
          </cell>
          <cell r="F399" t="str">
            <v>SI</v>
          </cell>
          <cell r="G399" t="str">
            <v>Si</v>
          </cell>
          <cell r="H399" t="str">
            <v>Si</v>
          </cell>
          <cell r="I399" t="str">
            <v>No</v>
          </cell>
          <cell r="J399" t="str">
            <v>Si</v>
          </cell>
          <cell r="K399" t="str">
            <v>Si</v>
          </cell>
          <cell r="L399" t="str">
            <v>Si</v>
          </cell>
          <cell r="M399" t="str">
            <v>Si</v>
          </cell>
          <cell r="N399" t="str">
            <v>No</v>
          </cell>
          <cell r="O399" t="str">
            <v>Grupo 8</v>
          </cell>
        </row>
        <row r="400">
          <cell r="A400">
            <v>542</v>
          </cell>
          <cell r="B400" t="str">
            <v>DRBR542</v>
          </cell>
          <cell r="C400" t="str">
            <v>S/M CADENA CARRETERA M</v>
          </cell>
          <cell r="D400" t="str">
            <v>Diebold</v>
          </cell>
          <cell r="E400" t="str">
            <v>Distrito Nacional</v>
          </cell>
          <cell r="F400" t="str">
            <v>NO</v>
          </cell>
          <cell r="G400" t="str">
            <v>NO</v>
          </cell>
          <cell r="H400" t="str">
            <v>SI</v>
          </cell>
          <cell r="I400" t="str">
            <v/>
          </cell>
          <cell r="J400" t="str">
            <v>SI</v>
          </cell>
          <cell r="K400" t="str">
            <v/>
          </cell>
          <cell r="L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A401">
            <v>544</v>
          </cell>
          <cell r="B401" t="str">
            <v>DRBR481</v>
          </cell>
          <cell r="C401" t="str">
            <v>DIRECCION GENERAL TECNOLOGIA</v>
          </cell>
          <cell r="D401" t="str">
            <v>NCR</v>
          </cell>
          <cell r="E401" t="str">
            <v>Distrito Nacional</v>
          </cell>
          <cell r="F401" t="str">
            <v>NO</v>
          </cell>
          <cell r="G401" t="str">
            <v>Si</v>
          </cell>
          <cell r="H401" t="str">
            <v>Si</v>
          </cell>
          <cell r="I401" t="str">
            <v>No</v>
          </cell>
          <cell r="J401" t="str">
            <v>Si</v>
          </cell>
          <cell r="K401" t="str">
            <v>Si</v>
          </cell>
          <cell r="L401" t="str">
            <v>Si</v>
          </cell>
          <cell r="M401" t="str">
            <v>Si</v>
          </cell>
          <cell r="N401" t="str">
            <v>Si</v>
          </cell>
          <cell r="O401" t="str">
            <v>Grupo 2</v>
          </cell>
        </row>
        <row r="402">
          <cell r="A402">
            <v>545</v>
          </cell>
          <cell r="B402" t="str">
            <v>DRBR995</v>
          </cell>
          <cell r="C402" t="str">
            <v>Isabel La Católica II</v>
          </cell>
          <cell r="D402" t="str">
            <v>NCR</v>
          </cell>
          <cell r="E402" t="str">
            <v>Distrito Nacional</v>
          </cell>
          <cell r="F402" t="str">
            <v>NO</v>
          </cell>
          <cell r="G402" t="str">
            <v>Si</v>
          </cell>
          <cell r="H402" t="str">
            <v>Si</v>
          </cell>
          <cell r="I402" t="str">
            <v>No</v>
          </cell>
          <cell r="J402" t="str">
            <v>Si</v>
          </cell>
          <cell r="K402" t="str">
            <v>Si</v>
          </cell>
          <cell r="L402" t="str">
            <v>Si</v>
          </cell>
          <cell r="M402" t="str">
            <v>Si</v>
          </cell>
          <cell r="N402" t="str">
            <v>Si</v>
          </cell>
          <cell r="O402" t="str">
            <v>Grupo 7</v>
          </cell>
        </row>
        <row r="403">
          <cell r="A403">
            <v>546</v>
          </cell>
          <cell r="B403" t="str">
            <v>DRBR230</v>
          </cell>
          <cell r="C403" t="str">
            <v>ITLAS</v>
          </cell>
          <cell r="D403" t="str">
            <v>NCR</v>
          </cell>
          <cell r="E403" t="str">
            <v>Este</v>
          </cell>
          <cell r="F403" t="str">
            <v>NO</v>
          </cell>
          <cell r="G403" t="str">
            <v>Si</v>
          </cell>
          <cell r="H403" t="str">
            <v>Si</v>
          </cell>
          <cell r="I403" t="str">
            <v>No</v>
          </cell>
          <cell r="J403" t="str">
            <v>Si</v>
          </cell>
          <cell r="K403" t="str">
            <v>No</v>
          </cell>
          <cell r="L403" t="str">
            <v>Si</v>
          </cell>
          <cell r="M403" t="str">
            <v>Si</v>
          </cell>
          <cell r="N403" t="str">
            <v>No</v>
          </cell>
          <cell r="O403" t="str">
            <v>Grupo 9</v>
          </cell>
        </row>
        <row r="404">
          <cell r="A404">
            <v>547</v>
          </cell>
          <cell r="B404" t="str">
            <v>DRBR16B</v>
          </cell>
          <cell r="C404" t="str">
            <v>Plaza Lama Herrera</v>
          </cell>
          <cell r="D404" t="str">
            <v>NCR</v>
          </cell>
          <cell r="E404" t="str">
            <v>Distrito Nacional</v>
          </cell>
          <cell r="F404" t="str">
            <v>NO</v>
          </cell>
          <cell r="G404" t="str">
            <v>Si</v>
          </cell>
          <cell r="H404" t="str">
            <v>Si</v>
          </cell>
          <cell r="I404" t="str">
            <v>No</v>
          </cell>
          <cell r="J404" t="str">
            <v>Si</v>
          </cell>
          <cell r="K404" t="str">
            <v>Si</v>
          </cell>
          <cell r="L404" t="str">
            <v>Si</v>
          </cell>
          <cell r="M404" t="str">
            <v>Si</v>
          </cell>
          <cell r="N404" t="str">
            <v>No</v>
          </cell>
          <cell r="O404" t="str">
            <v>Grupo 6</v>
          </cell>
        </row>
        <row r="405">
          <cell r="A405">
            <v>548</v>
          </cell>
          <cell r="B405" t="str">
            <v>DRBR130</v>
          </cell>
          <cell r="C405" t="str">
            <v>AMET</v>
          </cell>
          <cell r="D405" t="str">
            <v>NCR</v>
          </cell>
          <cell r="E405" t="str">
            <v>Distrito Nacional</v>
          </cell>
          <cell r="F405" t="str">
            <v>NO</v>
          </cell>
          <cell r="G405" t="str">
            <v>Si</v>
          </cell>
          <cell r="H405" t="str">
            <v>Si</v>
          </cell>
          <cell r="I405" t="str">
            <v>No</v>
          </cell>
          <cell r="J405" t="str">
            <v>Si</v>
          </cell>
          <cell r="K405" t="str">
            <v>Si</v>
          </cell>
          <cell r="L405" t="str">
            <v>Si</v>
          </cell>
          <cell r="M405" t="str">
            <v>Si</v>
          </cell>
          <cell r="N405" t="str">
            <v>Si</v>
          </cell>
          <cell r="O405" t="str">
            <v>Grupo 1</v>
          </cell>
        </row>
        <row r="406">
          <cell r="A406">
            <v>549</v>
          </cell>
          <cell r="B406" t="str">
            <v>DRBR026</v>
          </cell>
          <cell r="C406" t="str">
            <v>Ministerio de Turismo</v>
          </cell>
          <cell r="D406" t="str">
            <v>NCR</v>
          </cell>
          <cell r="E406" t="str">
            <v>Distrito Nacional</v>
          </cell>
          <cell r="F406" t="str">
            <v>NO</v>
          </cell>
          <cell r="G406" t="str">
            <v>Si</v>
          </cell>
          <cell r="H406" t="str">
            <v>Si</v>
          </cell>
          <cell r="I406" t="str">
            <v>No</v>
          </cell>
          <cell r="J406" t="str">
            <v>Si</v>
          </cell>
          <cell r="K406" t="str">
            <v>No</v>
          </cell>
          <cell r="L406" t="str">
            <v>No</v>
          </cell>
          <cell r="M406" t="str">
            <v>No</v>
          </cell>
          <cell r="N406" t="str">
            <v>No</v>
          </cell>
          <cell r="O406" t="str">
            <v>Grupo 3</v>
          </cell>
        </row>
        <row r="407">
          <cell r="A407">
            <v>551</v>
          </cell>
          <cell r="B407" t="str">
            <v>DRBR01C</v>
          </cell>
          <cell r="C407" t="str">
            <v>Ofic. Padre Castellanos</v>
          </cell>
          <cell r="D407" t="str">
            <v>NCR</v>
          </cell>
          <cell r="E407" t="str">
            <v>Distrito Nacional</v>
          </cell>
          <cell r="F407" t="str">
            <v>NO</v>
          </cell>
          <cell r="G407" t="str">
            <v>Si</v>
          </cell>
          <cell r="H407" t="str">
            <v>Si</v>
          </cell>
          <cell r="I407" t="str">
            <v>No</v>
          </cell>
          <cell r="J407" t="str">
            <v>Si</v>
          </cell>
          <cell r="K407" t="str">
            <v>Si</v>
          </cell>
          <cell r="L407" t="str">
            <v>Si</v>
          </cell>
          <cell r="M407" t="str">
            <v>Si</v>
          </cell>
          <cell r="N407" t="str">
            <v>Si</v>
          </cell>
          <cell r="O407" t="str">
            <v>Grupo 7</v>
          </cell>
        </row>
        <row r="408">
          <cell r="A408">
            <v>552</v>
          </cell>
          <cell r="B408" t="str">
            <v>DRBR323</v>
          </cell>
          <cell r="C408" t="str">
            <v>Suprema Corte de Justicia</v>
          </cell>
          <cell r="D408" t="str">
            <v>NCR</v>
          </cell>
          <cell r="E408" t="str">
            <v>Distrito Nacional</v>
          </cell>
          <cell r="F408" t="str">
            <v>NO</v>
          </cell>
          <cell r="G408" t="str">
            <v>Si</v>
          </cell>
          <cell r="H408" t="str">
            <v>Si</v>
          </cell>
          <cell r="I408" t="str">
            <v>No</v>
          </cell>
          <cell r="J408" t="str">
            <v>Si</v>
          </cell>
          <cell r="K408" t="str">
            <v>No</v>
          </cell>
          <cell r="L408" t="str">
            <v>No</v>
          </cell>
          <cell r="M408" t="str">
            <v>No</v>
          </cell>
          <cell r="N408" t="str">
            <v>No</v>
          </cell>
          <cell r="O408" t="str">
            <v>Grupo 2</v>
          </cell>
        </row>
        <row r="409">
          <cell r="A409">
            <v>553</v>
          </cell>
          <cell r="B409" t="str">
            <v>DRBR270</v>
          </cell>
          <cell r="C409" t="str">
            <v>CENTRO CAJA LAS AMERICAS (RETIRADO)</v>
          </cell>
          <cell r="D409" t="str">
            <v>NCR</v>
          </cell>
          <cell r="E409" t="str">
            <v>Distrito Nacional</v>
          </cell>
          <cell r="F409" t="str">
            <v>NO</v>
          </cell>
          <cell r="G409" t="str">
            <v>Si</v>
          </cell>
          <cell r="H409" t="str">
            <v>No</v>
          </cell>
          <cell r="I409" t="str">
            <v>No</v>
          </cell>
          <cell r="J409" t="str">
            <v>No</v>
          </cell>
          <cell r="K409" t="str">
            <v>No</v>
          </cell>
          <cell r="L409" t="str">
            <v>No</v>
          </cell>
          <cell r="M409" t="str">
            <v>No</v>
          </cell>
          <cell r="N409" t="str">
            <v>No</v>
          </cell>
          <cell r="O409" t="str">
            <v>Grupo 7</v>
          </cell>
        </row>
        <row r="410">
          <cell r="A410">
            <v>554</v>
          </cell>
          <cell r="B410" t="str">
            <v>DRBR011</v>
          </cell>
          <cell r="C410" t="str">
            <v>Ofic. Isabel La Católica</v>
          </cell>
          <cell r="D410" t="str">
            <v>NCR</v>
          </cell>
          <cell r="E410" t="str">
            <v>Distrito Nacional</v>
          </cell>
          <cell r="F410" t="str">
            <v>NO</v>
          </cell>
          <cell r="G410" t="str">
            <v>Si</v>
          </cell>
          <cell r="H410" t="str">
            <v>Si</v>
          </cell>
          <cell r="I410" t="str">
            <v>No</v>
          </cell>
          <cell r="J410" t="str">
            <v>No</v>
          </cell>
          <cell r="K410" t="str">
            <v>No</v>
          </cell>
          <cell r="L410" t="str">
            <v>Si</v>
          </cell>
          <cell r="M410" t="str">
            <v>No</v>
          </cell>
          <cell r="N410" t="str">
            <v>No</v>
          </cell>
          <cell r="O410" t="str">
            <v>Grupo 7</v>
          </cell>
        </row>
        <row r="411">
          <cell r="A411">
            <v>555</v>
          </cell>
          <cell r="B411" t="str">
            <v>DRBR24P</v>
          </cell>
          <cell r="C411" t="str">
            <v>Estación Shell Las Praderas</v>
          </cell>
          <cell r="D411" t="str">
            <v>NCR</v>
          </cell>
          <cell r="E411" t="str">
            <v>Distrito Nacional</v>
          </cell>
          <cell r="F411" t="str">
            <v>NO</v>
          </cell>
          <cell r="G411" t="str">
            <v>Si</v>
          </cell>
          <cell r="H411" t="str">
            <v>Si</v>
          </cell>
          <cell r="I411" t="str">
            <v>No</v>
          </cell>
          <cell r="J411" t="str">
            <v>Si</v>
          </cell>
          <cell r="K411" t="str">
            <v>Si</v>
          </cell>
          <cell r="L411" t="str">
            <v>Si</v>
          </cell>
          <cell r="M411" t="str">
            <v>Si</v>
          </cell>
          <cell r="N411" t="str">
            <v>Si</v>
          </cell>
          <cell r="O411" t="str">
            <v>Grupo 6</v>
          </cell>
        </row>
        <row r="412">
          <cell r="A412">
            <v>556</v>
          </cell>
          <cell r="B412" t="str">
            <v>DRBR065</v>
          </cell>
          <cell r="C412" t="str">
            <v>Almacén Av. Luperón</v>
          </cell>
          <cell r="D412" t="str">
            <v>NCR</v>
          </cell>
          <cell r="E412" t="str">
            <v>Distrito Nacional</v>
          </cell>
          <cell r="F412" t="str">
            <v>NO</v>
          </cell>
          <cell r="G412" t="str">
            <v>No</v>
          </cell>
          <cell r="H412" t="str">
            <v>No</v>
          </cell>
          <cell r="I412" t="str">
            <v>No</v>
          </cell>
          <cell r="J412" t="str">
            <v>No</v>
          </cell>
          <cell r="K412" t="str">
            <v>No</v>
          </cell>
          <cell r="L412" t="str">
            <v>No</v>
          </cell>
          <cell r="M412" t="str">
            <v>No</v>
          </cell>
          <cell r="N412" t="str">
            <v>No</v>
          </cell>
          <cell r="O412" t="str">
            <v>Grupo 6</v>
          </cell>
        </row>
        <row r="413">
          <cell r="A413">
            <v>557</v>
          </cell>
          <cell r="B413" t="str">
            <v>DRBR022</v>
          </cell>
          <cell r="C413" t="str">
            <v>Tienda La Sirena Av. Mella</v>
          </cell>
          <cell r="D413" t="str">
            <v>NCR</v>
          </cell>
          <cell r="E413" t="str">
            <v>Distrito Nacional</v>
          </cell>
          <cell r="F413" t="str">
            <v>SI</v>
          </cell>
          <cell r="G413" t="str">
            <v>Si</v>
          </cell>
          <cell r="H413" t="str">
            <v>Si</v>
          </cell>
          <cell r="I413" t="str">
            <v>No</v>
          </cell>
          <cell r="J413" t="str">
            <v>Si</v>
          </cell>
          <cell r="K413" t="str">
            <v>Si</v>
          </cell>
          <cell r="L413" t="str">
            <v>Si</v>
          </cell>
          <cell r="M413" t="str">
            <v>Si</v>
          </cell>
          <cell r="N413" t="str">
            <v>No</v>
          </cell>
          <cell r="O413" t="str">
            <v>Grupo 7</v>
          </cell>
        </row>
        <row r="414">
          <cell r="A414">
            <v>558</v>
          </cell>
          <cell r="B414" t="str">
            <v>DRBR106</v>
          </cell>
          <cell r="C414" t="str">
            <v>Base Naval 27 de Febrero</v>
          </cell>
          <cell r="D414" t="str">
            <v>NCR</v>
          </cell>
          <cell r="E414" t="str">
            <v>Distrito Nacional</v>
          </cell>
          <cell r="F414" t="str">
            <v>NO</v>
          </cell>
          <cell r="G414" t="str">
            <v>Si</v>
          </cell>
          <cell r="H414" t="str">
            <v>Si</v>
          </cell>
          <cell r="I414" t="str">
            <v>No</v>
          </cell>
          <cell r="J414" t="str">
            <v>Si</v>
          </cell>
          <cell r="K414" t="str">
            <v>Si</v>
          </cell>
          <cell r="L414" t="str">
            <v>Si</v>
          </cell>
          <cell r="M414" t="str">
            <v>Si</v>
          </cell>
          <cell r="N414" t="str">
            <v>Si</v>
          </cell>
          <cell r="O414" t="str">
            <v>Grupo 7</v>
          </cell>
        </row>
        <row r="415">
          <cell r="A415">
            <v>559</v>
          </cell>
          <cell r="B415" t="str">
            <v>DRBR559</v>
          </cell>
          <cell r="C415" t="str">
            <v>UNP Metro #1</v>
          </cell>
          <cell r="D415" t="str">
            <v>NCR</v>
          </cell>
          <cell r="E415" t="str">
            <v>Distrito Nacional</v>
          </cell>
          <cell r="F415" t="str">
            <v>SI</v>
          </cell>
          <cell r="G415" t="str">
            <v>Si</v>
          </cell>
          <cell r="H415" t="str">
            <v>Si</v>
          </cell>
          <cell r="I415" t="str">
            <v>No</v>
          </cell>
          <cell r="J415" t="str">
            <v>Si</v>
          </cell>
          <cell r="K415" t="str">
            <v>Si</v>
          </cell>
          <cell r="L415" t="str">
            <v>Si</v>
          </cell>
          <cell r="M415" t="str">
            <v>Si</v>
          </cell>
          <cell r="N415" t="str">
            <v>No</v>
          </cell>
          <cell r="O415" t="str">
            <v>Grupo 8</v>
          </cell>
        </row>
        <row r="416">
          <cell r="A416">
            <v>560</v>
          </cell>
          <cell r="B416" t="str">
            <v>DRBR229</v>
          </cell>
          <cell r="C416" t="str">
            <v>JUNTA CENTRAL ELECTORAL</v>
          </cell>
          <cell r="D416" t="str">
            <v>Diebold</v>
          </cell>
          <cell r="E416" t="str">
            <v>Distrito Nacional</v>
          </cell>
          <cell r="F416" t="str">
            <v>SI</v>
          </cell>
          <cell r="G416" t="str">
            <v>Si</v>
          </cell>
          <cell r="H416" t="str">
            <v>Si</v>
          </cell>
          <cell r="I416" t="str">
            <v>No</v>
          </cell>
          <cell r="J416" t="str">
            <v>Si</v>
          </cell>
          <cell r="K416" t="str">
            <v>Si</v>
          </cell>
          <cell r="L416" t="str">
            <v>Si</v>
          </cell>
          <cell r="M416" t="str">
            <v>Si</v>
          </cell>
          <cell r="N416" t="str">
            <v>Si</v>
          </cell>
          <cell r="O416" t="str">
            <v>Grupo 5</v>
          </cell>
        </row>
        <row r="417">
          <cell r="A417">
            <v>561</v>
          </cell>
          <cell r="B417" t="str">
            <v>DRBR133</v>
          </cell>
          <cell r="C417" t="str">
            <v>Comando Reg. P.N. S.D Este</v>
          </cell>
          <cell r="D417" t="str">
            <v>NCR</v>
          </cell>
          <cell r="E417" t="str">
            <v>Distrito Nacional</v>
          </cell>
          <cell r="F417" t="str">
            <v>NO</v>
          </cell>
          <cell r="G417" t="str">
            <v>Si</v>
          </cell>
          <cell r="H417" t="str">
            <v>Si</v>
          </cell>
          <cell r="I417" t="str">
            <v>No</v>
          </cell>
          <cell r="J417" t="str">
            <v>Si</v>
          </cell>
          <cell r="K417" t="str">
            <v>Si</v>
          </cell>
          <cell r="L417" t="str">
            <v>Si</v>
          </cell>
          <cell r="M417" t="str">
            <v>Si</v>
          </cell>
          <cell r="N417" t="str">
            <v>Si</v>
          </cell>
          <cell r="O417" t="str">
            <v>Grupo 4</v>
          </cell>
        </row>
        <row r="418">
          <cell r="A418">
            <v>562</v>
          </cell>
          <cell r="B418" t="str">
            <v>DRBR226</v>
          </cell>
          <cell r="C418" t="str">
            <v>JUMBO Carretera Mella</v>
          </cell>
          <cell r="D418" t="str">
            <v>NCR</v>
          </cell>
          <cell r="E418" t="str">
            <v>Distrito Nacional</v>
          </cell>
          <cell r="F418" t="str">
            <v>SI</v>
          </cell>
          <cell r="G418" t="str">
            <v>Si</v>
          </cell>
          <cell r="H418" t="str">
            <v>Si</v>
          </cell>
          <cell r="I418" t="str">
            <v>No</v>
          </cell>
          <cell r="J418" t="str">
            <v>Si</v>
          </cell>
          <cell r="K418" t="str">
            <v>Si</v>
          </cell>
          <cell r="L418" t="str">
            <v>Si</v>
          </cell>
          <cell r="M418" t="str">
            <v>Si</v>
          </cell>
          <cell r="N418" t="str">
            <v>No</v>
          </cell>
          <cell r="O418" t="str">
            <v>Grupo 4</v>
          </cell>
        </row>
        <row r="419">
          <cell r="A419">
            <v>563</v>
          </cell>
          <cell r="B419" t="str">
            <v>DRBR233</v>
          </cell>
          <cell r="C419" t="str">
            <v>Base Aerea San Isidro</v>
          </cell>
          <cell r="D419" t="str">
            <v>NCR</v>
          </cell>
          <cell r="E419" t="str">
            <v>Distrito Nacional</v>
          </cell>
          <cell r="F419" t="str">
            <v>NO</v>
          </cell>
          <cell r="G419" t="str">
            <v>Si</v>
          </cell>
          <cell r="H419" t="str">
            <v>Si</v>
          </cell>
          <cell r="I419" t="str">
            <v>No</v>
          </cell>
          <cell r="J419" t="str">
            <v>Si</v>
          </cell>
          <cell r="K419" t="str">
            <v>Si</v>
          </cell>
          <cell r="L419" t="str">
            <v>Si</v>
          </cell>
          <cell r="M419" t="str">
            <v>Si</v>
          </cell>
          <cell r="N419" t="str">
            <v>Si</v>
          </cell>
          <cell r="O419" t="str">
            <v>Grupo 9</v>
          </cell>
        </row>
        <row r="420">
          <cell r="A420">
            <v>564</v>
          </cell>
          <cell r="B420" t="str">
            <v>DRBR168</v>
          </cell>
          <cell r="C420" t="str">
            <v>Ministerio de Agricultura</v>
          </cell>
          <cell r="D420" t="str">
            <v>NCR</v>
          </cell>
          <cell r="E420" t="str">
            <v>Distrito Nacional</v>
          </cell>
          <cell r="F420" t="str">
            <v>NO</v>
          </cell>
          <cell r="G420" t="str">
            <v>Si</v>
          </cell>
          <cell r="H420" t="str">
            <v>Si</v>
          </cell>
          <cell r="I420" t="str">
            <v>No</v>
          </cell>
          <cell r="J420" t="str">
            <v>No</v>
          </cell>
          <cell r="K420" t="str">
            <v>No</v>
          </cell>
          <cell r="L420" t="str">
            <v>No</v>
          </cell>
          <cell r="M420" t="str">
            <v>No</v>
          </cell>
          <cell r="N420" t="str">
            <v>No</v>
          </cell>
          <cell r="O420" t="str">
            <v>Grupo 6</v>
          </cell>
        </row>
        <row r="421">
          <cell r="A421">
            <v>565</v>
          </cell>
          <cell r="B421" t="str">
            <v>DRBR24H</v>
          </cell>
          <cell r="C421" t="str">
            <v>S/M Cadena, Nuñez De C.</v>
          </cell>
          <cell r="D421" t="str">
            <v>NCR</v>
          </cell>
          <cell r="E421" t="str">
            <v>Distrito Nacional</v>
          </cell>
          <cell r="F421" t="str">
            <v>NO</v>
          </cell>
          <cell r="G421" t="str">
            <v>Si</v>
          </cell>
          <cell r="H421" t="str">
            <v>Si</v>
          </cell>
          <cell r="I421" t="str">
            <v>No</v>
          </cell>
          <cell r="J421" t="str">
            <v>Si</v>
          </cell>
          <cell r="K421" t="str">
            <v>Si</v>
          </cell>
          <cell r="L421" t="str">
            <v>Si</v>
          </cell>
          <cell r="M421" t="str">
            <v>Si</v>
          </cell>
          <cell r="N421" t="str">
            <v>No</v>
          </cell>
          <cell r="O421" t="str">
            <v>Grupo 6</v>
          </cell>
        </row>
        <row r="422">
          <cell r="A422">
            <v>566</v>
          </cell>
          <cell r="B422" t="str">
            <v>DRBR508</v>
          </cell>
          <cell r="C422" t="str">
            <v>HIPERMERCADO OLE AUT. DUARTE</v>
          </cell>
          <cell r="D422" t="str">
            <v>NCR</v>
          </cell>
          <cell r="E422" t="str">
            <v>Distrito Nacional</v>
          </cell>
          <cell r="F422" t="str">
            <v>NO</v>
          </cell>
          <cell r="G422" t="str">
            <v>Si</v>
          </cell>
          <cell r="H422" t="str">
            <v>Si</v>
          </cell>
          <cell r="I422" t="str">
            <v>No</v>
          </cell>
          <cell r="J422" t="str">
            <v>Si</v>
          </cell>
          <cell r="K422" t="str">
            <v>Si</v>
          </cell>
          <cell r="L422" t="str">
            <v>Si</v>
          </cell>
          <cell r="M422" t="str">
            <v>Si</v>
          </cell>
          <cell r="N422" t="str">
            <v>No</v>
          </cell>
          <cell r="O422" t="str">
            <v>Grupo 6</v>
          </cell>
        </row>
        <row r="423">
          <cell r="A423">
            <v>567</v>
          </cell>
          <cell r="B423" t="str">
            <v>DRBR015</v>
          </cell>
          <cell r="C423" t="str">
            <v>Ofic. Máximo Gómez</v>
          </cell>
          <cell r="D423" t="str">
            <v>NCR</v>
          </cell>
          <cell r="E423" t="str">
            <v>Distrito Nacional</v>
          </cell>
          <cell r="F423" t="str">
            <v>NO</v>
          </cell>
          <cell r="G423" t="str">
            <v>Si</v>
          </cell>
          <cell r="H423" t="str">
            <v>Si</v>
          </cell>
          <cell r="I423" t="str">
            <v>No</v>
          </cell>
          <cell r="J423" t="str">
            <v>Si</v>
          </cell>
          <cell r="K423" t="str">
            <v>Si</v>
          </cell>
          <cell r="L423" t="str">
            <v>Si</v>
          </cell>
          <cell r="M423" t="str">
            <v>Si</v>
          </cell>
          <cell r="N423" t="str">
            <v>Si</v>
          </cell>
          <cell r="O423" t="str">
            <v>Grupo 3</v>
          </cell>
        </row>
        <row r="424">
          <cell r="A424">
            <v>568</v>
          </cell>
          <cell r="B424" t="str">
            <v>DRBR01F</v>
          </cell>
          <cell r="C424" t="str">
            <v>Ministerio de Educación</v>
          </cell>
          <cell r="D424" t="str">
            <v>NCR</v>
          </cell>
          <cell r="E424" t="str">
            <v>Distrito Nacional</v>
          </cell>
          <cell r="F424" t="str">
            <v>NO</v>
          </cell>
          <cell r="G424" t="str">
            <v>Si</v>
          </cell>
          <cell r="H424" t="str">
            <v>Si</v>
          </cell>
          <cell r="I424" t="str">
            <v>No</v>
          </cell>
          <cell r="J424" t="str">
            <v>No</v>
          </cell>
          <cell r="K424" t="str">
            <v>No</v>
          </cell>
          <cell r="L424" t="str">
            <v>No</v>
          </cell>
          <cell r="M424" t="str">
            <v>No</v>
          </cell>
          <cell r="N424" t="str">
            <v>No</v>
          </cell>
          <cell r="O424" t="str">
            <v>Grupo 3</v>
          </cell>
        </row>
        <row r="425">
          <cell r="A425">
            <v>569</v>
          </cell>
          <cell r="B425" t="str">
            <v>DRBR03B</v>
          </cell>
          <cell r="C425" t="str">
            <v>Superintendencia De Seguros</v>
          </cell>
          <cell r="D425" t="str">
            <v>NCR</v>
          </cell>
          <cell r="E425" t="str">
            <v>Distrito Nacional</v>
          </cell>
          <cell r="F425" t="str">
            <v>NO</v>
          </cell>
          <cell r="G425" t="str">
            <v>Si</v>
          </cell>
          <cell r="H425" t="str">
            <v>Si</v>
          </cell>
          <cell r="I425" t="str">
            <v>No</v>
          </cell>
          <cell r="J425" t="str">
            <v>Si</v>
          </cell>
          <cell r="K425" t="str">
            <v>No</v>
          </cell>
          <cell r="L425" t="str">
            <v>No</v>
          </cell>
          <cell r="M425" t="str">
            <v>No</v>
          </cell>
          <cell r="N425" t="str">
            <v>No</v>
          </cell>
          <cell r="O425" t="str">
            <v>Grupo 3</v>
          </cell>
        </row>
        <row r="426">
          <cell r="A426">
            <v>570</v>
          </cell>
          <cell r="B426" t="str">
            <v>DRBR478</v>
          </cell>
          <cell r="C426" t="str">
            <v>SUPERMERCADO LIVERPOOL</v>
          </cell>
          <cell r="D426" t="str">
            <v>NCR</v>
          </cell>
          <cell r="E426" t="str">
            <v>Distrito Nacional</v>
          </cell>
          <cell r="F426" t="str">
            <v>NO</v>
          </cell>
          <cell r="G426" t="str">
            <v>Si</v>
          </cell>
          <cell r="H426" t="str">
            <v>Si</v>
          </cell>
          <cell r="I426" t="str">
            <v>No</v>
          </cell>
          <cell r="J426" t="str">
            <v>Si</v>
          </cell>
          <cell r="K426" t="str">
            <v>Si</v>
          </cell>
          <cell r="L426" t="str">
            <v>Si</v>
          </cell>
          <cell r="M426" t="str">
            <v>Si</v>
          </cell>
          <cell r="N426" t="str">
            <v>No</v>
          </cell>
          <cell r="O426" t="str">
            <v>Grupo 1</v>
          </cell>
        </row>
        <row r="427">
          <cell r="A427">
            <v>571</v>
          </cell>
          <cell r="B427" t="str">
            <v>DRBR16C</v>
          </cell>
          <cell r="C427" t="str">
            <v>Hospital Central FFAA</v>
          </cell>
          <cell r="D427" t="str">
            <v>NCR</v>
          </cell>
          <cell r="E427" t="str">
            <v>Distrito Nacional</v>
          </cell>
          <cell r="F427" t="str">
            <v>NO</v>
          </cell>
          <cell r="G427" t="str">
            <v>Si</v>
          </cell>
          <cell r="H427" t="str">
            <v>Si</v>
          </cell>
          <cell r="I427" t="str">
            <v>No</v>
          </cell>
          <cell r="J427" t="str">
            <v>Si</v>
          </cell>
          <cell r="K427" t="str">
            <v>Si</v>
          </cell>
          <cell r="L427" t="str">
            <v>Si</v>
          </cell>
          <cell r="M427" t="str">
            <v>Si</v>
          </cell>
          <cell r="N427" t="str">
            <v>Si</v>
          </cell>
          <cell r="O427" t="str">
            <v>Grupo 8</v>
          </cell>
        </row>
        <row r="428">
          <cell r="A428">
            <v>572</v>
          </cell>
          <cell r="B428" t="str">
            <v>DRBR174</v>
          </cell>
          <cell r="C428" t="str">
            <v>Olé Av. Ovando</v>
          </cell>
          <cell r="D428" t="str">
            <v>NCR</v>
          </cell>
          <cell r="E428" t="str">
            <v>Distrito Nacional</v>
          </cell>
          <cell r="F428" t="str">
            <v>NO</v>
          </cell>
          <cell r="G428" t="str">
            <v>Si</v>
          </cell>
          <cell r="H428" t="str">
            <v>Si</v>
          </cell>
          <cell r="I428" t="str">
            <v>No</v>
          </cell>
          <cell r="J428" t="str">
            <v>Si</v>
          </cell>
          <cell r="K428" t="str">
            <v>Si</v>
          </cell>
          <cell r="L428" t="str">
            <v>Si</v>
          </cell>
          <cell r="M428" t="str">
            <v>Si</v>
          </cell>
          <cell r="N428" t="str">
            <v>No</v>
          </cell>
          <cell r="O428" t="str">
            <v>Grupo 1</v>
          </cell>
        </row>
        <row r="429">
          <cell r="A429">
            <v>573</v>
          </cell>
          <cell r="B429" t="str">
            <v>DRBR038</v>
          </cell>
          <cell r="C429" t="str">
            <v>IDSS</v>
          </cell>
          <cell r="D429" t="str">
            <v>NCR</v>
          </cell>
          <cell r="E429" t="str">
            <v>Distrito Nacional</v>
          </cell>
          <cell r="F429" t="str">
            <v>NO</v>
          </cell>
          <cell r="G429" t="str">
            <v>Si</v>
          </cell>
          <cell r="H429" t="str">
            <v>Si</v>
          </cell>
          <cell r="I429" t="str">
            <v>No</v>
          </cell>
          <cell r="J429" t="str">
            <v>Si</v>
          </cell>
          <cell r="K429" t="str">
            <v>No</v>
          </cell>
          <cell r="L429" t="str">
            <v>No</v>
          </cell>
          <cell r="M429" t="str">
            <v>No</v>
          </cell>
          <cell r="N429" t="str">
            <v>No</v>
          </cell>
          <cell r="O429" t="str">
            <v>Grupo 1</v>
          </cell>
        </row>
        <row r="430">
          <cell r="A430">
            <v>574</v>
          </cell>
          <cell r="B430" t="str">
            <v>DRBR080</v>
          </cell>
          <cell r="C430" t="str">
            <v>Club Obras Públicas</v>
          </cell>
          <cell r="D430" t="str">
            <v>NCR</v>
          </cell>
          <cell r="E430" t="str">
            <v>Distrito Nacional</v>
          </cell>
          <cell r="F430" t="str">
            <v>NO</v>
          </cell>
          <cell r="G430" t="str">
            <v>Si</v>
          </cell>
          <cell r="H430" t="str">
            <v>Si</v>
          </cell>
          <cell r="I430" t="str">
            <v>No</v>
          </cell>
          <cell r="J430" t="str">
            <v>Si</v>
          </cell>
          <cell r="K430" t="str">
            <v>Si</v>
          </cell>
          <cell r="L430" t="str">
            <v>Si</v>
          </cell>
          <cell r="M430" t="str">
            <v>Si</v>
          </cell>
          <cell r="N430" t="str">
            <v>No</v>
          </cell>
          <cell r="O430" t="str">
            <v>Grupo 1</v>
          </cell>
        </row>
        <row r="431">
          <cell r="A431">
            <v>575</v>
          </cell>
          <cell r="B431" t="str">
            <v>DRBR16P</v>
          </cell>
          <cell r="C431" t="str">
            <v>EDESUR Tiradentes</v>
          </cell>
          <cell r="D431" t="str">
            <v>NCR</v>
          </cell>
          <cell r="E431" t="str">
            <v>Distrito Nacional</v>
          </cell>
          <cell r="F431" t="str">
            <v>NO</v>
          </cell>
          <cell r="G431" t="str">
            <v>Si</v>
          </cell>
          <cell r="H431" t="str">
            <v>Si</v>
          </cell>
          <cell r="I431" t="str">
            <v>No</v>
          </cell>
          <cell r="J431" t="str">
            <v>Si</v>
          </cell>
          <cell r="K431" t="str">
            <v>No</v>
          </cell>
          <cell r="L431" t="str">
            <v>Si</v>
          </cell>
          <cell r="M431" t="str">
            <v>No</v>
          </cell>
          <cell r="N431" t="str">
            <v>No</v>
          </cell>
          <cell r="O431" t="str">
            <v>Grupo 8</v>
          </cell>
        </row>
        <row r="432">
          <cell r="A432">
            <v>576</v>
          </cell>
          <cell r="B432" t="str">
            <v>DRBR576</v>
          </cell>
          <cell r="C432" t="str">
            <v>Nizao</v>
          </cell>
          <cell r="D432" t="str">
            <v>NCR</v>
          </cell>
          <cell r="E432" t="str">
            <v>Sur</v>
          </cell>
        </row>
        <row r="433">
          <cell r="A433">
            <v>577</v>
          </cell>
          <cell r="B433" t="str">
            <v>DRBR173</v>
          </cell>
          <cell r="C433" t="str">
            <v>Olé Av. Duarte</v>
          </cell>
          <cell r="D433" t="str">
            <v>NCR</v>
          </cell>
          <cell r="E433" t="str">
            <v>Distrito Nacional</v>
          </cell>
          <cell r="F433" t="str">
            <v>SI</v>
          </cell>
          <cell r="G433" t="str">
            <v>Si</v>
          </cell>
          <cell r="H433" t="str">
            <v>Si</v>
          </cell>
          <cell r="I433" t="str">
            <v>No</v>
          </cell>
          <cell r="J433" t="str">
            <v>Si</v>
          </cell>
          <cell r="K433" t="str">
            <v>Si</v>
          </cell>
          <cell r="L433" t="str">
            <v>Si</v>
          </cell>
          <cell r="M433" t="str">
            <v>Si</v>
          </cell>
          <cell r="N433" t="str">
            <v>No</v>
          </cell>
          <cell r="O433" t="str">
            <v>Grupo 7</v>
          </cell>
        </row>
        <row r="434">
          <cell r="A434">
            <v>578</v>
          </cell>
          <cell r="B434" t="str">
            <v>DRBR324</v>
          </cell>
          <cell r="C434" t="str">
            <v>Procuraduría G. de La Rep</v>
          </cell>
          <cell r="D434" t="str">
            <v>NCR</v>
          </cell>
          <cell r="E434" t="str">
            <v>Distrito Nacional</v>
          </cell>
          <cell r="F434" t="str">
            <v>NO</v>
          </cell>
          <cell r="G434" t="str">
            <v>Si</v>
          </cell>
          <cell r="H434" t="str">
            <v>No</v>
          </cell>
          <cell r="I434" t="str">
            <v>No</v>
          </cell>
          <cell r="J434" t="str">
            <v>No</v>
          </cell>
          <cell r="K434" t="str">
            <v>No</v>
          </cell>
          <cell r="L434" t="str">
            <v>No</v>
          </cell>
          <cell r="M434" t="str">
            <v>No</v>
          </cell>
          <cell r="N434" t="str">
            <v>No</v>
          </cell>
          <cell r="O434" t="str">
            <v>Grupo 2</v>
          </cell>
        </row>
        <row r="435">
          <cell r="A435">
            <v>579</v>
          </cell>
          <cell r="B435" t="str">
            <v>DRBR579</v>
          </cell>
          <cell r="C435" t="str">
            <v>ESTACION SUNIX DOWN TOWN</v>
          </cell>
          <cell r="D435" t="str">
            <v>Diebold</v>
          </cell>
          <cell r="E435" t="str">
            <v>Este</v>
          </cell>
          <cell r="F435" t="str">
            <v>NO</v>
          </cell>
          <cell r="G435" t="str">
            <v>Si</v>
          </cell>
          <cell r="H435" t="str">
            <v>Si</v>
          </cell>
          <cell r="I435" t="str">
            <v>No</v>
          </cell>
          <cell r="J435" t="str">
            <v>Si</v>
          </cell>
          <cell r="K435" t="str">
            <v>Si</v>
          </cell>
          <cell r="L435" t="str">
            <v>Si</v>
          </cell>
          <cell r="M435" t="str">
            <v>Si</v>
          </cell>
          <cell r="N435" t="str">
            <v>Si</v>
          </cell>
          <cell r="O435" t="str">
            <v>Romana-Higuey</v>
          </cell>
        </row>
        <row r="436">
          <cell r="A436">
            <v>580</v>
          </cell>
          <cell r="B436" t="str">
            <v>DRBR523</v>
          </cell>
          <cell r="C436" t="str">
            <v>EDIFICIO PROPAGAS</v>
          </cell>
          <cell r="D436" t="str">
            <v>NCR</v>
          </cell>
          <cell r="E436" t="str">
            <v>Distrito Nacional</v>
          </cell>
          <cell r="F436" t="str">
            <v>NO</v>
          </cell>
          <cell r="G436" t="str">
            <v>Si</v>
          </cell>
          <cell r="H436" t="str">
            <v>Si</v>
          </cell>
          <cell r="I436" t="str">
            <v>No</v>
          </cell>
          <cell r="J436" t="str">
            <v>Si</v>
          </cell>
          <cell r="K436" t="str">
            <v>Si</v>
          </cell>
          <cell r="L436" t="str">
            <v>Si</v>
          </cell>
          <cell r="M436" t="str">
            <v>Si</v>
          </cell>
          <cell r="N436" t="str">
            <v>Si</v>
          </cell>
          <cell r="O436" t="str">
            <v>Grupo 1</v>
          </cell>
        </row>
        <row r="437">
          <cell r="A437">
            <v>581</v>
          </cell>
          <cell r="B437" t="str">
            <v>DRBR426</v>
          </cell>
          <cell r="C437" t="str">
            <v>BNV II</v>
          </cell>
          <cell r="D437" t="str">
            <v>NCR</v>
          </cell>
          <cell r="E437" t="str">
            <v>Distrito Nacional</v>
          </cell>
          <cell r="F437" t="str">
            <v/>
          </cell>
          <cell r="G437" t="str">
            <v>No</v>
          </cell>
          <cell r="H437" t="str">
            <v>No</v>
          </cell>
          <cell r="I437" t="str">
            <v>No</v>
          </cell>
          <cell r="J437" t="str">
            <v>No</v>
          </cell>
          <cell r="K437" t="str">
            <v>No</v>
          </cell>
          <cell r="L437" t="str">
            <v>No</v>
          </cell>
          <cell r="M437" t="str">
            <v>No</v>
          </cell>
          <cell r="N437" t="str">
            <v>No</v>
          </cell>
          <cell r="O437" t="str">
            <v>Grupo 8</v>
          </cell>
        </row>
        <row r="438">
          <cell r="A438">
            <v>582</v>
          </cell>
          <cell r="B438" t="str">
            <v xml:space="preserve">DRBR582 </v>
          </cell>
          <cell r="C438" t="str">
            <v>Estación Sabana Yegua</v>
          </cell>
          <cell r="E438" t="str">
            <v>Sur</v>
          </cell>
          <cell r="F438" t="str">
            <v>N/A</v>
          </cell>
          <cell r="G438" t="str">
            <v>N/A</v>
          </cell>
          <cell r="H438" t="str">
            <v>N/A</v>
          </cell>
          <cell r="I438" t="str">
            <v>N/A</v>
          </cell>
          <cell r="J438" t="str">
            <v>N/A</v>
          </cell>
          <cell r="K438" t="str">
            <v>N/A</v>
          </cell>
          <cell r="L438" t="str">
            <v>N/A</v>
          </cell>
          <cell r="M438" t="str">
            <v>N/A</v>
          </cell>
          <cell r="N438" t="str">
            <v>N/A</v>
          </cell>
        </row>
        <row r="439">
          <cell r="A439">
            <v>583</v>
          </cell>
          <cell r="B439" t="str">
            <v>DRBR431</v>
          </cell>
          <cell r="C439" t="str">
            <v>MINISTERIO DE LA FFAA I</v>
          </cell>
          <cell r="D439" t="str">
            <v>NCR</v>
          </cell>
          <cell r="E439" t="str">
            <v>Distrito Nacional</v>
          </cell>
          <cell r="F439" t="str">
            <v>NO</v>
          </cell>
          <cell r="G439" t="str">
            <v>Si</v>
          </cell>
          <cell r="H439" t="str">
            <v>Si</v>
          </cell>
          <cell r="I439" t="str">
            <v>No</v>
          </cell>
          <cell r="J439" t="str">
            <v>Si</v>
          </cell>
          <cell r="K439" t="str">
            <v>Si</v>
          </cell>
          <cell r="L439" t="str">
            <v>Si</v>
          </cell>
          <cell r="M439" t="str">
            <v>Si</v>
          </cell>
          <cell r="N439" t="str">
            <v>Si</v>
          </cell>
          <cell r="O439" t="str">
            <v>Grupo 5</v>
          </cell>
        </row>
        <row r="440">
          <cell r="A440">
            <v>584</v>
          </cell>
          <cell r="B440" t="str">
            <v>DRBR404</v>
          </cell>
          <cell r="C440" t="str">
            <v>Ofic. San Cristobal</v>
          </cell>
          <cell r="D440" t="str">
            <v>NCR</v>
          </cell>
          <cell r="E440" t="str">
            <v>Sur</v>
          </cell>
          <cell r="F440" t="str">
            <v>SI</v>
          </cell>
          <cell r="G440" t="str">
            <v>Si</v>
          </cell>
          <cell r="H440" t="str">
            <v>Si</v>
          </cell>
          <cell r="I440" t="str">
            <v>No</v>
          </cell>
          <cell r="J440" t="str">
            <v>Si</v>
          </cell>
          <cell r="K440" t="str">
            <v>Si</v>
          </cell>
          <cell r="L440" t="str">
            <v>Si</v>
          </cell>
          <cell r="M440" t="str">
            <v>Si</v>
          </cell>
          <cell r="N440" t="str">
            <v>Si</v>
          </cell>
          <cell r="O440" t="str">
            <v>Grupo 5</v>
          </cell>
        </row>
        <row r="441">
          <cell r="A441">
            <v>585</v>
          </cell>
          <cell r="B441" t="str">
            <v>DRBR083</v>
          </cell>
          <cell r="C441" t="str">
            <v>Ofic. Haina Oriental</v>
          </cell>
          <cell r="D441" t="str">
            <v>NCR</v>
          </cell>
          <cell r="E441" t="str">
            <v>Sur</v>
          </cell>
          <cell r="F441" t="str">
            <v>NO</v>
          </cell>
          <cell r="G441" t="str">
            <v>Si</v>
          </cell>
          <cell r="H441" t="str">
            <v>Si</v>
          </cell>
          <cell r="I441" t="str">
            <v>No</v>
          </cell>
          <cell r="J441" t="str">
            <v>Si</v>
          </cell>
          <cell r="K441" t="str">
            <v>No</v>
          </cell>
          <cell r="L441" t="str">
            <v>Si</v>
          </cell>
          <cell r="M441" t="str">
            <v>No</v>
          </cell>
          <cell r="N441" t="str">
            <v>No</v>
          </cell>
          <cell r="O441" t="str">
            <v>Grupo 5</v>
          </cell>
        </row>
        <row r="442">
          <cell r="A442">
            <v>586</v>
          </cell>
          <cell r="B442" t="str">
            <v>DRBR01Q</v>
          </cell>
          <cell r="C442" t="str">
            <v>Palacio de Justicia</v>
          </cell>
          <cell r="D442" t="str">
            <v>NCR</v>
          </cell>
          <cell r="E442" t="str">
            <v>Distrito Nacional</v>
          </cell>
          <cell r="F442" t="str">
            <v>NO</v>
          </cell>
          <cell r="G442" t="str">
            <v>Si</v>
          </cell>
          <cell r="H442" t="str">
            <v>Si</v>
          </cell>
          <cell r="I442" t="str">
            <v>No</v>
          </cell>
          <cell r="J442" t="str">
            <v>Si</v>
          </cell>
          <cell r="K442" t="str">
            <v>No</v>
          </cell>
          <cell r="L442" t="str">
            <v>No</v>
          </cell>
          <cell r="M442" t="str">
            <v>No</v>
          </cell>
          <cell r="N442" t="str">
            <v>No</v>
          </cell>
          <cell r="O442" t="str">
            <v>Grupo 3</v>
          </cell>
        </row>
        <row r="443">
          <cell r="A443">
            <v>587</v>
          </cell>
          <cell r="B443" t="str">
            <v>DRBR123</v>
          </cell>
          <cell r="C443" t="str">
            <v>Cuerpo de Ayudantes Militares</v>
          </cell>
          <cell r="D443" t="str">
            <v>NCR</v>
          </cell>
          <cell r="E443" t="str">
            <v>Distrito Nacional</v>
          </cell>
          <cell r="F443" t="str">
            <v>NO</v>
          </cell>
          <cell r="G443" t="str">
            <v>Si</v>
          </cell>
          <cell r="H443" t="str">
            <v>Si</v>
          </cell>
          <cell r="I443" t="str">
            <v>No</v>
          </cell>
          <cell r="J443" t="str">
            <v>Si</v>
          </cell>
          <cell r="K443" t="str">
            <v>Si</v>
          </cell>
          <cell r="L443" t="str">
            <v>Si</v>
          </cell>
          <cell r="M443" t="str">
            <v>Si</v>
          </cell>
          <cell r="N443" t="str">
            <v>Si</v>
          </cell>
          <cell r="O443" t="str">
            <v>Grupo 3</v>
          </cell>
        </row>
        <row r="444">
          <cell r="A444">
            <v>588</v>
          </cell>
          <cell r="B444" t="str">
            <v>DRBR01O</v>
          </cell>
          <cell r="C444" t="str">
            <v>INAVI</v>
          </cell>
          <cell r="D444" t="str">
            <v>NCR</v>
          </cell>
          <cell r="E444" t="str">
            <v>Distrito Nacional</v>
          </cell>
          <cell r="F444" t="str">
            <v>NO</v>
          </cell>
          <cell r="G444" t="str">
            <v>Si</v>
          </cell>
          <cell r="H444" t="str">
            <v>Si</v>
          </cell>
          <cell r="I444" t="str">
            <v>No</v>
          </cell>
          <cell r="J444" t="str">
            <v>Si</v>
          </cell>
          <cell r="K444" t="str">
            <v>Si</v>
          </cell>
          <cell r="L444" t="str">
            <v>Si</v>
          </cell>
          <cell r="M444" t="str">
            <v>No</v>
          </cell>
          <cell r="N444" t="str">
            <v>No</v>
          </cell>
          <cell r="O444" t="str">
            <v>Grupo 3</v>
          </cell>
        </row>
        <row r="445">
          <cell r="A445">
            <v>589</v>
          </cell>
          <cell r="B445" t="str">
            <v>DRBR23E</v>
          </cell>
          <cell r="C445" t="str">
            <v>S/M Bravo San Vicente P.</v>
          </cell>
          <cell r="D445" t="str">
            <v>NCR</v>
          </cell>
          <cell r="E445" t="str">
            <v>Distrito Nacional</v>
          </cell>
          <cell r="F445" t="str">
            <v>NO</v>
          </cell>
          <cell r="G445" t="str">
            <v>Si</v>
          </cell>
          <cell r="H445" t="str">
            <v>No</v>
          </cell>
          <cell r="I445" t="str">
            <v>No</v>
          </cell>
          <cell r="J445" t="str">
            <v>Si</v>
          </cell>
          <cell r="K445" t="str">
            <v>Si</v>
          </cell>
          <cell r="L445" t="str">
            <v>Si</v>
          </cell>
          <cell r="M445" t="str">
            <v>No</v>
          </cell>
          <cell r="N445" t="str">
            <v>No</v>
          </cell>
          <cell r="O445" t="str">
            <v>Grupo 4</v>
          </cell>
        </row>
        <row r="446">
          <cell r="A446">
            <v>590</v>
          </cell>
          <cell r="B446" t="str">
            <v>DRBR177</v>
          </cell>
          <cell r="C446" t="str">
            <v>Olé Av. Las Américas</v>
          </cell>
          <cell r="D446" t="str">
            <v>NCR</v>
          </cell>
          <cell r="E446" t="str">
            <v>Distrito Nacional</v>
          </cell>
          <cell r="F446" t="str">
            <v>SI</v>
          </cell>
          <cell r="G446" t="str">
            <v>Si</v>
          </cell>
          <cell r="H446" t="str">
            <v>Si</v>
          </cell>
          <cell r="I446" t="str">
            <v>No</v>
          </cell>
          <cell r="J446" t="str">
            <v>Si</v>
          </cell>
          <cell r="K446" t="str">
            <v>Si</v>
          </cell>
          <cell r="L446" t="str">
            <v>Si</v>
          </cell>
          <cell r="M446" t="str">
            <v>Si</v>
          </cell>
          <cell r="N446" t="str">
            <v>No</v>
          </cell>
          <cell r="O446" t="str">
            <v>Grupo 9</v>
          </cell>
        </row>
        <row r="447">
          <cell r="A447">
            <v>591</v>
          </cell>
          <cell r="B447" t="str">
            <v>DRBR24Z</v>
          </cell>
          <cell r="C447" t="str">
            <v>Universidad del Caribe (RETIRADO)</v>
          </cell>
          <cell r="D447" t="str">
            <v>NCR</v>
          </cell>
          <cell r="E447" t="str">
            <v>Distrito Nacional</v>
          </cell>
          <cell r="F447" t="str">
            <v>NO</v>
          </cell>
          <cell r="G447" t="str">
            <v>Si</v>
          </cell>
          <cell r="H447" t="str">
            <v>Si</v>
          </cell>
          <cell r="I447" t="str">
            <v>No</v>
          </cell>
          <cell r="J447" t="str">
            <v>Si</v>
          </cell>
          <cell r="K447" t="str">
            <v>No</v>
          </cell>
          <cell r="L447" t="str">
            <v>Si</v>
          </cell>
          <cell r="M447" t="str">
            <v>Si</v>
          </cell>
          <cell r="N447" t="str">
            <v>No</v>
          </cell>
          <cell r="O447" t="str">
            <v>Grupo 5</v>
          </cell>
        </row>
        <row r="448">
          <cell r="A448">
            <v>592</v>
          </cell>
          <cell r="B448" t="str">
            <v>DRBR081</v>
          </cell>
          <cell r="C448" t="str">
            <v>Centro Caja San Cristobal #1</v>
          </cell>
          <cell r="D448" t="str">
            <v>NCR</v>
          </cell>
          <cell r="E448" t="str">
            <v>Sur</v>
          </cell>
          <cell r="F448" t="str">
            <v>SI</v>
          </cell>
          <cell r="G448" t="str">
            <v>Si</v>
          </cell>
          <cell r="H448" t="str">
            <v>Si</v>
          </cell>
          <cell r="I448" t="str">
            <v>No</v>
          </cell>
          <cell r="J448" t="str">
            <v>Si</v>
          </cell>
          <cell r="K448" t="str">
            <v>Si</v>
          </cell>
          <cell r="L448" t="str">
            <v>Si</v>
          </cell>
          <cell r="M448" t="str">
            <v>Si</v>
          </cell>
          <cell r="N448" t="str">
            <v>Si</v>
          </cell>
          <cell r="O448" t="str">
            <v>Grupo 5</v>
          </cell>
        </row>
        <row r="449">
          <cell r="A449">
            <v>593</v>
          </cell>
          <cell r="B449" t="str">
            <v>DRBR242</v>
          </cell>
          <cell r="C449" t="str">
            <v>Fuerzas Armadas</v>
          </cell>
          <cell r="D449" t="str">
            <v>NCR</v>
          </cell>
          <cell r="E449" t="str">
            <v>Distrito Nacional</v>
          </cell>
          <cell r="F449" t="str">
            <v>NO</v>
          </cell>
          <cell r="G449" t="str">
            <v>Si</v>
          </cell>
          <cell r="H449" t="str">
            <v>Si</v>
          </cell>
          <cell r="I449" t="str">
            <v>No</v>
          </cell>
          <cell r="J449" t="str">
            <v>Si</v>
          </cell>
          <cell r="K449" t="str">
            <v>Si</v>
          </cell>
          <cell r="L449" t="str">
            <v>Si</v>
          </cell>
          <cell r="M449" t="str">
            <v>Si</v>
          </cell>
          <cell r="N449" t="str">
            <v>Si</v>
          </cell>
          <cell r="O449" t="str">
            <v>Grupo 5</v>
          </cell>
        </row>
        <row r="450">
          <cell r="A450">
            <v>528</v>
          </cell>
          <cell r="B450" t="str">
            <v>DRBR284</v>
          </cell>
          <cell r="C450" t="str">
            <v>FERRETERIA OCHOA</v>
          </cell>
          <cell r="D450" t="str">
            <v>Diebold</v>
          </cell>
          <cell r="E450" t="str">
            <v>Norte</v>
          </cell>
          <cell r="F450" t="str">
            <v>NO</v>
          </cell>
          <cell r="G450" t="str">
            <v>Si</v>
          </cell>
          <cell r="H450" t="str">
            <v>Si</v>
          </cell>
          <cell r="I450" t="str">
            <v>No</v>
          </cell>
          <cell r="J450" t="str">
            <v>Si</v>
          </cell>
          <cell r="K450" t="str">
            <v>No</v>
          </cell>
          <cell r="L450" t="str">
            <v>Si</v>
          </cell>
          <cell r="M450" t="str">
            <v>Si</v>
          </cell>
          <cell r="N450" t="str">
            <v>No</v>
          </cell>
          <cell r="O450" t="str">
            <v>Santiago 2</v>
          </cell>
        </row>
        <row r="451">
          <cell r="A451">
            <v>532</v>
          </cell>
          <cell r="B451" t="str">
            <v>DRBR532</v>
          </cell>
          <cell r="C451" t="str">
            <v>OFIC. GUANABANO</v>
          </cell>
          <cell r="D451" t="str">
            <v>Wincor Nixdorf</v>
          </cell>
          <cell r="E451" t="str">
            <v>Norte</v>
          </cell>
          <cell r="F451" t="str">
            <v>NO</v>
          </cell>
          <cell r="G451" t="str">
            <v>Si</v>
          </cell>
          <cell r="H451" t="str">
            <v>Si</v>
          </cell>
          <cell r="I451" t="str">
            <v>No</v>
          </cell>
          <cell r="J451" t="str">
            <v>Si</v>
          </cell>
          <cell r="K451" t="str">
            <v>No</v>
          </cell>
          <cell r="L451" t="str">
            <v>Si</v>
          </cell>
          <cell r="M451" t="str">
            <v>No</v>
          </cell>
          <cell r="N451" t="str">
            <v>Si</v>
          </cell>
          <cell r="O451" t="str">
            <v>La Vega</v>
          </cell>
        </row>
        <row r="452">
          <cell r="A452">
            <v>596</v>
          </cell>
          <cell r="B452" t="str">
            <v>DRBR274</v>
          </cell>
          <cell r="C452" t="str">
            <v>Autobanco Malecon Center</v>
          </cell>
          <cell r="D452" t="str">
            <v>NCR</v>
          </cell>
          <cell r="E452" t="str">
            <v>Distrito Nacional</v>
          </cell>
          <cell r="F452" t="str">
            <v>NO</v>
          </cell>
          <cell r="G452" t="str">
            <v>Si</v>
          </cell>
          <cell r="H452" t="str">
            <v>Si</v>
          </cell>
          <cell r="I452" t="str">
            <v>No</v>
          </cell>
          <cell r="J452" t="str">
            <v>Si</v>
          </cell>
          <cell r="K452" t="str">
            <v>Si</v>
          </cell>
          <cell r="L452" t="str">
            <v>Si</v>
          </cell>
          <cell r="M452" t="str">
            <v>Si</v>
          </cell>
          <cell r="N452" t="str">
            <v>Si</v>
          </cell>
          <cell r="O452" t="str">
            <v>Grupo 3</v>
          </cell>
        </row>
        <row r="453">
          <cell r="A453">
            <v>594</v>
          </cell>
          <cell r="B453" t="str">
            <v>DRBR594</v>
          </cell>
          <cell r="C453" t="str">
            <v>PLAZA VENEZUELA, SANTIAGO</v>
          </cell>
          <cell r="D453" t="str">
            <v>NCR</v>
          </cell>
          <cell r="E453" t="str">
            <v>Norte</v>
          </cell>
          <cell r="F453" t="str">
            <v>NO</v>
          </cell>
          <cell r="G453" t="str">
            <v>Si</v>
          </cell>
          <cell r="H453" t="str">
            <v>Si</v>
          </cell>
          <cell r="I453" t="str">
            <v>No</v>
          </cell>
          <cell r="J453" t="str">
            <v>Si</v>
          </cell>
          <cell r="K453" t="str">
            <v>Si</v>
          </cell>
          <cell r="L453" t="str">
            <v>Si</v>
          </cell>
          <cell r="M453" t="str">
            <v>Si</v>
          </cell>
          <cell r="N453" t="str">
            <v>Si</v>
          </cell>
          <cell r="O453" t="str">
            <v>Santiago 1</v>
          </cell>
        </row>
        <row r="454">
          <cell r="A454">
            <v>595</v>
          </cell>
          <cell r="B454" t="str">
            <v>DRBR595</v>
          </cell>
          <cell r="C454" t="str">
            <v>SUPERMERCADO CENTRAL</v>
          </cell>
          <cell r="D454" t="str">
            <v>NCR</v>
          </cell>
          <cell r="E454" t="str">
            <v>Norte</v>
          </cell>
          <cell r="F454" t="str">
            <v>NO</v>
          </cell>
          <cell r="G454" t="str">
            <v>Si</v>
          </cell>
          <cell r="H454" t="str">
            <v>Si</v>
          </cell>
          <cell r="I454" t="str">
            <v>No</v>
          </cell>
          <cell r="J454" t="str">
            <v>Si</v>
          </cell>
          <cell r="K454" t="str">
            <v>Si</v>
          </cell>
          <cell r="L454" t="str">
            <v>Si</v>
          </cell>
          <cell r="M454" t="str">
            <v>Si</v>
          </cell>
          <cell r="N454" t="str">
            <v>Si</v>
          </cell>
          <cell r="O454" t="str">
            <v>Santiago 1</v>
          </cell>
        </row>
        <row r="455">
          <cell r="A455">
            <v>600</v>
          </cell>
          <cell r="B455" t="str">
            <v>DRBR600</v>
          </cell>
          <cell r="C455" t="str">
            <v>ATM S/M Bravo Hipica</v>
          </cell>
          <cell r="D455" t="str">
            <v>NCR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N/A</v>
          </cell>
          <cell r="J455" t="str">
            <v>N/A</v>
          </cell>
          <cell r="K455" t="str">
            <v>N/A</v>
          </cell>
          <cell r="L455" t="str">
            <v>N/A</v>
          </cell>
          <cell r="M455" t="str">
            <v>N/A</v>
          </cell>
        </row>
        <row r="456">
          <cell r="A456">
            <v>597</v>
          </cell>
          <cell r="B456" t="str">
            <v>DRBR316</v>
          </cell>
          <cell r="C456" t="str">
            <v>CTBS SANTIAGO</v>
          </cell>
          <cell r="D456" t="str">
            <v>NCR</v>
          </cell>
          <cell r="E456" t="str">
            <v>Norte</v>
          </cell>
          <cell r="F456" t="str">
            <v>NO</v>
          </cell>
          <cell r="G456" t="str">
            <v>Si</v>
          </cell>
          <cell r="H456" t="str">
            <v>Si</v>
          </cell>
          <cell r="I456" t="str">
            <v>No</v>
          </cell>
          <cell r="J456" t="str">
            <v>Si</v>
          </cell>
          <cell r="K456" t="str">
            <v>Si</v>
          </cell>
          <cell r="L456" t="str">
            <v>Si</v>
          </cell>
          <cell r="M456" t="str">
            <v>Si</v>
          </cell>
          <cell r="N456" t="str">
            <v>Si</v>
          </cell>
          <cell r="O456" t="str">
            <v>Santiago 1</v>
          </cell>
        </row>
        <row r="457">
          <cell r="A457">
            <v>599</v>
          </cell>
          <cell r="B457" t="str">
            <v>DRBR258</v>
          </cell>
          <cell r="C457" t="str">
            <v>Ofic. Plaza Internacional</v>
          </cell>
          <cell r="D457" t="str">
            <v>NCR</v>
          </cell>
          <cell r="E457" t="str">
            <v>Norte</v>
          </cell>
          <cell r="F457" t="str">
            <v>NO</v>
          </cell>
          <cell r="G457" t="str">
            <v>Si</v>
          </cell>
          <cell r="H457" t="str">
            <v>Si</v>
          </cell>
          <cell r="I457" t="str">
            <v>No</v>
          </cell>
          <cell r="J457" t="str">
            <v>Si</v>
          </cell>
          <cell r="K457" t="str">
            <v>Si</v>
          </cell>
          <cell r="L457" t="str">
            <v>Si</v>
          </cell>
          <cell r="M457" t="str">
            <v>Si</v>
          </cell>
          <cell r="N457" t="str">
            <v>No</v>
          </cell>
          <cell r="O457" t="str">
            <v>Santiago 1</v>
          </cell>
        </row>
        <row r="458">
          <cell r="A458">
            <v>601</v>
          </cell>
          <cell r="B458" t="str">
            <v>DRBR255</v>
          </cell>
          <cell r="C458" t="str">
            <v>Plaza Haché, Santiago</v>
          </cell>
          <cell r="D458" t="str">
            <v>NCR</v>
          </cell>
          <cell r="E458" t="str">
            <v>Norte</v>
          </cell>
          <cell r="F458" t="str">
            <v>NO</v>
          </cell>
          <cell r="G458" t="str">
            <v>Si</v>
          </cell>
          <cell r="H458" t="str">
            <v>Si</v>
          </cell>
          <cell r="I458" t="str">
            <v>No</v>
          </cell>
          <cell r="J458" t="str">
            <v>Si</v>
          </cell>
          <cell r="K458" t="str">
            <v>Si</v>
          </cell>
          <cell r="L458" t="str">
            <v>Si</v>
          </cell>
          <cell r="M458" t="str">
            <v>Si</v>
          </cell>
          <cell r="N458" t="str">
            <v>No</v>
          </cell>
          <cell r="O458" t="str">
            <v>Santiago 1</v>
          </cell>
        </row>
        <row r="459">
          <cell r="A459">
            <v>602</v>
          </cell>
          <cell r="B459" t="str">
            <v>DRBR122</v>
          </cell>
          <cell r="C459" t="str">
            <v>Zona Franca #1, Santiago</v>
          </cell>
          <cell r="D459" t="str">
            <v>NCR</v>
          </cell>
          <cell r="E459" t="str">
            <v>Norte</v>
          </cell>
          <cell r="F459" t="str">
            <v>NO</v>
          </cell>
          <cell r="G459" t="str">
            <v>Si</v>
          </cell>
          <cell r="H459" t="str">
            <v>No</v>
          </cell>
          <cell r="I459" t="str">
            <v>No</v>
          </cell>
          <cell r="J459" t="str">
            <v>Si</v>
          </cell>
          <cell r="K459" t="str">
            <v>Si</v>
          </cell>
          <cell r="L459" t="str">
            <v>Si</v>
          </cell>
          <cell r="M459" t="str">
            <v>Si</v>
          </cell>
          <cell r="N459" t="str">
            <v>No</v>
          </cell>
          <cell r="O459" t="str">
            <v>Santiago 2</v>
          </cell>
        </row>
        <row r="460">
          <cell r="A460">
            <v>603</v>
          </cell>
          <cell r="B460" t="str">
            <v>DRBR126</v>
          </cell>
          <cell r="C460" t="str">
            <v>Zona Franca #2, Santiago</v>
          </cell>
          <cell r="D460" t="str">
            <v>NCR</v>
          </cell>
          <cell r="E460" t="str">
            <v>Norte</v>
          </cell>
          <cell r="F460" t="str">
            <v>NO</v>
          </cell>
          <cell r="G460" t="str">
            <v>Si</v>
          </cell>
          <cell r="H460" t="str">
            <v>Si</v>
          </cell>
          <cell r="I460" t="str">
            <v>No</v>
          </cell>
          <cell r="J460" t="str">
            <v>Si</v>
          </cell>
          <cell r="K460" t="str">
            <v>Si</v>
          </cell>
          <cell r="L460" t="str">
            <v>Si</v>
          </cell>
          <cell r="M460" t="str">
            <v>Si</v>
          </cell>
          <cell r="N460" t="str">
            <v>No</v>
          </cell>
          <cell r="O460" t="str">
            <v>Santiago 2</v>
          </cell>
        </row>
        <row r="461">
          <cell r="A461">
            <v>604</v>
          </cell>
          <cell r="B461" t="str">
            <v>DRBR401</v>
          </cell>
          <cell r="C461" t="str">
            <v>Ofic. Estancia Nueva</v>
          </cell>
          <cell r="D461" t="str">
            <v>NCR</v>
          </cell>
          <cell r="E461" t="str">
            <v>Norte</v>
          </cell>
          <cell r="F461" t="str">
            <v>NO</v>
          </cell>
          <cell r="G461" t="str">
            <v>Si</v>
          </cell>
          <cell r="H461" t="str">
            <v>Si</v>
          </cell>
          <cell r="I461" t="str">
            <v>Si</v>
          </cell>
          <cell r="J461" t="str">
            <v>Si</v>
          </cell>
          <cell r="K461" t="str">
            <v>Si</v>
          </cell>
          <cell r="L461" t="str">
            <v>Si</v>
          </cell>
          <cell r="M461" t="str">
            <v>Si</v>
          </cell>
          <cell r="N461" t="str">
            <v>Si</v>
          </cell>
          <cell r="O461" t="str">
            <v>La Vega</v>
          </cell>
        </row>
        <row r="462">
          <cell r="A462">
            <v>607</v>
          </cell>
          <cell r="B462" t="str">
            <v>DRBR607</v>
          </cell>
          <cell r="C462" t="str">
            <v>ONAPI</v>
          </cell>
          <cell r="D462" t="str">
            <v>NCR</v>
          </cell>
          <cell r="E462" t="str">
            <v>Distrito Nacional</v>
          </cell>
          <cell r="F462" t="str">
            <v>NO</v>
          </cell>
          <cell r="G462" t="str">
            <v>Si</v>
          </cell>
          <cell r="H462" t="str">
            <v>Si</v>
          </cell>
          <cell r="I462" t="str">
            <v>No</v>
          </cell>
          <cell r="J462" t="str">
            <v>Si</v>
          </cell>
          <cell r="K462" t="str">
            <v>No</v>
          </cell>
          <cell r="L462" t="str">
            <v>Si</v>
          </cell>
          <cell r="M462" t="str">
            <v>No</v>
          </cell>
          <cell r="N462" t="str">
            <v>No</v>
          </cell>
          <cell r="O462" t="str">
            <v>Grupo 6</v>
          </cell>
        </row>
        <row r="463">
          <cell r="A463">
            <v>608</v>
          </cell>
          <cell r="B463" t="str">
            <v>DRBR305</v>
          </cell>
          <cell r="C463" t="str">
            <v>OFIC. JUMBO SAN PEDRO</v>
          </cell>
          <cell r="D463" t="str">
            <v>NCR</v>
          </cell>
          <cell r="E463" t="str">
            <v>Este</v>
          </cell>
          <cell r="F463" t="str">
            <v>SI</v>
          </cell>
          <cell r="G463" t="str">
            <v>Si</v>
          </cell>
          <cell r="H463" t="str">
            <v>Si</v>
          </cell>
          <cell r="I463" t="str">
            <v>No</v>
          </cell>
          <cell r="J463" t="str">
            <v>Si</v>
          </cell>
          <cell r="K463" t="str">
            <v>Si</v>
          </cell>
          <cell r="L463" t="str">
            <v>Si</v>
          </cell>
          <cell r="M463" t="str">
            <v>Si</v>
          </cell>
          <cell r="N463" t="str">
            <v>No</v>
          </cell>
          <cell r="O463" t="str">
            <v>San Pedro de Macorís</v>
          </cell>
        </row>
        <row r="464">
          <cell r="A464">
            <v>609</v>
          </cell>
          <cell r="B464" t="str">
            <v>DRBR120</v>
          </cell>
          <cell r="C464" t="str">
            <v>Jumbo, San Pedro</v>
          </cell>
          <cell r="D464" t="str">
            <v>NCR</v>
          </cell>
          <cell r="E464" t="str">
            <v>Este</v>
          </cell>
          <cell r="F464" t="str">
            <v>NO</v>
          </cell>
          <cell r="G464" t="str">
            <v>Si</v>
          </cell>
          <cell r="H464" t="str">
            <v>Si</v>
          </cell>
          <cell r="I464" t="str">
            <v>No</v>
          </cell>
          <cell r="J464" t="str">
            <v>Si</v>
          </cell>
          <cell r="K464" t="str">
            <v>Si</v>
          </cell>
          <cell r="L464" t="str">
            <v>Si</v>
          </cell>
          <cell r="M464" t="str">
            <v>Si</v>
          </cell>
          <cell r="N464" t="str">
            <v>No</v>
          </cell>
          <cell r="O464" t="str">
            <v>San Pedro de Macorís</v>
          </cell>
        </row>
        <row r="465">
          <cell r="A465">
            <v>610</v>
          </cell>
          <cell r="B465" t="str">
            <v>DRBR610</v>
          </cell>
          <cell r="C465" t="str">
            <v>EDEESTE</v>
          </cell>
          <cell r="D465" t="str">
            <v>NCR</v>
          </cell>
          <cell r="E465" t="str">
            <v>Distrito Nacional</v>
          </cell>
          <cell r="F465" t="str">
            <v>NO</v>
          </cell>
          <cell r="G465" t="str">
            <v>Si</v>
          </cell>
          <cell r="H465" t="str">
            <v>Si</v>
          </cell>
          <cell r="I465" t="str">
            <v>No</v>
          </cell>
          <cell r="J465" t="str">
            <v>Si</v>
          </cell>
          <cell r="K465" t="str">
            <v>No</v>
          </cell>
          <cell r="L465" t="str">
            <v>Si</v>
          </cell>
          <cell r="M465" t="str">
            <v>No</v>
          </cell>
          <cell r="N465" t="str">
            <v>No</v>
          </cell>
          <cell r="O465" t="str">
            <v>Grupo 7</v>
          </cell>
        </row>
        <row r="466">
          <cell r="A466">
            <v>611</v>
          </cell>
          <cell r="B466" t="str">
            <v>DRBR611</v>
          </cell>
          <cell r="C466" t="str">
            <v>DGII SEDE CENTRAL</v>
          </cell>
          <cell r="D466" t="str">
            <v>NCR</v>
          </cell>
          <cell r="E466" t="str">
            <v>Distrito Nacional</v>
          </cell>
          <cell r="F466" t="str">
            <v>NO</v>
          </cell>
          <cell r="G466" t="str">
            <v>Si</v>
          </cell>
          <cell r="H466" t="str">
            <v>Si</v>
          </cell>
          <cell r="I466" t="str">
            <v>No</v>
          </cell>
          <cell r="J466" t="str">
            <v>No</v>
          </cell>
          <cell r="K466" t="str">
            <v>No</v>
          </cell>
          <cell r="L466" t="str">
            <v>No</v>
          </cell>
          <cell r="M466" t="str">
            <v>No</v>
          </cell>
          <cell r="N466" t="str">
            <v>Si</v>
          </cell>
          <cell r="O466" t="str">
            <v>Grupo 3</v>
          </cell>
        </row>
        <row r="467">
          <cell r="A467">
            <v>612</v>
          </cell>
          <cell r="B467" t="str">
            <v>DRBR220</v>
          </cell>
          <cell r="C467" t="str">
            <v>Plaza Orense</v>
          </cell>
          <cell r="D467" t="str">
            <v>NCR</v>
          </cell>
          <cell r="E467" t="str">
            <v>Este</v>
          </cell>
          <cell r="F467" t="str">
            <v>NO</v>
          </cell>
          <cell r="G467" t="str">
            <v>Si</v>
          </cell>
          <cell r="H467" t="str">
            <v>Si</v>
          </cell>
          <cell r="I467" t="str">
            <v>No</v>
          </cell>
          <cell r="J467" t="str">
            <v>Si</v>
          </cell>
          <cell r="K467" t="str">
            <v>Si</v>
          </cell>
          <cell r="L467" t="str">
            <v>Si</v>
          </cell>
          <cell r="M467" t="str">
            <v>Si</v>
          </cell>
          <cell r="N467" t="str">
            <v>No</v>
          </cell>
          <cell r="O467" t="str">
            <v>Romana-Higuey</v>
          </cell>
        </row>
        <row r="468">
          <cell r="A468">
            <v>613</v>
          </cell>
          <cell r="B468" t="str">
            <v>DRBR145</v>
          </cell>
          <cell r="C468" t="str">
            <v>Almacenes Zaglul, Higuey</v>
          </cell>
          <cell r="D468" t="str">
            <v>NCR</v>
          </cell>
          <cell r="E468" t="str">
            <v>Este</v>
          </cell>
          <cell r="F468" t="str">
            <v>NO</v>
          </cell>
          <cell r="G468" t="str">
            <v>Si</v>
          </cell>
          <cell r="H468" t="str">
            <v>Si</v>
          </cell>
          <cell r="I468" t="str">
            <v>No</v>
          </cell>
          <cell r="J468" t="str">
            <v>Si</v>
          </cell>
          <cell r="K468" t="str">
            <v>Si</v>
          </cell>
          <cell r="L468" t="str">
            <v>Si</v>
          </cell>
          <cell r="M468" t="str">
            <v>Si</v>
          </cell>
          <cell r="N468" t="str">
            <v>No</v>
          </cell>
          <cell r="O468" t="str">
            <v>Romana-Higuey</v>
          </cell>
        </row>
        <row r="469">
          <cell r="A469">
            <v>605</v>
          </cell>
          <cell r="B469" t="str">
            <v>DRBR141</v>
          </cell>
          <cell r="C469" t="str">
            <v>Ofic. Bonao</v>
          </cell>
          <cell r="D469" t="str">
            <v>NCR</v>
          </cell>
          <cell r="E469" t="str">
            <v>Norte</v>
          </cell>
          <cell r="F469" t="str">
            <v>SI</v>
          </cell>
          <cell r="G469" t="str">
            <v>Si</v>
          </cell>
          <cell r="H469" t="str">
            <v>Si</v>
          </cell>
          <cell r="I469" t="str">
            <v>Si</v>
          </cell>
          <cell r="J469" t="str">
            <v>Si</v>
          </cell>
          <cell r="K469" t="str">
            <v>Si</v>
          </cell>
          <cell r="L469" t="str">
            <v>Si</v>
          </cell>
          <cell r="M469" t="str">
            <v>Si</v>
          </cell>
          <cell r="N469" t="str">
            <v>Si</v>
          </cell>
          <cell r="O469" t="str">
            <v>La Vega</v>
          </cell>
        </row>
        <row r="470">
          <cell r="A470">
            <v>615</v>
          </cell>
          <cell r="B470" t="str">
            <v>DRBR418</v>
          </cell>
          <cell r="C470" t="str">
            <v>ESTACION SUNIX CABRAL</v>
          </cell>
          <cell r="D470" t="str">
            <v>NCR</v>
          </cell>
          <cell r="E470" t="str">
            <v>Sur</v>
          </cell>
          <cell r="F470" t="str">
            <v>NO</v>
          </cell>
          <cell r="G470" t="str">
            <v>Si</v>
          </cell>
          <cell r="H470" t="str">
            <v>Si</v>
          </cell>
          <cell r="I470" t="str">
            <v>No</v>
          </cell>
          <cell r="J470" t="str">
            <v>Si</v>
          </cell>
          <cell r="K470" t="str">
            <v>Si</v>
          </cell>
          <cell r="L470" t="str">
            <v>Si</v>
          </cell>
          <cell r="M470" t="str">
            <v>Si</v>
          </cell>
          <cell r="N470" t="str">
            <v>Si</v>
          </cell>
          <cell r="O470" t="str">
            <v>Barahona</v>
          </cell>
        </row>
        <row r="471">
          <cell r="A471">
            <v>616</v>
          </cell>
          <cell r="B471" t="str">
            <v>DRBR187</v>
          </cell>
          <cell r="C471" t="str">
            <v>Fortaleza 5ta Brigada E.N</v>
          </cell>
          <cell r="D471" t="str">
            <v>NCR</v>
          </cell>
          <cell r="E471" t="str">
            <v>Sur</v>
          </cell>
          <cell r="F471" t="str">
            <v>NO</v>
          </cell>
          <cell r="G471" t="str">
            <v>Si</v>
          </cell>
          <cell r="H471" t="str">
            <v>Si</v>
          </cell>
          <cell r="I471" t="str">
            <v>No</v>
          </cell>
          <cell r="J471" t="str">
            <v>Si</v>
          </cell>
          <cell r="K471" t="str">
            <v>Si</v>
          </cell>
          <cell r="L471" t="str">
            <v>Si</v>
          </cell>
          <cell r="M471" t="str">
            <v>Si</v>
          </cell>
          <cell r="N471" t="str">
            <v>Si</v>
          </cell>
          <cell r="O471" t="str">
            <v>Barahona</v>
          </cell>
        </row>
        <row r="472">
          <cell r="A472">
            <v>617</v>
          </cell>
          <cell r="B472" t="str">
            <v>DRBR617</v>
          </cell>
          <cell r="C472" t="str">
            <v>Guardia Presidencial</v>
          </cell>
          <cell r="D472" t="str">
            <v>NCR</v>
          </cell>
          <cell r="E472" t="str">
            <v>Distrito Nacional</v>
          </cell>
          <cell r="F472" t="str">
            <v>NO</v>
          </cell>
          <cell r="G472" t="str">
            <v>Si</v>
          </cell>
          <cell r="H472" t="str">
            <v>Si</v>
          </cell>
          <cell r="I472" t="str">
            <v>No</v>
          </cell>
          <cell r="J472" t="str">
            <v>Si</v>
          </cell>
          <cell r="K472" t="str">
            <v>Si</v>
          </cell>
          <cell r="L472" t="str">
            <v>Si</v>
          </cell>
          <cell r="M472" t="str">
            <v>Si</v>
          </cell>
          <cell r="N472" t="str">
            <v>Si</v>
          </cell>
          <cell r="O472" t="str">
            <v>Grupo 3</v>
          </cell>
        </row>
        <row r="473">
          <cell r="A473">
            <v>618</v>
          </cell>
          <cell r="B473" t="str">
            <v>DRBR618</v>
          </cell>
          <cell r="C473" t="str">
            <v>BIENES NACIONALES</v>
          </cell>
          <cell r="D473" t="str">
            <v>NCR</v>
          </cell>
          <cell r="E473" t="str">
            <v>Distrito Nacional</v>
          </cell>
          <cell r="F473" t="str">
            <v>NO</v>
          </cell>
          <cell r="G473" t="str">
            <v>Si</v>
          </cell>
          <cell r="H473" t="str">
            <v>Si</v>
          </cell>
          <cell r="I473" t="str">
            <v>No</v>
          </cell>
          <cell r="J473" t="str">
            <v>No</v>
          </cell>
          <cell r="K473" t="str">
            <v>No</v>
          </cell>
          <cell r="L473" t="str">
            <v>No</v>
          </cell>
          <cell r="M473" t="str">
            <v>No</v>
          </cell>
          <cell r="N473" t="str">
            <v>No</v>
          </cell>
          <cell r="O473" t="str">
            <v>Grupo 3</v>
          </cell>
        </row>
        <row r="474">
          <cell r="A474">
            <v>619</v>
          </cell>
          <cell r="B474" t="str">
            <v>DRBR619</v>
          </cell>
          <cell r="C474" t="str">
            <v>Academia de Hatillo</v>
          </cell>
          <cell r="D474" t="str">
            <v>NCR</v>
          </cell>
          <cell r="E474" t="str">
            <v>Sur</v>
          </cell>
          <cell r="F474" t="str">
            <v>NO</v>
          </cell>
          <cell r="G474" t="str">
            <v>Si</v>
          </cell>
          <cell r="H474" t="str">
            <v>Si</v>
          </cell>
          <cell r="I474" t="str">
            <v>No</v>
          </cell>
          <cell r="J474" t="str">
            <v>Si</v>
          </cell>
          <cell r="K474" t="str">
            <v>Si</v>
          </cell>
          <cell r="L474" t="str">
            <v>Si</v>
          </cell>
          <cell r="M474" t="str">
            <v>Si</v>
          </cell>
          <cell r="N474" t="str">
            <v>Si</v>
          </cell>
          <cell r="O474" t="str">
            <v>Grupo 5</v>
          </cell>
        </row>
        <row r="475">
          <cell r="A475">
            <v>620</v>
          </cell>
          <cell r="B475" t="str">
            <v>DRBR620</v>
          </cell>
          <cell r="C475" t="str">
            <v>MINISTERIO MEDIO AMBIENTE</v>
          </cell>
          <cell r="D475" t="str">
            <v>NCR</v>
          </cell>
          <cell r="E475" t="str">
            <v>Distrito Nacional</v>
          </cell>
          <cell r="F475" t="str">
            <v>NO</v>
          </cell>
          <cell r="G475" t="str">
            <v>Si</v>
          </cell>
          <cell r="H475" t="str">
            <v>No</v>
          </cell>
          <cell r="I475" t="str">
            <v>No</v>
          </cell>
          <cell r="J475" t="str">
            <v>No</v>
          </cell>
          <cell r="K475" t="str">
            <v>No</v>
          </cell>
          <cell r="L475" t="str">
            <v>No</v>
          </cell>
          <cell r="M475" t="str">
            <v>No</v>
          </cell>
          <cell r="N475" t="str">
            <v>No</v>
          </cell>
          <cell r="O475" t="str">
            <v>Grupo 5</v>
          </cell>
        </row>
        <row r="476">
          <cell r="A476">
            <v>621</v>
          </cell>
          <cell r="B476" t="str">
            <v>DRBR621</v>
          </cell>
          <cell r="C476" t="str">
            <v>CESAC</v>
          </cell>
          <cell r="D476" t="str">
            <v>NCR</v>
          </cell>
          <cell r="E476" t="str">
            <v>Este</v>
          </cell>
          <cell r="F476" t="str">
            <v>NO</v>
          </cell>
          <cell r="G476" t="str">
            <v>Si</v>
          </cell>
          <cell r="H476" t="str">
            <v>Si</v>
          </cell>
          <cell r="I476" t="str">
            <v>No</v>
          </cell>
          <cell r="J476" t="str">
            <v>Si</v>
          </cell>
          <cell r="K476" t="str">
            <v>Si</v>
          </cell>
          <cell r="L476" t="str">
            <v>Si</v>
          </cell>
          <cell r="M476" t="str">
            <v>Si</v>
          </cell>
          <cell r="N476" t="str">
            <v>Si</v>
          </cell>
          <cell r="O476" t="str">
            <v>Grupo 9</v>
          </cell>
        </row>
        <row r="477">
          <cell r="A477">
            <v>622</v>
          </cell>
          <cell r="B477" t="str">
            <v>DRBR622</v>
          </cell>
          <cell r="C477" t="str">
            <v>Ayuntamiento D.N.</v>
          </cell>
          <cell r="D477" t="str">
            <v>NCR</v>
          </cell>
          <cell r="E477" t="str">
            <v>Distrito Nacional</v>
          </cell>
          <cell r="F477" t="str">
            <v>NO</v>
          </cell>
          <cell r="G477" t="str">
            <v>Si</v>
          </cell>
          <cell r="H477" t="str">
            <v>Si</v>
          </cell>
          <cell r="I477" t="str">
            <v>No</v>
          </cell>
          <cell r="J477" t="str">
            <v>Si</v>
          </cell>
          <cell r="K477" t="str">
            <v>No</v>
          </cell>
          <cell r="L477" t="str">
            <v>No</v>
          </cell>
          <cell r="M477" t="str">
            <v>No</v>
          </cell>
          <cell r="N477" t="str">
            <v>No</v>
          </cell>
          <cell r="O477" t="str">
            <v>Grupo 2</v>
          </cell>
        </row>
        <row r="478">
          <cell r="A478">
            <v>623</v>
          </cell>
          <cell r="B478" t="str">
            <v>DRBR623</v>
          </cell>
          <cell r="C478" t="str">
            <v>Operaciones Especiales</v>
          </cell>
          <cell r="D478" t="str">
            <v>NCR</v>
          </cell>
          <cell r="E478" t="str">
            <v>Distrito Nacional</v>
          </cell>
          <cell r="F478" t="str">
            <v>No</v>
          </cell>
          <cell r="G478" t="str">
            <v>Si</v>
          </cell>
          <cell r="H478" t="str">
            <v>Si</v>
          </cell>
          <cell r="I478" t="str">
            <v>No</v>
          </cell>
          <cell r="J478" t="str">
            <v>Si</v>
          </cell>
          <cell r="K478" t="str">
            <v>Si</v>
          </cell>
          <cell r="L478" t="str">
            <v>Si</v>
          </cell>
          <cell r="M478" t="str">
            <v>Si</v>
          </cell>
          <cell r="N478" t="str">
            <v>Si</v>
          </cell>
          <cell r="O478" t="str">
            <v>Grupo 5</v>
          </cell>
        </row>
        <row r="479">
          <cell r="A479">
            <v>624</v>
          </cell>
          <cell r="B479" t="str">
            <v>DRBR624</v>
          </cell>
          <cell r="C479" t="str">
            <v>POLICIA NACIONAL I</v>
          </cell>
          <cell r="D479" t="str">
            <v>NCR</v>
          </cell>
          <cell r="E479" t="str">
            <v>Distrito Nacional</v>
          </cell>
          <cell r="F479" t="str">
            <v>NO</v>
          </cell>
          <cell r="G479" t="str">
            <v>Si</v>
          </cell>
          <cell r="H479" t="str">
            <v>Si</v>
          </cell>
          <cell r="I479" t="str">
            <v>Si</v>
          </cell>
          <cell r="J479" t="str">
            <v>Si</v>
          </cell>
          <cell r="K479" t="str">
            <v>Si</v>
          </cell>
          <cell r="L479" t="str">
            <v>Si</v>
          </cell>
          <cell r="M479" t="str">
            <v>Si</v>
          </cell>
          <cell r="N479" t="str">
            <v>Si</v>
          </cell>
          <cell r="O479" t="str">
            <v>Grupo 3</v>
          </cell>
        </row>
        <row r="480">
          <cell r="A480">
            <v>625</v>
          </cell>
          <cell r="B480" t="str">
            <v>DRBR625</v>
          </cell>
          <cell r="C480" t="str">
            <v>POLICIA NACIONAL II</v>
          </cell>
          <cell r="D480" t="str">
            <v>NCR</v>
          </cell>
          <cell r="E480" t="str">
            <v>Distrito Nacional</v>
          </cell>
          <cell r="F480" t="str">
            <v>NO</v>
          </cell>
          <cell r="G480" t="str">
            <v>Si</v>
          </cell>
          <cell r="H480" t="str">
            <v>Si</v>
          </cell>
          <cell r="I480" t="str">
            <v>Si</v>
          </cell>
          <cell r="J480" t="str">
            <v>Si</v>
          </cell>
          <cell r="K480" t="str">
            <v>Si</v>
          </cell>
          <cell r="L480" t="str">
            <v>Si</v>
          </cell>
          <cell r="M480" t="str">
            <v>Si</v>
          </cell>
          <cell r="N480" t="str">
            <v>Si</v>
          </cell>
          <cell r="O480" t="str">
            <v>Grupo 3</v>
          </cell>
        </row>
        <row r="481">
          <cell r="A481">
            <v>626</v>
          </cell>
          <cell r="B481" t="str">
            <v>DRBR626</v>
          </cell>
          <cell r="C481" t="str">
            <v>MERCASD</v>
          </cell>
          <cell r="D481" t="str">
            <v>NCR</v>
          </cell>
          <cell r="E481" t="str">
            <v>Distrito Nacional</v>
          </cell>
          <cell r="F481" t="str">
            <v>NO</v>
          </cell>
          <cell r="G481" t="str">
            <v>Si</v>
          </cell>
          <cell r="H481" t="str">
            <v>Si</v>
          </cell>
          <cell r="I481" t="str">
            <v>No</v>
          </cell>
          <cell r="J481" t="str">
            <v>Si</v>
          </cell>
          <cell r="K481" t="str">
            <v>No</v>
          </cell>
          <cell r="L481" t="str">
            <v>Si</v>
          </cell>
          <cell r="M481" t="str">
            <v>Si</v>
          </cell>
          <cell r="N481" t="str">
            <v>No</v>
          </cell>
          <cell r="O481" t="str">
            <v>Grupo 5</v>
          </cell>
        </row>
        <row r="482">
          <cell r="A482">
            <v>627</v>
          </cell>
          <cell r="B482" t="str">
            <v>DRBR163</v>
          </cell>
          <cell r="C482" t="str">
            <v>CAASD</v>
          </cell>
          <cell r="D482" t="str">
            <v>NCR</v>
          </cell>
          <cell r="E482" t="str">
            <v>Distrito Nacional</v>
          </cell>
          <cell r="F482" t="str">
            <v>NO</v>
          </cell>
          <cell r="G482" t="str">
            <v>Si</v>
          </cell>
          <cell r="H482" t="str">
            <v>Si</v>
          </cell>
          <cell r="I482" t="str">
            <v>No</v>
          </cell>
          <cell r="J482" t="str">
            <v>Si</v>
          </cell>
          <cell r="K482" t="str">
            <v>Si</v>
          </cell>
          <cell r="L482" t="str">
            <v>Si</v>
          </cell>
          <cell r="M482" t="str">
            <v>Si</v>
          </cell>
          <cell r="N482" t="str">
            <v>Si</v>
          </cell>
          <cell r="O482" t="str">
            <v>Grupo 8</v>
          </cell>
        </row>
        <row r="483">
          <cell r="A483">
            <v>628</v>
          </cell>
          <cell r="B483" t="str">
            <v>DRBR086</v>
          </cell>
          <cell r="C483" t="str">
            <v>Autobanco Fuerza Aerea</v>
          </cell>
          <cell r="D483" t="str">
            <v>NCR</v>
          </cell>
          <cell r="E483" t="str">
            <v>Distrito Nacional</v>
          </cell>
          <cell r="F483" t="str">
            <v>SI</v>
          </cell>
          <cell r="G483" t="str">
            <v>Si</v>
          </cell>
          <cell r="H483" t="str">
            <v>Si</v>
          </cell>
          <cell r="I483" t="str">
            <v>No</v>
          </cell>
          <cell r="J483" t="str">
            <v>Si</v>
          </cell>
          <cell r="K483" t="str">
            <v>Si</v>
          </cell>
          <cell r="L483" t="str">
            <v>Si</v>
          </cell>
          <cell r="M483" t="str">
            <v>Si</v>
          </cell>
          <cell r="N483" t="str">
            <v>Si</v>
          </cell>
          <cell r="O483" t="str">
            <v>Grupo 9</v>
          </cell>
        </row>
        <row r="484">
          <cell r="A484">
            <v>629</v>
          </cell>
          <cell r="B484" t="str">
            <v>DRBR24M</v>
          </cell>
          <cell r="C484" t="str">
            <v>Ofic. Americana Independencia #1</v>
          </cell>
          <cell r="D484" t="str">
            <v>NCR</v>
          </cell>
          <cell r="E484" t="str">
            <v>Distrito Nacional</v>
          </cell>
          <cell r="F484" t="str">
            <v>SI</v>
          </cell>
          <cell r="G484" t="str">
            <v>Si</v>
          </cell>
          <cell r="H484" t="str">
            <v>Si</v>
          </cell>
          <cell r="I484" t="str">
            <v>No</v>
          </cell>
          <cell r="J484" t="str">
            <v>Si</v>
          </cell>
          <cell r="K484" t="str">
            <v>No</v>
          </cell>
          <cell r="L484" t="str">
            <v>Si</v>
          </cell>
          <cell r="M484" t="str">
            <v>No</v>
          </cell>
          <cell r="N484" t="str">
            <v>Si</v>
          </cell>
          <cell r="O484" t="str">
            <v>Grupo 5</v>
          </cell>
        </row>
        <row r="485">
          <cell r="A485">
            <v>630</v>
          </cell>
          <cell r="B485" t="str">
            <v>DRBR112</v>
          </cell>
          <cell r="C485" t="str">
            <v>Ofic. Plaza Zaglul San Pedro de Macorís #1</v>
          </cell>
          <cell r="D485" t="str">
            <v>NCR</v>
          </cell>
          <cell r="E485" t="str">
            <v>Este</v>
          </cell>
          <cell r="F485" t="str">
            <v>NO</v>
          </cell>
          <cell r="G485" t="str">
            <v>Si</v>
          </cell>
          <cell r="H485" t="str">
            <v>Si</v>
          </cell>
          <cell r="I485" t="str">
            <v>No</v>
          </cell>
          <cell r="J485" t="str">
            <v>Si</v>
          </cell>
          <cell r="K485" t="str">
            <v>Si</v>
          </cell>
          <cell r="L485" t="str">
            <v>Si</v>
          </cell>
          <cell r="M485" t="str">
            <v>Si</v>
          </cell>
          <cell r="N485" t="str">
            <v>No</v>
          </cell>
          <cell r="O485" t="str">
            <v>San Pedro de Macorís</v>
          </cell>
        </row>
        <row r="486">
          <cell r="A486">
            <v>631</v>
          </cell>
          <cell r="B486" t="str">
            <v>DRBR417</v>
          </cell>
          <cell r="C486" t="str">
            <v>ASOCODEQUI, QUISQUEYA</v>
          </cell>
          <cell r="D486" t="str">
            <v>NCR</v>
          </cell>
          <cell r="E486" t="str">
            <v>Este</v>
          </cell>
          <cell r="F486" t="str">
            <v>NO</v>
          </cell>
          <cell r="G486" t="str">
            <v>Si</v>
          </cell>
          <cell r="H486" t="str">
            <v>Si</v>
          </cell>
          <cell r="I486" t="str">
            <v>No</v>
          </cell>
          <cell r="J486" t="str">
            <v>Si</v>
          </cell>
          <cell r="K486" t="str">
            <v>Si</v>
          </cell>
          <cell r="L486" t="str">
            <v>Si</v>
          </cell>
          <cell r="M486" t="str">
            <v>Si</v>
          </cell>
          <cell r="N486" t="str">
            <v>No</v>
          </cell>
          <cell r="O486" t="str">
            <v>San Pedro de Macorís</v>
          </cell>
        </row>
        <row r="487">
          <cell r="A487">
            <v>606</v>
          </cell>
          <cell r="B487" t="str">
            <v>DRBR704</v>
          </cell>
          <cell r="C487" t="str">
            <v>Ofic. Manolo Tavarez Justo</v>
          </cell>
          <cell r="D487" t="str">
            <v>NCR</v>
          </cell>
          <cell r="E487" t="str">
            <v>Norte</v>
          </cell>
          <cell r="F487" t="str">
            <v>NO</v>
          </cell>
          <cell r="G487" t="str">
            <v>Si</v>
          </cell>
          <cell r="H487" t="str">
            <v>Si</v>
          </cell>
          <cell r="I487" t="str">
            <v>No</v>
          </cell>
          <cell r="J487" t="str">
            <v>Si</v>
          </cell>
          <cell r="K487" t="str">
            <v>No</v>
          </cell>
          <cell r="L487" t="str">
            <v>Si</v>
          </cell>
          <cell r="M487" t="str">
            <v>No</v>
          </cell>
          <cell r="N487" t="str">
            <v>Si</v>
          </cell>
          <cell r="O487" t="str">
            <v>Puerto Plata</v>
          </cell>
        </row>
        <row r="488">
          <cell r="A488">
            <v>614</v>
          </cell>
          <cell r="B488" t="str">
            <v>DRBR614</v>
          </cell>
          <cell r="C488" t="str">
            <v>ATM S/M Bravo Pontezuela</v>
          </cell>
          <cell r="D488" t="str">
            <v>NCR</v>
          </cell>
          <cell r="E488" t="str">
            <v>Norte</v>
          </cell>
          <cell r="F488" t="str">
            <v>NO</v>
          </cell>
          <cell r="G488" t="str">
            <v>SI</v>
          </cell>
          <cell r="H488" t="str">
            <v>NO</v>
          </cell>
          <cell r="I488" t="str">
            <v>NO</v>
          </cell>
          <cell r="J488" t="str">
            <v xml:space="preserve">SI </v>
          </cell>
          <cell r="K488" t="str">
            <v>SI</v>
          </cell>
          <cell r="L488" t="str">
            <v>SI</v>
          </cell>
          <cell r="M488" t="str">
            <v>NO</v>
          </cell>
          <cell r="N488" t="str">
            <v>NO</v>
          </cell>
          <cell r="O488" t="str">
            <v>Santiago 1</v>
          </cell>
        </row>
        <row r="489">
          <cell r="A489">
            <v>634</v>
          </cell>
          <cell r="B489" t="str">
            <v>DRBR273</v>
          </cell>
          <cell r="C489" t="str">
            <v>AYUNTAMIENTO LOS LLANOS</v>
          </cell>
          <cell r="D489" t="str">
            <v>Wincor Nixdorf</v>
          </cell>
          <cell r="E489" t="str">
            <v>Este</v>
          </cell>
          <cell r="F489" t="str">
            <v>NO</v>
          </cell>
          <cell r="G489" t="str">
            <v>Si</v>
          </cell>
          <cell r="H489" t="str">
            <v>Si</v>
          </cell>
          <cell r="I489" t="str">
            <v>Si</v>
          </cell>
          <cell r="J489" t="str">
            <v>Si</v>
          </cell>
          <cell r="K489" t="str">
            <v>No</v>
          </cell>
          <cell r="L489" t="str">
            <v>No</v>
          </cell>
          <cell r="M489" t="str">
            <v>No</v>
          </cell>
          <cell r="N489" t="str">
            <v>Si</v>
          </cell>
          <cell r="O489" t="str">
            <v>San Pedro de Macorís</v>
          </cell>
        </row>
        <row r="490">
          <cell r="A490">
            <v>632</v>
          </cell>
          <cell r="B490" t="str">
            <v>DRBR263</v>
          </cell>
          <cell r="C490" t="str">
            <v>Autobanco Gurabo</v>
          </cell>
          <cell r="D490" t="str">
            <v>NCR</v>
          </cell>
          <cell r="E490" t="str">
            <v>Norte</v>
          </cell>
          <cell r="F490" t="str">
            <v>NO</v>
          </cell>
          <cell r="G490" t="str">
            <v>Si</v>
          </cell>
          <cell r="H490" t="str">
            <v>Si</v>
          </cell>
          <cell r="I490" t="str">
            <v>No</v>
          </cell>
          <cell r="J490" t="str">
            <v>Si</v>
          </cell>
          <cell r="K490" t="str">
            <v>Si</v>
          </cell>
          <cell r="L490" t="str">
            <v>Si</v>
          </cell>
          <cell r="M490" t="str">
            <v>Si</v>
          </cell>
          <cell r="N490" t="str">
            <v>Si</v>
          </cell>
          <cell r="O490" t="str">
            <v>Santiago 1</v>
          </cell>
        </row>
        <row r="491">
          <cell r="A491">
            <v>633</v>
          </cell>
          <cell r="B491" t="str">
            <v>DRBR260</v>
          </cell>
          <cell r="C491" t="str">
            <v>Autobanco Las Colinas</v>
          </cell>
          <cell r="D491" t="str">
            <v>NCR</v>
          </cell>
          <cell r="E491" t="str">
            <v>Norte</v>
          </cell>
          <cell r="F491" t="str">
            <v>SI</v>
          </cell>
          <cell r="G491" t="str">
            <v>Si</v>
          </cell>
          <cell r="H491" t="str">
            <v>Si</v>
          </cell>
          <cell r="I491" t="str">
            <v>No</v>
          </cell>
          <cell r="J491" t="str">
            <v>Si</v>
          </cell>
          <cell r="K491" t="str">
            <v>Si</v>
          </cell>
          <cell r="L491" t="str">
            <v>Si</v>
          </cell>
          <cell r="M491" t="str">
            <v>Si</v>
          </cell>
          <cell r="N491" t="str">
            <v>Si</v>
          </cell>
          <cell r="O491" t="str">
            <v>Santiago 2</v>
          </cell>
        </row>
        <row r="492">
          <cell r="A492">
            <v>635</v>
          </cell>
          <cell r="B492" t="str">
            <v>DRBR12J</v>
          </cell>
          <cell r="C492" t="str">
            <v>Zona Franca Tamboril</v>
          </cell>
          <cell r="D492" t="str">
            <v>NCR</v>
          </cell>
          <cell r="E492" t="str">
            <v>Norte</v>
          </cell>
          <cell r="F492" t="str">
            <v>NO</v>
          </cell>
          <cell r="G492" t="str">
            <v>Si</v>
          </cell>
          <cell r="H492" t="str">
            <v>Si</v>
          </cell>
          <cell r="I492" t="str">
            <v>No</v>
          </cell>
          <cell r="J492" t="str">
            <v>Si</v>
          </cell>
          <cell r="K492" t="str">
            <v>No</v>
          </cell>
          <cell r="L492" t="str">
            <v>Si</v>
          </cell>
          <cell r="M492" t="str">
            <v>No</v>
          </cell>
          <cell r="N492" t="str">
            <v>No</v>
          </cell>
          <cell r="O492" t="str">
            <v>Santiago 1</v>
          </cell>
        </row>
        <row r="493">
          <cell r="A493">
            <v>636</v>
          </cell>
          <cell r="B493" t="str">
            <v>DRBR110</v>
          </cell>
          <cell r="C493" t="str">
            <v>Oficina Tamboril</v>
          </cell>
          <cell r="D493" t="str">
            <v>NCR</v>
          </cell>
          <cell r="E493" t="str">
            <v>Norte</v>
          </cell>
          <cell r="F493" t="str">
            <v>SI</v>
          </cell>
          <cell r="G493" t="str">
            <v>Si</v>
          </cell>
          <cell r="H493" t="str">
            <v>Si</v>
          </cell>
          <cell r="I493" t="str">
            <v>No</v>
          </cell>
          <cell r="J493" t="str">
            <v>Si</v>
          </cell>
          <cell r="K493" t="str">
            <v>No</v>
          </cell>
          <cell r="L493" t="str">
            <v>Si</v>
          </cell>
          <cell r="M493" t="str">
            <v>No</v>
          </cell>
          <cell r="N493" t="str">
            <v>Si</v>
          </cell>
          <cell r="O493" t="str">
            <v>Santiago 1</v>
          </cell>
        </row>
        <row r="494">
          <cell r="A494">
            <v>639</v>
          </cell>
          <cell r="B494" t="str">
            <v>DRBR639</v>
          </cell>
          <cell r="C494" t="str">
            <v>Comision Policial y Militar</v>
          </cell>
          <cell r="D494" t="str">
            <v>NCR</v>
          </cell>
          <cell r="E494" t="str">
            <v>Distrito Nacional</v>
          </cell>
          <cell r="F494" t="str">
            <v>NO</v>
          </cell>
          <cell r="G494" t="str">
            <v>Si</v>
          </cell>
          <cell r="H494" t="str">
            <v>Si</v>
          </cell>
          <cell r="I494" t="str">
            <v>No</v>
          </cell>
          <cell r="J494" t="str">
            <v>Si</v>
          </cell>
          <cell r="K494" t="str">
            <v>Si</v>
          </cell>
          <cell r="L494" t="str">
            <v>Si</v>
          </cell>
          <cell r="M494" t="str">
            <v>Si</v>
          </cell>
          <cell r="N494" t="str">
            <v>Si</v>
          </cell>
          <cell r="O494" t="str">
            <v>Grupo 1</v>
          </cell>
        </row>
        <row r="495">
          <cell r="A495">
            <v>640</v>
          </cell>
          <cell r="B495" t="str">
            <v>DRBR640</v>
          </cell>
          <cell r="C495" t="str">
            <v>MINISTERIO OBRAS PUBLICAS</v>
          </cell>
          <cell r="D495" t="str">
            <v>NCR</v>
          </cell>
          <cell r="E495" t="str">
            <v>Distrito Nacional</v>
          </cell>
          <cell r="F495" t="str">
            <v>NO</v>
          </cell>
          <cell r="G495" t="str">
            <v>Si</v>
          </cell>
          <cell r="H495" t="str">
            <v>Si</v>
          </cell>
          <cell r="I495" t="str">
            <v>No</v>
          </cell>
          <cell r="J495" t="str">
            <v>No</v>
          </cell>
          <cell r="K495" t="str">
            <v>No</v>
          </cell>
          <cell r="L495" t="str">
            <v>No</v>
          </cell>
          <cell r="M495" t="str">
            <v>No</v>
          </cell>
          <cell r="N495" t="str">
            <v>No</v>
          </cell>
          <cell r="O495" t="str">
            <v>Grupo 1</v>
          </cell>
        </row>
        <row r="496">
          <cell r="A496">
            <v>641</v>
          </cell>
          <cell r="B496" t="str">
            <v>DRBR176</v>
          </cell>
          <cell r="C496" t="str">
            <v>Farmacia Rimac</v>
          </cell>
          <cell r="D496" t="str">
            <v>NCR</v>
          </cell>
          <cell r="E496" t="str">
            <v>Distrito Nacional</v>
          </cell>
          <cell r="F496" t="str">
            <v>NO</v>
          </cell>
          <cell r="G496" t="str">
            <v>Si</v>
          </cell>
          <cell r="H496" t="str">
            <v>Si</v>
          </cell>
          <cell r="I496" t="str">
            <v>No</v>
          </cell>
          <cell r="J496" t="str">
            <v>Si</v>
          </cell>
          <cell r="K496" t="str">
            <v>No</v>
          </cell>
          <cell r="L496" t="str">
            <v>No</v>
          </cell>
          <cell r="M496" t="str">
            <v>No</v>
          </cell>
          <cell r="N496" t="str">
            <v>Si</v>
          </cell>
          <cell r="O496" t="str">
            <v>Grupo 2</v>
          </cell>
        </row>
        <row r="497">
          <cell r="A497">
            <v>642</v>
          </cell>
          <cell r="B497" t="str">
            <v>DRBR24O</v>
          </cell>
          <cell r="C497" t="str">
            <v>OMSA Sto. Dgo.</v>
          </cell>
          <cell r="D497" t="str">
            <v>NCR</v>
          </cell>
          <cell r="E497" t="str">
            <v>Distrito Nacional</v>
          </cell>
          <cell r="F497" t="str">
            <v>NO</v>
          </cell>
          <cell r="G497" t="str">
            <v>Si</v>
          </cell>
          <cell r="H497" t="str">
            <v>Si</v>
          </cell>
          <cell r="I497" t="str">
            <v>Si</v>
          </cell>
          <cell r="J497" t="str">
            <v>Si</v>
          </cell>
          <cell r="K497" t="str">
            <v>Si</v>
          </cell>
          <cell r="L497" t="str">
            <v>Si</v>
          </cell>
          <cell r="M497" t="str">
            <v>Si</v>
          </cell>
          <cell r="N497" t="str">
            <v>Si</v>
          </cell>
          <cell r="O497" t="str">
            <v>Grupo 6</v>
          </cell>
        </row>
        <row r="498">
          <cell r="A498">
            <v>637</v>
          </cell>
          <cell r="B498" t="str">
            <v>DRBR637</v>
          </cell>
          <cell r="C498" t="str">
            <v>OFICINA MONCION</v>
          </cell>
          <cell r="D498" t="str">
            <v>NCR</v>
          </cell>
          <cell r="E498" t="str">
            <v>Norte</v>
          </cell>
          <cell r="F498" t="str">
            <v>NO</v>
          </cell>
          <cell r="G498" t="str">
            <v>Si</v>
          </cell>
          <cell r="H498" t="str">
            <v>Si</v>
          </cell>
          <cell r="I498" t="str">
            <v>No</v>
          </cell>
          <cell r="J498" t="str">
            <v>Si</v>
          </cell>
          <cell r="K498" t="str">
            <v>No</v>
          </cell>
          <cell r="L498" t="str">
            <v>Si</v>
          </cell>
          <cell r="M498" t="str">
            <v>No</v>
          </cell>
          <cell r="N498" t="str">
            <v>Si</v>
          </cell>
          <cell r="O498" t="str">
            <v>Oficina</v>
          </cell>
        </row>
        <row r="499">
          <cell r="A499">
            <v>638</v>
          </cell>
          <cell r="B499" t="str">
            <v>DRBR638</v>
          </cell>
          <cell r="C499" t="str">
            <v>OFIC. S/M YOMA</v>
          </cell>
          <cell r="D499" t="str">
            <v>NCR</v>
          </cell>
          <cell r="E499" t="str">
            <v>Norte</v>
          </cell>
          <cell r="F499" t="str">
            <v>NO</v>
          </cell>
          <cell r="G499" t="str">
            <v>Si</v>
          </cell>
          <cell r="H499" t="str">
            <v>Si</v>
          </cell>
          <cell r="I499" t="str">
            <v>No</v>
          </cell>
          <cell r="J499" t="str">
            <v>Si</v>
          </cell>
          <cell r="K499" t="str">
            <v>Si</v>
          </cell>
          <cell r="L499" t="str">
            <v>Si</v>
          </cell>
          <cell r="M499" t="str">
            <v>Si</v>
          </cell>
          <cell r="N499" t="str">
            <v>No</v>
          </cell>
          <cell r="O499" t="str">
            <v>San Francisco de Macorís</v>
          </cell>
        </row>
        <row r="500">
          <cell r="A500">
            <v>643</v>
          </cell>
          <cell r="B500" t="str">
            <v>DRBR127</v>
          </cell>
          <cell r="C500" t="str">
            <v>Ofic. Valerio</v>
          </cell>
          <cell r="D500" t="str">
            <v>NCR</v>
          </cell>
          <cell r="E500" t="str">
            <v>Norte</v>
          </cell>
          <cell r="F500" t="str">
            <v>NO</v>
          </cell>
          <cell r="G500" t="str">
            <v>Si</v>
          </cell>
          <cell r="H500" t="str">
            <v>No</v>
          </cell>
          <cell r="I500" t="str">
            <v>Si</v>
          </cell>
          <cell r="J500" t="str">
            <v>No</v>
          </cell>
          <cell r="K500" t="str">
            <v>No</v>
          </cell>
          <cell r="L500" t="str">
            <v>Si</v>
          </cell>
          <cell r="M500" t="str">
            <v>No</v>
          </cell>
          <cell r="N500" t="str">
            <v>No</v>
          </cell>
          <cell r="O500" t="str">
            <v>Santiago 2</v>
          </cell>
        </row>
        <row r="501">
          <cell r="A501">
            <v>644</v>
          </cell>
          <cell r="B501" t="str">
            <v>DRBR12I</v>
          </cell>
          <cell r="C501" t="str">
            <v>Zona Franca Grupo M</v>
          </cell>
          <cell r="D501" t="str">
            <v>NCR</v>
          </cell>
          <cell r="E501" t="str">
            <v>Norte</v>
          </cell>
          <cell r="F501" t="str">
            <v>NO</v>
          </cell>
          <cell r="G501" t="str">
            <v>Si</v>
          </cell>
          <cell r="H501" t="str">
            <v>Si</v>
          </cell>
          <cell r="I501" t="str">
            <v>No</v>
          </cell>
          <cell r="J501" t="str">
            <v>Si</v>
          </cell>
          <cell r="K501" t="str">
            <v>Si</v>
          </cell>
          <cell r="L501" t="str">
            <v>Si</v>
          </cell>
          <cell r="M501" t="str">
            <v>Si</v>
          </cell>
          <cell r="N501" t="str">
            <v>No</v>
          </cell>
          <cell r="O501" t="str">
            <v>Santiago 2</v>
          </cell>
        </row>
        <row r="502">
          <cell r="A502">
            <v>648</v>
          </cell>
          <cell r="B502" t="str">
            <v>DRBR190</v>
          </cell>
          <cell r="C502" t="str">
            <v>Hermandad de Pensionado</v>
          </cell>
          <cell r="D502" t="str">
            <v>NCR</v>
          </cell>
          <cell r="E502" t="str">
            <v>Distrito Nacional</v>
          </cell>
          <cell r="F502" t="str">
            <v>NO</v>
          </cell>
          <cell r="G502" t="str">
            <v>Si</v>
          </cell>
          <cell r="H502" t="str">
            <v>No</v>
          </cell>
          <cell r="I502" t="str">
            <v>No</v>
          </cell>
          <cell r="J502" t="str">
            <v>Si</v>
          </cell>
          <cell r="K502" t="str">
            <v>No</v>
          </cell>
          <cell r="L502" t="str">
            <v>No</v>
          </cell>
          <cell r="M502" t="str">
            <v>No</v>
          </cell>
          <cell r="N502" t="str">
            <v>No</v>
          </cell>
          <cell r="O502" t="str">
            <v>Grupo 8</v>
          </cell>
        </row>
        <row r="503">
          <cell r="A503">
            <v>645</v>
          </cell>
          <cell r="B503" t="str">
            <v>DRBR329</v>
          </cell>
          <cell r="C503" t="str">
            <v>SBD CABRERA</v>
          </cell>
          <cell r="D503" t="str">
            <v>NCR</v>
          </cell>
          <cell r="E503" t="str">
            <v>Norte</v>
          </cell>
          <cell r="F503" t="str">
            <v>NO</v>
          </cell>
          <cell r="G503" t="str">
            <v>Si</v>
          </cell>
          <cell r="H503" t="str">
            <v>Si</v>
          </cell>
          <cell r="I503" t="str">
            <v>No</v>
          </cell>
          <cell r="J503" t="str">
            <v>Si</v>
          </cell>
          <cell r="K503" t="str">
            <v>No</v>
          </cell>
          <cell r="L503" t="str">
            <v>Si</v>
          </cell>
          <cell r="M503" t="str">
            <v>No</v>
          </cell>
          <cell r="N503" t="str">
            <v>Si</v>
          </cell>
          <cell r="O503" t="str">
            <v>Nagua</v>
          </cell>
        </row>
        <row r="504">
          <cell r="A504">
            <v>647</v>
          </cell>
          <cell r="B504" t="str">
            <v>DRBR254</v>
          </cell>
          <cell r="C504" t="str">
            <v>Corasaan</v>
          </cell>
          <cell r="D504" t="str">
            <v>NCR</v>
          </cell>
          <cell r="E504" t="str">
            <v>Norte</v>
          </cell>
          <cell r="F504" t="str">
            <v>NO</v>
          </cell>
          <cell r="G504" t="str">
            <v>Si</v>
          </cell>
          <cell r="H504" t="str">
            <v>Si</v>
          </cell>
          <cell r="I504" t="str">
            <v>No</v>
          </cell>
          <cell r="J504" t="str">
            <v>Si</v>
          </cell>
          <cell r="K504" t="str">
            <v>Si</v>
          </cell>
          <cell r="L504" t="str">
            <v>Si</v>
          </cell>
          <cell r="M504" t="str">
            <v>Si</v>
          </cell>
          <cell r="N504" t="str">
            <v>Si</v>
          </cell>
          <cell r="O504" t="str">
            <v>Santiago 2</v>
          </cell>
        </row>
        <row r="505">
          <cell r="A505">
            <v>651</v>
          </cell>
          <cell r="B505" t="str">
            <v>DRBR651</v>
          </cell>
          <cell r="C505" t="str">
            <v>Estación Eco La Romana</v>
          </cell>
          <cell r="D505" t="str">
            <v/>
          </cell>
          <cell r="E505" t="str">
            <v/>
          </cell>
          <cell r="F505" t="str">
            <v>NO</v>
          </cell>
          <cell r="G505" t="str">
            <v>Si</v>
          </cell>
          <cell r="H505" t="str">
            <v>Si</v>
          </cell>
          <cell r="I505" t="str">
            <v>No</v>
          </cell>
          <cell r="J505" t="str">
            <v>Si</v>
          </cell>
          <cell r="K505" t="str">
            <v/>
          </cell>
          <cell r="L505" t="str">
            <v/>
          </cell>
          <cell r="M505" t="str">
            <v/>
          </cell>
          <cell r="N505" t="str">
            <v/>
          </cell>
          <cell r="O505" t="str">
            <v/>
          </cell>
        </row>
        <row r="506">
          <cell r="A506">
            <v>653</v>
          </cell>
          <cell r="B506" t="str">
            <v>DRBR653</v>
          </cell>
          <cell r="C506" t="str">
            <v>Estación Isla Jarabacoa</v>
          </cell>
          <cell r="D506" t="str">
            <v/>
          </cell>
          <cell r="E506" t="str">
            <v/>
          </cell>
          <cell r="F506" t="str">
            <v>NO</v>
          </cell>
          <cell r="G506" t="str">
            <v>Si</v>
          </cell>
          <cell r="H506" t="str">
            <v>Si</v>
          </cell>
          <cell r="I506" t="str">
            <v>No</v>
          </cell>
          <cell r="J506" t="str">
            <v>Si</v>
          </cell>
          <cell r="K506" t="str">
            <v>Si</v>
          </cell>
          <cell r="L506" t="str">
            <v>Si</v>
          </cell>
          <cell r="M506" t="str">
            <v>Si</v>
          </cell>
          <cell r="N506" t="str">
            <v>Si</v>
          </cell>
          <cell r="O506" t="str">
            <v/>
          </cell>
        </row>
        <row r="507">
          <cell r="A507">
            <v>654</v>
          </cell>
          <cell r="B507" t="str">
            <v>DRBR654</v>
          </cell>
          <cell r="C507" t="str">
            <v>Autoservicios Jumbo Puerto Plata</v>
          </cell>
          <cell r="D507" t="str">
            <v/>
          </cell>
          <cell r="E507" t="str">
            <v/>
          </cell>
          <cell r="F507" t="str">
            <v>NO</v>
          </cell>
          <cell r="G507" t="str">
            <v>Si</v>
          </cell>
          <cell r="H507" t="str">
            <v>Si</v>
          </cell>
          <cell r="I507" t="str">
            <v>No</v>
          </cell>
          <cell r="J507" t="str">
            <v>Si</v>
          </cell>
          <cell r="K507" t="str">
            <v>Si</v>
          </cell>
          <cell r="L507" t="str">
            <v>Si</v>
          </cell>
          <cell r="M507" t="str">
            <v>Si</v>
          </cell>
          <cell r="N507" t="str">
            <v>No</v>
          </cell>
          <cell r="O507" t="str">
            <v/>
          </cell>
        </row>
        <row r="508">
          <cell r="A508">
            <v>655</v>
          </cell>
          <cell r="B508" t="str">
            <v>DRBR655</v>
          </cell>
          <cell r="C508" t="str">
            <v>ATM 655 Farmacia Sandra</v>
          </cell>
          <cell r="D508" t="str">
            <v>NCR</v>
          </cell>
          <cell r="E508" t="str">
            <v>Sur</v>
          </cell>
          <cell r="F508" t="str">
            <v>NO</v>
          </cell>
          <cell r="G508" t="str">
            <v>Si</v>
          </cell>
          <cell r="H508" t="str">
            <v>Si</v>
          </cell>
          <cell r="I508" t="str">
            <v>No</v>
          </cell>
          <cell r="J508" t="str">
            <v>Si</v>
          </cell>
          <cell r="K508" t="str">
            <v>No</v>
          </cell>
          <cell r="L508" t="str">
            <v>No</v>
          </cell>
          <cell r="M508" t="str">
            <v>No</v>
          </cell>
          <cell r="N508" t="str">
            <v>No</v>
          </cell>
          <cell r="O508" t="str">
            <v/>
          </cell>
        </row>
        <row r="509">
          <cell r="A509">
            <v>658</v>
          </cell>
          <cell r="B509" t="str">
            <v>DRBR658</v>
          </cell>
          <cell r="C509" t="str">
            <v>Cámara de Cuentas</v>
          </cell>
          <cell r="D509" t="str">
            <v/>
          </cell>
          <cell r="E509" t="str">
            <v/>
          </cell>
          <cell r="F509" t="str">
            <v>NO</v>
          </cell>
          <cell r="G509" t="str">
            <v>Si</v>
          </cell>
          <cell r="H509" t="str">
            <v>Si</v>
          </cell>
          <cell r="I509" t="str">
            <v>No</v>
          </cell>
          <cell r="J509" t="str">
            <v>Si</v>
          </cell>
          <cell r="K509" t="str">
            <v>Si</v>
          </cell>
          <cell r="L509" t="str">
            <v>Si</v>
          </cell>
          <cell r="M509" t="str">
            <v>Si</v>
          </cell>
          <cell r="N509" t="str">
            <v>Si</v>
          </cell>
          <cell r="O509" t="str">
            <v>Grupo 2</v>
          </cell>
        </row>
        <row r="510">
          <cell r="A510">
            <v>659</v>
          </cell>
          <cell r="B510" t="str">
            <v>DRBR659</v>
          </cell>
          <cell r="C510" t="str">
            <v>Down Town Center</v>
          </cell>
          <cell r="E510" t="str">
            <v>Distrito Nacional</v>
          </cell>
          <cell r="F510" t="str">
            <v>N/A</v>
          </cell>
          <cell r="G510" t="str">
            <v>N/A</v>
          </cell>
          <cell r="H510" t="str">
            <v>N/A</v>
          </cell>
          <cell r="I510" t="str">
            <v>N/A</v>
          </cell>
          <cell r="J510" t="str">
            <v>N/A</v>
          </cell>
          <cell r="K510" t="str">
            <v>N/A</v>
          </cell>
          <cell r="L510" t="str">
            <v>N/A</v>
          </cell>
          <cell r="M510" t="str">
            <v>N/A</v>
          </cell>
        </row>
        <row r="511">
          <cell r="A511">
            <v>660</v>
          </cell>
          <cell r="B511" t="str">
            <v>DRBR660</v>
          </cell>
          <cell r="C511" t="str">
            <v>Oficina Romana Norte II</v>
          </cell>
          <cell r="E511" t="str">
            <v>Este</v>
          </cell>
          <cell r="F511" t="str">
            <v>N/A</v>
          </cell>
          <cell r="G511" t="str">
            <v>N/A</v>
          </cell>
          <cell r="H511" t="str">
            <v>N/A</v>
          </cell>
          <cell r="I511" t="str">
            <v>N/A</v>
          </cell>
          <cell r="J511" t="str">
            <v>N/A</v>
          </cell>
          <cell r="K511" t="str">
            <v>N/A</v>
          </cell>
          <cell r="L511" t="str">
            <v>N/A</v>
          </cell>
          <cell r="M511" t="str">
            <v>N/A</v>
          </cell>
        </row>
        <row r="512">
          <cell r="A512">
            <v>661</v>
          </cell>
          <cell r="B512" t="str">
            <v>DRBR661</v>
          </cell>
          <cell r="C512" t="str">
            <v>ALMACENES IBERIA SAN PEDRO</v>
          </cell>
          <cell r="D512" t="str">
            <v>NCR</v>
          </cell>
          <cell r="E512" t="str">
            <v>Este</v>
          </cell>
          <cell r="F512" t="str">
            <v>N/A</v>
          </cell>
          <cell r="G512" t="str">
            <v>N/A</v>
          </cell>
          <cell r="H512" t="str">
            <v>N/A</v>
          </cell>
          <cell r="I512" t="str">
            <v>N/A</v>
          </cell>
          <cell r="J512" t="str">
            <v>N/A</v>
          </cell>
          <cell r="K512" t="str">
            <v>N/A</v>
          </cell>
          <cell r="L512" t="str">
            <v>N/A</v>
          </cell>
          <cell r="M512" t="str">
            <v>N/A</v>
          </cell>
          <cell r="O512" t="str">
            <v>San Pedro de Macoris</v>
          </cell>
        </row>
        <row r="513">
          <cell r="A513">
            <v>649</v>
          </cell>
          <cell r="B513" t="str">
            <v>DRBR649</v>
          </cell>
          <cell r="C513" t="str">
            <v>OFIC. GALERIA 56</v>
          </cell>
          <cell r="D513" t="str">
            <v>NCR</v>
          </cell>
          <cell r="E513" t="str">
            <v>Norte</v>
          </cell>
          <cell r="F513" t="str">
            <v>SI</v>
          </cell>
          <cell r="G513" t="str">
            <v>Si</v>
          </cell>
          <cell r="H513" t="str">
            <v>Si</v>
          </cell>
          <cell r="I513" t="str">
            <v>No</v>
          </cell>
          <cell r="J513" t="str">
            <v>Si</v>
          </cell>
          <cell r="K513" t="str">
            <v>Si</v>
          </cell>
          <cell r="L513" t="str">
            <v>Si</v>
          </cell>
          <cell r="M513" t="str">
            <v>Si</v>
          </cell>
          <cell r="N513" t="str">
            <v>Si</v>
          </cell>
          <cell r="O513" t="str">
            <v>San Francisco de Macorís</v>
          </cell>
        </row>
        <row r="514">
          <cell r="A514">
            <v>663</v>
          </cell>
          <cell r="B514" t="str">
            <v>DRBR663</v>
          </cell>
          <cell r="C514" t="str">
            <v>S/M Ole Ave. España</v>
          </cell>
          <cell r="E514" t="str">
            <v>Distrito Nacional</v>
          </cell>
          <cell r="F514" t="str">
            <v>N/A</v>
          </cell>
          <cell r="G514" t="str">
            <v>N/A</v>
          </cell>
          <cell r="H514" t="str">
            <v>N/A</v>
          </cell>
          <cell r="I514" t="str">
            <v>N/A</v>
          </cell>
          <cell r="J514" t="str">
            <v>N/A</v>
          </cell>
          <cell r="K514" t="str">
            <v>N/A</v>
          </cell>
          <cell r="L514" t="str">
            <v>N/A</v>
          </cell>
          <cell r="M514" t="str">
            <v>N/A</v>
          </cell>
          <cell r="N514" t="str">
            <v>N/A</v>
          </cell>
        </row>
        <row r="515">
          <cell r="A515">
            <v>650</v>
          </cell>
          <cell r="B515" t="str">
            <v>DRBR650</v>
          </cell>
          <cell r="C515" t="str">
            <v>Edif. 911 Santiago</v>
          </cell>
          <cell r="D515" t="str">
            <v/>
          </cell>
          <cell r="E515" t="str">
            <v>Norte</v>
          </cell>
          <cell r="F515" t="str">
            <v>NO</v>
          </cell>
          <cell r="G515" t="str">
            <v>Si</v>
          </cell>
          <cell r="H515" t="str">
            <v>Si</v>
          </cell>
          <cell r="I515" t="str">
            <v>No</v>
          </cell>
          <cell r="J515" t="str">
            <v>Si</v>
          </cell>
          <cell r="K515" t="str">
            <v>No</v>
          </cell>
          <cell r="L515" t="str">
            <v>No</v>
          </cell>
          <cell r="M515" t="str">
            <v>No</v>
          </cell>
          <cell r="N515" t="str">
            <v>No</v>
          </cell>
          <cell r="O515" t="str">
            <v/>
          </cell>
        </row>
        <row r="516">
          <cell r="A516">
            <v>662</v>
          </cell>
          <cell r="B516" t="str">
            <v>DRBR662</v>
          </cell>
          <cell r="C516" t="str">
            <v>ATM UTESA (Santiago)</v>
          </cell>
          <cell r="D516" t="str">
            <v>NCR</v>
          </cell>
          <cell r="E516" t="str">
            <v>NORTE</v>
          </cell>
          <cell r="F516" t="str">
            <v>N/A</v>
          </cell>
          <cell r="G516" t="str">
            <v>N/A</v>
          </cell>
          <cell r="H516" t="str">
            <v>N/A</v>
          </cell>
          <cell r="I516" t="str">
            <v>N/A</v>
          </cell>
          <cell r="J516" t="str">
            <v>N/A</v>
          </cell>
          <cell r="K516" t="str">
            <v>N/A</v>
          </cell>
          <cell r="L516" t="str">
            <v>N/A</v>
          </cell>
          <cell r="M516" t="str">
            <v>N/A</v>
          </cell>
        </row>
        <row r="517">
          <cell r="A517">
            <v>664</v>
          </cell>
          <cell r="B517" t="str">
            <v>DRBR664</v>
          </cell>
          <cell r="C517" t="str">
            <v>ATM Supermercado Aster (Constanza)</v>
          </cell>
          <cell r="D517" t="str">
            <v>NCR</v>
          </cell>
          <cell r="E517" t="str">
            <v>Norte</v>
          </cell>
          <cell r="F517" t="str">
            <v>N/A</v>
          </cell>
          <cell r="G517" t="str">
            <v>N/A</v>
          </cell>
          <cell r="H517" t="str">
            <v>N/A</v>
          </cell>
          <cell r="I517" t="str">
            <v>N/A</v>
          </cell>
          <cell r="J517" t="str">
            <v>N/A</v>
          </cell>
          <cell r="K517" t="str">
            <v>N/A</v>
          </cell>
          <cell r="L517" t="str">
            <v>N/A</v>
          </cell>
          <cell r="M517" t="str">
            <v>N/A</v>
          </cell>
          <cell r="O517" t="str">
            <v>Constanza</v>
          </cell>
        </row>
        <row r="518">
          <cell r="A518">
            <v>665</v>
          </cell>
          <cell r="B518" t="str">
            <v>DRBR665</v>
          </cell>
          <cell r="C518" t="str">
            <v>ATM Huacal (Santiago)</v>
          </cell>
          <cell r="E518" t="str">
            <v>NORTE</v>
          </cell>
          <cell r="F518" t="str">
            <v>N/A</v>
          </cell>
          <cell r="G518" t="str">
            <v>N/A</v>
          </cell>
          <cell r="H518" t="str">
            <v>N/A</v>
          </cell>
          <cell r="I518" t="str">
            <v>N/A</v>
          </cell>
          <cell r="J518" t="str">
            <v>N/A</v>
          </cell>
          <cell r="K518" t="str">
            <v>N/A</v>
          </cell>
          <cell r="L518" t="str">
            <v>N/A</v>
          </cell>
          <cell r="M518" t="str">
            <v>N/A</v>
          </cell>
        </row>
        <row r="519">
          <cell r="A519">
            <v>666</v>
          </cell>
          <cell r="B519" t="str">
            <v>DRBR666</v>
          </cell>
          <cell r="C519" t="str">
            <v>ATM Supermercado El Porvernir Libert</v>
          </cell>
          <cell r="D519" t="str">
            <v>Diebold</v>
          </cell>
          <cell r="E519" t="str">
            <v>Norte</v>
          </cell>
          <cell r="F519" t="str">
            <v>N/A</v>
          </cell>
          <cell r="G519" t="str">
            <v>N/A</v>
          </cell>
          <cell r="H519" t="str">
            <v>N/A</v>
          </cell>
          <cell r="I519" t="str">
            <v>N/A</v>
          </cell>
          <cell r="J519" t="str">
            <v>N/A</v>
          </cell>
          <cell r="K519" t="str">
            <v>N/A</v>
          </cell>
          <cell r="L519" t="str">
            <v>N/A</v>
          </cell>
          <cell r="M519" t="str">
            <v>N/A</v>
          </cell>
        </row>
        <row r="520">
          <cell r="A520">
            <v>669</v>
          </cell>
          <cell r="B520" t="str">
            <v>DRBR669</v>
          </cell>
          <cell r="C520" t="str">
            <v>ATM Down Town Center</v>
          </cell>
          <cell r="D520" t="str">
            <v>NCR</v>
          </cell>
          <cell r="E520" t="str">
            <v>Este</v>
          </cell>
          <cell r="F520" t="str">
            <v>SI</v>
          </cell>
          <cell r="G520" t="str">
            <v>Si</v>
          </cell>
          <cell r="H520" t="str">
            <v>Si</v>
          </cell>
          <cell r="I520" t="str">
            <v>No</v>
          </cell>
          <cell r="J520" t="str">
            <v>Si</v>
          </cell>
          <cell r="K520" t="str">
            <v>No</v>
          </cell>
          <cell r="L520" t="str">
            <v>No</v>
          </cell>
          <cell r="M520" t="str">
            <v>No</v>
          </cell>
          <cell r="N520" t="str">
            <v>No</v>
          </cell>
          <cell r="O520" t="str">
            <v/>
          </cell>
        </row>
        <row r="521">
          <cell r="A521">
            <v>670</v>
          </cell>
          <cell r="B521" t="str">
            <v>DRBR670</v>
          </cell>
          <cell r="C521" t="str">
            <v>Estación Texaco Algodon</v>
          </cell>
          <cell r="D521" t="str">
            <v/>
          </cell>
          <cell r="E521" t="str">
            <v/>
          </cell>
          <cell r="F521" t="str">
            <v>NO</v>
          </cell>
          <cell r="G521" t="str">
            <v>Si</v>
          </cell>
          <cell r="H521" t="str">
            <v>Si</v>
          </cell>
          <cell r="I521" t="str">
            <v>No</v>
          </cell>
          <cell r="J521" t="str">
            <v>Si</v>
          </cell>
          <cell r="K521" t="str">
            <v>No</v>
          </cell>
          <cell r="L521" t="str">
            <v>Si</v>
          </cell>
          <cell r="M521" t="str">
            <v>No</v>
          </cell>
          <cell r="N521" t="str">
            <v>Si</v>
          </cell>
          <cell r="O521" t="str">
            <v/>
          </cell>
        </row>
        <row r="522">
          <cell r="A522">
            <v>671</v>
          </cell>
          <cell r="B522" t="str">
            <v>DRBR671</v>
          </cell>
          <cell r="C522" t="str">
            <v>Ayuntamiento Sto. Dgo. Norte</v>
          </cell>
          <cell r="D522" t="str">
            <v/>
          </cell>
          <cell r="E522" t="str">
            <v/>
          </cell>
          <cell r="F522" t="str">
            <v>NO</v>
          </cell>
          <cell r="G522" t="str">
            <v>Si</v>
          </cell>
          <cell r="H522" t="str">
            <v>Si</v>
          </cell>
          <cell r="I522" t="str">
            <v>No</v>
          </cell>
          <cell r="J522" t="str">
            <v>Si</v>
          </cell>
          <cell r="K522" t="str">
            <v>No</v>
          </cell>
          <cell r="L522" t="str">
            <v>No</v>
          </cell>
          <cell r="M522" t="str">
            <v>No</v>
          </cell>
          <cell r="N522" t="str">
            <v>No</v>
          </cell>
          <cell r="O522" t="str">
            <v/>
          </cell>
        </row>
        <row r="523">
          <cell r="A523">
            <v>672</v>
          </cell>
          <cell r="B523" t="str">
            <v>DRBR672</v>
          </cell>
          <cell r="C523" t="str">
            <v>ATM Detacamento Policia Nacional La Victoria</v>
          </cell>
          <cell r="D523" t="str">
            <v>NCR</v>
          </cell>
          <cell r="E523" t="str">
            <v>Distrito Nacional</v>
          </cell>
          <cell r="F523" t="str">
            <v>SI</v>
          </cell>
          <cell r="G523" t="str">
            <v>Si</v>
          </cell>
          <cell r="H523" t="str">
            <v>Si</v>
          </cell>
          <cell r="I523" t="str">
            <v>No</v>
          </cell>
          <cell r="J523" t="str">
            <v>No</v>
          </cell>
          <cell r="K523" t="str">
            <v>No</v>
          </cell>
          <cell r="L523" t="str">
            <v>No</v>
          </cell>
          <cell r="M523" t="str">
            <v>No</v>
          </cell>
          <cell r="N523" t="str">
            <v>No</v>
          </cell>
          <cell r="O523" t="str">
            <v/>
          </cell>
        </row>
        <row r="524">
          <cell r="A524">
            <v>673</v>
          </cell>
          <cell r="B524" t="str">
            <v>DRBR673</v>
          </cell>
          <cell r="C524" t="str">
            <v>Clinica Dr. Cruz Jiminian</v>
          </cell>
          <cell r="D524" t="str">
            <v/>
          </cell>
          <cell r="E524" t="str">
            <v/>
          </cell>
          <cell r="F524" t="str">
            <v>NO</v>
          </cell>
          <cell r="G524" t="str">
            <v>Si</v>
          </cell>
          <cell r="H524" t="str">
            <v>Si</v>
          </cell>
          <cell r="I524" t="str">
            <v>No</v>
          </cell>
          <cell r="J524" t="str">
            <v>Si</v>
          </cell>
          <cell r="K524" t="str">
            <v>Si</v>
          </cell>
          <cell r="L524" t="str">
            <v>Si</v>
          </cell>
          <cell r="M524" t="str">
            <v>Si</v>
          </cell>
          <cell r="N524" t="str">
            <v>Si</v>
          </cell>
          <cell r="O524" t="str">
            <v/>
          </cell>
        </row>
        <row r="525">
          <cell r="A525">
            <v>676</v>
          </cell>
          <cell r="B525" t="str">
            <v>DRBR676</v>
          </cell>
          <cell r="C525" t="str">
            <v>ATM Supermercado Bravo Colina Del Oeste</v>
          </cell>
          <cell r="D525" t="str">
            <v>NCR</v>
          </cell>
          <cell r="E525" t="str">
            <v>Distrito Nacional</v>
          </cell>
          <cell r="F525" t="str">
            <v>NO</v>
          </cell>
          <cell r="G525" t="str">
            <v>Si</v>
          </cell>
          <cell r="H525" t="str">
            <v>Si</v>
          </cell>
          <cell r="I525" t="str">
            <v>No</v>
          </cell>
          <cell r="J525" t="str">
            <v>Si</v>
          </cell>
          <cell r="K525" t="str">
            <v>Si</v>
          </cell>
          <cell r="L525" t="str">
            <v>Si</v>
          </cell>
          <cell r="M525" t="str">
            <v>Si</v>
          </cell>
          <cell r="N525" t="str">
            <v>Si</v>
          </cell>
          <cell r="O525" t="str">
            <v/>
          </cell>
        </row>
        <row r="526">
          <cell r="A526">
            <v>677</v>
          </cell>
          <cell r="B526" t="str">
            <v>DRBR677</v>
          </cell>
          <cell r="C526" t="str">
            <v>PBG Villa jaragua</v>
          </cell>
          <cell r="D526" t="str">
            <v/>
          </cell>
          <cell r="E526" t="str">
            <v/>
          </cell>
          <cell r="F526" t="str">
            <v>SI</v>
          </cell>
          <cell r="G526" t="str">
            <v>Si</v>
          </cell>
          <cell r="H526" t="str">
            <v>Si</v>
          </cell>
          <cell r="I526" t="str">
            <v>No</v>
          </cell>
          <cell r="J526" t="str">
            <v>No</v>
          </cell>
          <cell r="K526" t="str">
            <v>No</v>
          </cell>
          <cell r="L526" t="str">
            <v>No</v>
          </cell>
          <cell r="M526" t="str">
            <v>No</v>
          </cell>
          <cell r="N526" t="str">
            <v>No</v>
          </cell>
          <cell r="O526" t="str">
            <v/>
          </cell>
        </row>
        <row r="527">
          <cell r="A527">
            <v>678</v>
          </cell>
          <cell r="B527" t="str">
            <v>DRBR678</v>
          </cell>
          <cell r="C527" t="str">
            <v>Eco Petroleo San Isidro</v>
          </cell>
          <cell r="D527" t="str">
            <v>NCR</v>
          </cell>
          <cell r="E527" t="str">
            <v>Distrito Nacional</v>
          </cell>
          <cell r="F527" t="str">
            <v>NO</v>
          </cell>
          <cell r="G527" t="str">
            <v>Si</v>
          </cell>
          <cell r="H527" t="str">
            <v>Si</v>
          </cell>
          <cell r="I527" t="str">
            <v>No</v>
          </cell>
          <cell r="J527" t="str">
            <v>No</v>
          </cell>
          <cell r="K527" t="str">
            <v>No</v>
          </cell>
          <cell r="L527" t="str">
            <v>No</v>
          </cell>
          <cell r="M527" t="str">
            <v>No</v>
          </cell>
          <cell r="N527" t="str">
            <v>No</v>
          </cell>
          <cell r="O527" t="str">
            <v/>
          </cell>
        </row>
        <row r="528">
          <cell r="A528">
            <v>679</v>
          </cell>
          <cell r="B528" t="str">
            <v>DRBR679</v>
          </cell>
          <cell r="C528" t="str">
            <v>Base Aerea Puerto Plata</v>
          </cell>
          <cell r="D528" t="str">
            <v/>
          </cell>
          <cell r="E528" t="str">
            <v/>
          </cell>
          <cell r="F528" t="str">
            <v>NO</v>
          </cell>
          <cell r="G528" t="str">
            <v>Si</v>
          </cell>
          <cell r="H528" t="str">
            <v>Si</v>
          </cell>
          <cell r="I528" t="str">
            <v>No</v>
          </cell>
          <cell r="J528" t="str">
            <v>Si</v>
          </cell>
          <cell r="K528" t="str">
            <v>Si</v>
          </cell>
          <cell r="L528" t="str">
            <v>Si</v>
          </cell>
          <cell r="M528" t="str">
            <v>Si</v>
          </cell>
          <cell r="N528" t="str">
            <v>Si</v>
          </cell>
          <cell r="O528" t="str">
            <v/>
          </cell>
        </row>
        <row r="529">
          <cell r="A529">
            <v>680</v>
          </cell>
          <cell r="B529" t="str">
            <v>DRBR680</v>
          </cell>
          <cell r="C529" t="str">
            <v>HOTEL ROYALTON I</v>
          </cell>
          <cell r="D529" t="str">
            <v>NCR</v>
          </cell>
          <cell r="E529" t="str">
            <v>Este</v>
          </cell>
          <cell r="F529" t="str">
            <v>NO</v>
          </cell>
          <cell r="G529" t="str">
            <v>NO</v>
          </cell>
          <cell r="H529" t="str">
            <v>NO</v>
          </cell>
          <cell r="I529" t="str">
            <v/>
          </cell>
          <cell r="J529" t="str">
            <v>NO</v>
          </cell>
          <cell r="K529" t="str">
            <v/>
          </cell>
          <cell r="L529" t="str">
            <v/>
          </cell>
          <cell r="M529" t="str">
            <v/>
          </cell>
          <cell r="N529" t="str">
            <v/>
          </cell>
          <cell r="O529" t="str">
            <v/>
          </cell>
        </row>
        <row r="530">
          <cell r="A530">
            <v>681</v>
          </cell>
          <cell r="B530" t="str">
            <v>DRBR681</v>
          </cell>
          <cell r="C530" t="str">
            <v>ATM Hotel Royalton II</v>
          </cell>
          <cell r="D530" t="str">
            <v>NCR</v>
          </cell>
          <cell r="E530" t="str">
            <v>Este</v>
          </cell>
          <cell r="F530" t="str">
            <v>NO</v>
          </cell>
          <cell r="G530" t="str">
            <v>Si</v>
          </cell>
          <cell r="H530" t="str">
            <v>Si</v>
          </cell>
          <cell r="I530" t="str">
            <v>No</v>
          </cell>
          <cell r="J530" t="str">
            <v>Si</v>
          </cell>
          <cell r="K530" t="str">
            <v>Si</v>
          </cell>
          <cell r="L530" t="str">
            <v>Si</v>
          </cell>
          <cell r="M530" t="str">
            <v>Si</v>
          </cell>
          <cell r="N530" t="str">
            <v>Si</v>
          </cell>
          <cell r="O530" t="str">
            <v/>
          </cell>
        </row>
        <row r="531">
          <cell r="A531">
            <v>682</v>
          </cell>
          <cell r="B531" t="str">
            <v>DRBR682</v>
          </cell>
          <cell r="C531" t="str">
            <v>BLUE MALL PUNTA CANA</v>
          </cell>
          <cell r="D531" t="str">
            <v>NCR</v>
          </cell>
          <cell r="E531" t="str">
            <v>Este</v>
          </cell>
          <cell r="F531" t="str">
            <v>NO</v>
          </cell>
          <cell r="G531" t="str">
            <v>NO</v>
          </cell>
          <cell r="H531" t="str">
            <v>NO</v>
          </cell>
          <cell r="I531" t="str">
            <v/>
          </cell>
          <cell r="J531" t="str">
            <v>NO</v>
          </cell>
          <cell r="K531" t="str">
            <v/>
          </cell>
          <cell r="L531" t="str">
            <v/>
          </cell>
          <cell r="M531" t="str">
            <v/>
          </cell>
          <cell r="N531" t="str">
            <v/>
          </cell>
          <cell r="O531" t="str">
            <v/>
          </cell>
        </row>
        <row r="532">
          <cell r="A532">
            <v>667</v>
          </cell>
          <cell r="B532" t="str">
            <v>DRBR667</v>
          </cell>
          <cell r="C532" t="str">
            <v>ATM Zona Franca Emimar Santiago</v>
          </cell>
          <cell r="D532" t="str">
            <v>NCR</v>
          </cell>
          <cell r="E532" t="str">
            <v>Norte</v>
          </cell>
          <cell r="F532" t="str">
            <v>N/A</v>
          </cell>
          <cell r="G532" t="str">
            <v>N/A</v>
          </cell>
          <cell r="H532" t="str">
            <v>N/A</v>
          </cell>
          <cell r="I532" t="str">
            <v>N/A</v>
          </cell>
          <cell r="J532" t="str">
            <v>N/A</v>
          </cell>
          <cell r="K532" t="str">
            <v>N/A</v>
          </cell>
          <cell r="L532" t="str">
            <v>N/A</v>
          </cell>
          <cell r="M532" t="str">
            <v>N/A</v>
          </cell>
        </row>
        <row r="533">
          <cell r="A533">
            <v>684</v>
          </cell>
          <cell r="B533" t="str">
            <v>DRBR684</v>
          </cell>
          <cell r="C533" t="str">
            <v>TEXACO PROLONGACION 27FEB</v>
          </cell>
          <cell r="D533" t="str">
            <v>NCR</v>
          </cell>
          <cell r="E533" t="str">
            <v>Distrito Nacional</v>
          </cell>
          <cell r="F533" t="str">
            <v>NO</v>
          </cell>
          <cell r="G533" t="str">
            <v>NO</v>
          </cell>
          <cell r="H533" t="str">
            <v>NO</v>
          </cell>
          <cell r="I533" t="str">
            <v/>
          </cell>
          <cell r="J533" t="str">
            <v>NO</v>
          </cell>
          <cell r="K533" t="str">
            <v/>
          </cell>
          <cell r="L533" t="str">
            <v/>
          </cell>
          <cell r="M533" t="str">
            <v/>
          </cell>
          <cell r="N533" t="str">
            <v/>
          </cell>
          <cell r="O533" t="str">
            <v/>
          </cell>
        </row>
        <row r="534">
          <cell r="A534">
            <v>685</v>
          </cell>
          <cell r="B534" t="str">
            <v>DRBR685</v>
          </cell>
          <cell r="C534" t="str">
            <v>AUTOSERV UNP UASD</v>
          </cell>
          <cell r="D534" t="str">
            <v>NCR</v>
          </cell>
          <cell r="E534" t="str">
            <v>Distrito Nacional</v>
          </cell>
          <cell r="F534" t="str">
            <v>NO</v>
          </cell>
          <cell r="G534" t="str">
            <v>NO</v>
          </cell>
          <cell r="H534" t="str">
            <v>SI</v>
          </cell>
          <cell r="I534" t="str">
            <v/>
          </cell>
          <cell r="J534" t="str">
            <v>NO</v>
          </cell>
          <cell r="K534" t="str">
            <v/>
          </cell>
          <cell r="L534" t="str">
            <v/>
          </cell>
          <cell r="M534" t="str">
            <v/>
          </cell>
          <cell r="N534" t="str">
            <v/>
          </cell>
          <cell r="O534" t="str">
            <v/>
          </cell>
        </row>
        <row r="535">
          <cell r="A535">
            <v>686</v>
          </cell>
          <cell r="B535" t="str">
            <v>DRBR686</v>
          </cell>
          <cell r="C535" t="str">
            <v>Autoservicios Maximo Gomez</v>
          </cell>
          <cell r="D535" t="str">
            <v/>
          </cell>
          <cell r="E535" t="str">
            <v/>
          </cell>
          <cell r="F535" t="str">
            <v>NO</v>
          </cell>
          <cell r="G535" t="str">
            <v>Si</v>
          </cell>
          <cell r="H535" t="str">
            <v>Si</v>
          </cell>
          <cell r="I535" t="str">
            <v>No</v>
          </cell>
          <cell r="J535" t="str">
            <v>Si</v>
          </cell>
          <cell r="K535" t="str">
            <v>Si</v>
          </cell>
          <cell r="L535" t="str">
            <v>Si</v>
          </cell>
          <cell r="M535" t="str">
            <v>Si</v>
          </cell>
          <cell r="N535" t="str">
            <v>Si</v>
          </cell>
          <cell r="O535" t="str">
            <v/>
          </cell>
        </row>
        <row r="536">
          <cell r="A536">
            <v>668</v>
          </cell>
          <cell r="B536" t="str">
            <v>DRBR668</v>
          </cell>
          <cell r="C536" t="str">
            <v>ATM Hospital HEMMI (Santiago)</v>
          </cell>
          <cell r="D536" t="str">
            <v>NCR</v>
          </cell>
          <cell r="E536" t="str">
            <v>NORTE</v>
          </cell>
          <cell r="F536" t="str">
            <v>N/A</v>
          </cell>
          <cell r="G536" t="str">
            <v>N/A</v>
          </cell>
          <cell r="H536" t="str">
            <v>N/A</v>
          </cell>
          <cell r="I536" t="str">
            <v>N/A</v>
          </cell>
          <cell r="J536" t="str">
            <v>N/A</v>
          </cell>
          <cell r="K536" t="str">
            <v>N/A</v>
          </cell>
          <cell r="L536" t="str">
            <v>N/A</v>
          </cell>
          <cell r="M536" t="str">
            <v>N/A</v>
          </cell>
        </row>
        <row r="537">
          <cell r="A537">
            <v>688</v>
          </cell>
          <cell r="B537" t="str">
            <v>DRBR688</v>
          </cell>
          <cell r="C537" t="str">
            <v>Innova Centro Av. Kennedy</v>
          </cell>
          <cell r="D537" t="str">
            <v/>
          </cell>
          <cell r="E537" t="str">
            <v/>
          </cell>
          <cell r="F537" t="str">
            <v>NO</v>
          </cell>
          <cell r="G537" t="str">
            <v>Si</v>
          </cell>
          <cell r="H537" t="str">
            <v>Si</v>
          </cell>
          <cell r="I537" t="str">
            <v>Si</v>
          </cell>
          <cell r="J537" t="str">
            <v>Si</v>
          </cell>
          <cell r="K537" t="str">
            <v>No</v>
          </cell>
          <cell r="L537" t="str">
            <v>Si</v>
          </cell>
          <cell r="M537" t="str">
            <v>No</v>
          </cell>
          <cell r="N537" t="str">
            <v>Si</v>
          </cell>
          <cell r="O537" t="str">
            <v>Grupo 6</v>
          </cell>
        </row>
        <row r="538">
          <cell r="A538">
            <v>683</v>
          </cell>
          <cell r="B538" t="str">
            <v>DRBR683</v>
          </cell>
          <cell r="C538" t="str">
            <v>INCARNA</v>
          </cell>
          <cell r="D538" t="str">
            <v/>
          </cell>
          <cell r="E538" t="str">
            <v>Norte</v>
          </cell>
          <cell r="F538" t="str">
            <v>NO</v>
          </cell>
          <cell r="G538" t="str">
            <v>Si</v>
          </cell>
          <cell r="H538" t="str">
            <v>Si</v>
          </cell>
          <cell r="I538" t="str">
            <v>No</v>
          </cell>
          <cell r="J538" t="str">
            <v>Si</v>
          </cell>
          <cell r="K538" t="str">
            <v>No</v>
          </cell>
          <cell r="L538" t="str">
            <v>No</v>
          </cell>
          <cell r="M538" t="str">
            <v>No</v>
          </cell>
          <cell r="N538" t="str">
            <v>No</v>
          </cell>
          <cell r="O538" t="str">
            <v>La Vega</v>
          </cell>
        </row>
        <row r="539">
          <cell r="A539">
            <v>687</v>
          </cell>
          <cell r="B539" t="str">
            <v>DRBR687</v>
          </cell>
          <cell r="C539" t="str">
            <v>OFIC. MONTERICO II</v>
          </cell>
          <cell r="D539" t="str">
            <v>NCR</v>
          </cell>
          <cell r="E539" t="str">
            <v>Norte</v>
          </cell>
          <cell r="F539" t="str">
            <v>SI</v>
          </cell>
          <cell r="G539" t="str">
            <v>NO</v>
          </cell>
          <cell r="H539" t="str">
            <v>NO</v>
          </cell>
          <cell r="I539" t="str">
            <v/>
          </cell>
          <cell r="J539" t="str">
            <v>NO</v>
          </cell>
          <cell r="K539" t="str">
            <v/>
          </cell>
          <cell r="L539" t="str">
            <v/>
          </cell>
          <cell r="M539" t="str">
            <v/>
          </cell>
          <cell r="N539" t="str">
            <v/>
          </cell>
          <cell r="O539" t="str">
            <v/>
          </cell>
        </row>
        <row r="540">
          <cell r="A540">
            <v>691</v>
          </cell>
          <cell r="B540" t="str">
            <v>DRBR691</v>
          </cell>
          <cell r="C540" t="str">
            <v>ATM Eco Petroleo Manzanillo</v>
          </cell>
          <cell r="D540" t="str">
            <v/>
          </cell>
          <cell r="E540" t="str">
            <v/>
          </cell>
          <cell r="F540" t="str">
            <v>NO</v>
          </cell>
          <cell r="G540" t="str">
            <v>Si</v>
          </cell>
          <cell r="H540" t="str">
            <v>Si</v>
          </cell>
          <cell r="I540" t="str">
            <v>No</v>
          </cell>
          <cell r="J540" t="str">
            <v>No</v>
          </cell>
          <cell r="K540" t="str">
            <v>No</v>
          </cell>
          <cell r="L540" t="str">
            <v>No</v>
          </cell>
          <cell r="M540" t="str">
            <v>No</v>
          </cell>
          <cell r="N540" t="str">
            <v>No</v>
          </cell>
          <cell r="O540" t="str">
            <v/>
          </cell>
        </row>
        <row r="541">
          <cell r="A541">
            <v>693</v>
          </cell>
          <cell r="B541" t="str">
            <v>DRBR693</v>
          </cell>
          <cell r="C541" t="str">
            <v>INTL Medical Group</v>
          </cell>
          <cell r="D541" t="str">
            <v/>
          </cell>
          <cell r="E541" t="str">
            <v/>
          </cell>
          <cell r="F541" t="str">
            <v>NO</v>
          </cell>
          <cell r="G541" t="str">
            <v>Si</v>
          </cell>
          <cell r="H541" t="str">
            <v>Si</v>
          </cell>
          <cell r="I541" t="str">
            <v>No</v>
          </cell>
          <cell r="J541" t="str">
            <v>Si</v>
          </cell>
          <cell r="K541" t="str">
            <v>Si</v>
          </cell>
          <cell r="L541" t="str">
            <v>Si</v>
          </cell>
          <cell r="M541" t="str">
            <v>Si</v>
          </cell>
          <cell r="N541" t="str">
            <v>Si</v>
          </cell>
          <cell r="O541" t="str">
            <v>Grupo 4</v>
          </cell>
        </row>
        <row r="542">
          <cell r="A542">
            <v>694</v>
          </cell>
          <cell r="B542" t="str">
            <v>DRBR694</v>
          </cell>
          <cell r="C542" t="str">
            <v>ATM Optica 27 de Febrero</v>
          </cell>
          <cell r="D542" t="str">
            <v>NCR</v>
          </cell>
          <cell r="E542" t="str">
            <v>Distrito Nacional</v>
          </cell>
          <cell r="F542" t="str">
            <v>NO</v>
          </cell>
          <cell r="G542" t="str">
            <v>Si</v>
          </cell>
          <cell r="H542" t="str">
            <v>Si</v>
          </cell>
          <cell r="I542" t="str">
            <v>No</v>
          </cell>
          <cell r="J542" t="str">
            <v>Si</v>
          </cell>
          <cell r="K542" t="str">
            <v>Si</v>
          </cell>
          <cell r="L542" t="str">
            <v>Si</v>
          </cell>
          <cell r="M542" t="str">
            <v>Si</v>
          </cell>
          <cell r="N542" t="str">
            <v>Si</v>
          </cell>
          <cell r="O542" t="str">
            <v/>
          </cell>
        </row>
        <row r="543">
          <cell r="A543">
            <v>695</v>
          </cell>
          <cell r="B543" t="str">
            <v>DRBR695</v>
          </cell>
          <cell r="C543" t="str">
            <v>Contac Center</v>
          </cell>
          <cell r="D543" t="str">
            <v/>
          </cell>
          <cell r="E543" t="str">
            <v/>
          </cell>
          <cell r="F543" t="str">
            <v>NO</v>
          </cell>
          <cell r="G543" t="str">
            <v>Si</v>
          </cell>
          <cell r="H543" t="str">
            <v>Si</v>
          </cell>
          <cell r="I543" t="str">
            <v>No</v>
          </cell>
          <cell r="J543" t="str">
            <v>Si</v>
          </cell>
          <cell r="K543" t="str">
            <v>Si</v>
          </cell>
          <cell r="L543" t="str">
            <v>Si</v>
          </cell>
          <cell r="M543" t="str">
            <v>Si</v>
          </cell>
          <cell r="N543" t="str">
            <v>Si</v>
          </cell>
          <cell r="O543" t="str">
            <v/>
          </cell>
        </row>
        <row r="544">
          <cell r="A544">
            <v>696</v>
          </cell>
          <cell r="B544" t="str">
            <v>DRBR696</v>
          </cell>
          <cell r="C544" t="str">
            <v>ATM Olé Jacobo Majluta</v>
          </cell>
          <cell r="D544" t="str">
            <v>NCR</v>
          </cell>
          <cell r="E544" t="str">
            <v>Distrito Nacional</v>
          </cell>
          <cell r="F544" t="str">
            <v>NO</v>
          </cell>
          <cell r="G544" t="str">
            <v>Si</v>
          </cell>
          <cell r="H544" t="str">
            <v>Si</v>
          </cell>
          <cell r="I544" t="str">
            <v>No</v>
          </cell>
          <cell r="J544" t="str">
            <v>Si</v>
          </cell>
          <cell r="K544" t="str">
            <v>Si</v>
          </cell>
          <cell r="L544" t="str">
            <v>Si</v>
          </cell>
          <cell r="M544" t="str">
            <v>Si</v>
          </cell>
          <cell r="N544" t="str">
            <v>Si</v>
          </cell>
          <cell r="O544" t="str">
            <v/>
          </cell>
        </row>
        <row r="545">
          <cell r="A545">
            <v>697</v>
          </cell>
          <cell r="B545" t="str">
            <v>DRBR697</v>
          </cell>
          <cell r="C545" t="str">
            <v>ATM Hipermercado Olé Ciudad Juan Bosch</v>
          </cell>
          <cell r="D545" t="str">
            <v>NCRMOT</v>
          </cell>
          <cell r="E545" t="str">
            <v>Distrito Nacional</v>
          </cell>
          <cell r="F545" t="str">
            <v>NO</v>
          </cell>
          <cell r="G545" t="str">
            <v>Si</v>
          </cell>
          <cell r="H545" t="str">
            <v>Si</v>
          </cell>
          <cell r="I545" t="str">
            <v>No</v>
          </cell>
          <cell r="J545" t="str">
            <v>Si</v>
          </cell>
          <cell r="K545" t="str">
            <v>Si</v>
          </cell>
          <cell r="L545" t="str">
            <v>Si</v>
          </cell>
          <cell r="M545" t="str">
            <v>Si</v>
          </cell>
          <cell r="N545" t="str">
            <v>No</v>
          </cell>
          <cell r="O545" t="str">
            <v/>
          </cell>
        </row>
        <row r="546">
          <cell r="A546">
            <v>698</v>
          </cell>
          <cell r="B546" t="str">
            <v>DRBR698</v>
          </cell>
          <cell r="C546" t="str">
            <v>Parador Bellamar</v>
          </cell>
          <cell r="D546" t="str">
            <v>NCR</v>
          </cell>
          <cell r="E546" t="str">
            <v>Distrito Nacional</v>
          </cell>
          <cell r="F546" t="str">
            <v>NO</v>
          </cell>
          <cell r="G546" t="str">
            <v>Si</v>
          </cell>
          <cell r="H546" t="str">
            <v>Si</v>
          </cell>
          <cell r="I546" t="str">
            <v>No</v>
          </cell>
          <cell r="J546" t="str">
            <v>Si</v>
          </cell>
          <cell r="K546" t="str">
            <v>Si</v>
          </cell>
          <cell r="L546" t="str">
            <v>Si</v>
          </cell>
          <cell r="M546" t="str">
            <v>N/A</v>
          </cell>
          <cell r="N546" t="str">
            <v>N/A</v>
          </cell>
          <cell r="O546" t="str">
            <v/>
          </cell>
        </row>
        <row r="547">
          <cell r="A547">
            <v>699</v>
          </cell>
          <cell r="B547" t="str">
            <v>DRBR699</v>
          </cell>
          <cell r="C547" t="str">
            <v>SUPERMERCADO BRAVO BANI</v>
          </cell>
          <cell r="D547" t="str">
            <v>NCR</v>
          </cell>
          <cell r="E547" t="str">
            <v>Sur</v>
          </cell>
          <cell r="F547" t="str">
            <v>NO</v>
          </cell>
          <cell r="G547" t="str">
            <v>NO</v>
          </cell>
          <cell r="H547" t="str">
            <v>SI</v>
          </cell>
          <cell r="I547" t="str">
            <v/>
          </cell>
          <cell r="J547" t="str">
            <v>NO</v>
          </cell>
          <cell r="K547" t="str">
            <v/>
          </cell>
          <cell r="L547" t="str">
            <v/>
          </cell>
          <cell r="M547" t="str">
            <v/>
          </cell>
          <cell r="N547" t="str">
            <v/>
          </cell>
          <cell r="O547" t="str">
            <v/>
          </cell>
        </row>
        <row r="548">
          <cell r="A548">
            <v>689</v>
          </cell>
          <cell r="B548" t="str">
            <v>DRBR689</v>
          </cell>
          <cell r="C548" t="str">
            <v>ECO PETROLEO VILLA GONZ</v>
          </cell>
          <cell r="D548" t="str">
            <v>NCR</v>
          </cell>
          <cell r="E548" t="str">
            <v>Norte</v>
          </cell>
          <cell r="F548" t="str">
            <v>NO</v>
          </cell>
          <cell r="G548" t="str">
            <v>NO</v>
          </cell>
          <cell r="H548" t="str">
            <v>NO</v>
          </cell>
          <cell r="I548" t="str">
            <v/>
          </cell>
          <cell r="J548" t="str">
            <v>NO</v>
          </cell>
          <cell r="K548" t="str">
            <v/>
          </cell>
          <cell r="L548" t="str">
            <v/>
          </cell>
          <cell r="M548" t="str">
            <v/>
          </cell>
          <cell r="N548" t="str">
            <v/>
          </cell>
          <cell r="O548" t="str">
            <v/>
          </cell>
        </row>
        <row r="549">
          <cell r="A549">
            <v>690</v>
          </cell>
          <cell r="B549" t="str">
            <v>DRBR690</v>
          </cell>
          <cell r="C549" t="str">
            <v>ATM Eco Petroleo Esperanza</v>
          </cell>
          <cell r="D549" t="str">
            <v>NCR</v>
          </cell>
          <cell r="E549" t="str">
            <v>Norte</v>
          </cell>
          <cell r="F549" t="str">
            <v>NO</v>
          </cell>
          <cell r="G549" t="str">
            <v>Si</v>
          </cell>
          <cell r="H549" t="str">
            <v>Si</v>
          </cell>
          <cell r="I549" t="str">
            <v>No</v>
          </cell>
          <cell r="J549" t="str">
            <v>No</v>
          </cell>
          <cell r="K549" t="str">
            <v>No</v>
          </cell>
          <cell r="L549" t="str">
            <v>No</v>
          </cell>
          <cell r="M549" t="str">
            <v>No</v>
          </cell>
          <cell r="N549" t="str">
            <v>No</v>
          </cell>
          <cell r="O549" t="str">
            <v/>
          </cell>
        </row>
        <row r="550">
          <cell r="A550">
            <v>701</v>
          </cell>
          <cell r="B550" t="str">
            <v>DRBR701</v>
          </cell>
          <cell r="C550" t="str">
            <v>Autoservicios Los Alcarrizos</v>
          </cell>
          <cell r="D550" t="str">
            <v/>
          </cell>
          <cell r="E550" t="str">
            <v>Norte</v>
          </cell>
          <cell r="F550" t="str">
            <v>NO</v>
          </cell>
          <cell r="G550" t="str">
            <v>Si</v>
          </cell>
          <cell r="H550" t="str">
            <v>Si</v>
          </cell>
          <cell r="I550" t="str">
            <v>No</v>
          </cell>
          <cell r="J550" t="str">
            <v>Si</v>
          </cell>
          <cell r="K550" t="str">
            <v>No</v>
          </cell>
          <cell r="L550" t="str">
            <v>No</v>
          </cell>
          <cell r="M550" t="str">
            <v>No</v>
          </cell>
          <cell r="N550" t="str">
            <v>No</v>
          </cell>
          <cell r="O550" t="str">
            <v/>
          </cell>
        </row>
        <row r="551">
          <cell r="A551">
            <v>706</v>
          </cell>
          <cell r="B551" t="str">
            <v>DRBR706</v>
          </cell>
          <cell r="C551" t="str">
            <v>Supermercado Pristine</v>
          </cell>
          <cell r="D551" t="str">
            <v>NCR</v>
          </cell>
          <cell r="E551" t="str">
            <v>Distrito Nacional</v>
          </cell>
          <cell r="F551" t="str">
            <v>NO</v>
          </cell>
          <cell r="G551" t="str">
            <v>Si</v>
          </cell>
          <cell r="H551" t="str">
            <v>Si</v>
          </cell>
          <cell r="I551" t="str">
            <v>No</v>
          </cell>
          <cell r="J551" t="str">
            <v>Si</v>
          </cell>
          <cell r="K551" t="str">
            <v>Si</v>
          </cell>
          <cell r="L551" t="str">
            <v>Si</v>
          </cell>
          <cell r="M551" t="str">
            <v>Si</v>
          </cell>
          <cell r="N551" t="str">
            <v>No</v>
          </cell>
          <cell r="O551" t="str">
            <v>Grupo 4</v>
          </cell>
        </row>
        <row r="552">
          <cell r="A552">
            <v>707</v>
          </cell>
          <cell r="B552" t="str">
            <v>DRBR707</v>
          </cell>
          <cell r="C552" t="str">
            <v>IAD</v>
          </cell>
          <cell r="D552" t="str">
            <v>NCR</v>
          </cell>
          <cell r="E552" t="str">
            <v>Distrito Nacional</v>
          </cell>
          <cell r="F552" t="str">
            <v>NO</v>
          </cell>
          <cell r="G552" t="str">
            <v>No</v>
          </cell>
          <cell r="H552" t="str">
            <v>No</v>
          </cell>
          <cell r="I552" t="str">
            <v>No</v>
          </cell>
          <cell r="J552" t="str">
            <v>No</v>
          </cell>
          <cell r="K552" t="str">
            <v>No</v>
          </cell>
          <cell r="L552" t="str">
            <v>No</v>
          </cell>
          <cell r="M552" t="str">
            <v>No</v>
          </cell>
          <cell r="N552" t="str">
            <v>No</v>
          </cell>
          <cell r="O552" t="str">
            <v>Grupo 5</v>
          </cell>
        </row>
        <row r="553">
          <cell r="A553">
            <v>708</v>
          </cell>
          <cell r="B553" t="str">
            <v>DRBR505</v>
          </cell>
          <cell r="C553" t="str">
            <v>EL VESTIR DE HOY</v>
          </cell>
          <cell r="D553" t="str">
            <v>NCR</v>
          </cell>
          <cell r="E553" t="str">
            <v>Distrito Nacional</v>
          </cell>
          <cell r="F553" t="str">
            <v>NO</v>
          </cell>
          <cell r="G553" t="str">
            <v>Si</v>
          </cell>
          <cell r="H553" t="str">
            <v>Si</v>
          </cell>
          <cell r="I553" t="str">
            <v>No</v>
          </cell>
          <cell r="J553" t="str">
            <v>Si</v>
          </cell>
          <cell r="K553" t="str">
            <v>Si</v>
          </cell>
          <cell r="L553" t="str">
            <v>Si</v>
          </cell>
          <cell r="M553" t="str">
            <v>Si</v>
          </cell>
          <cell r="N553" t="str">
            <v>Si</v>
          </cell>
          <cell r="O553" t="str">
            <v>Grupo 1</v>
          </cell>
        </row>
        <row r="554">
          <cell r="A554">
            <v>709</v>
          </cell>
          <cell r="B554" t="str">
            <v>DRBR01N</v>
          </cell>
          <cell r="C554" t="str">
            <v>SEMMA</v>
          </cell>
          <cell r="D554" t="str">
            <v>NCR</v>
          </cell>
          <cell r="E554" t="str">
            <v>Distrito Nacional</v>
          </cell>
          <cell r="F554" t="str">
            <v>NO</v>
          </cell>
          <cell r="G554" t="str">
            <v>Si</v>
          </cell>
          <cell r="H554" t="str">
            <v>Si</v>
          </cell>
          <cell r="I554" t="str">
            <v>No</v>
          </cell>
          <cell r="J554" t="str">
            <v>Si</v>
          </cell>
          <cell r="K554" t="str">
            <v>Si</v>
          </cell>
          <cell r="L554" t="str">
            <v>Si</v>
          </cell>
          <cell r="M554" t="str">
            <v>Si</v>
          </cell>
          <cell r="N554" t="str">
            <v>Si</v>
          </cell>
          <cell r="O554" t="str">
            <v>Grupo 3</v>
          </cell>
        </row>
        <row r="555">
          <cell r="A555">
            <v>710</v>
          </cell>
          <cell r="B555" t="str">
            <v>DRBR506</v>
          </cell>
          <cell r="C555" t="str">
            <v>S/M SOBERANOS, SABANA PERDIDA</v>
          </cell>
          <cell r="D555" t="str">
            <v>NCR</v>
          </cell>
          <cell r="E555" t="str">
            <v>Distrito Nacional</v>
          </cell>
          <cell r="F555" t="str">
            <v>NO</v>
          </cell>
          <cell r="G555" t="str">
            <v>Si</v>
          </cell>
          <cell r="H555" t="str">
            <v>Si</v>
          </cell>
          <cell r="I555" t="str">
            <v>No</v>
          </cell>
          <cell r="J555" t="str">
            <v>Si</v>
          </cell>
          <cell r="K555" t="str">
            <v>Si</v>
          </cell>
          <cell r="L555" t="str">
            <v>Si</v>
          </cell>
          <cell r="M555" t="str">
            <v>Si</v>
          </cell>
          <cell r="N555" t="str">
            <v>No</v>
          </cell>
          <cell r="O555" t="str">
            <v>Grupo 1</v>
          </cell>
        </row>
        <row r="556">
          <cell r="A556">
            <v>703</v>
          </cell>
          <cell r="B556" t="str">
            <v>DRBR703</v>
          </cell>
          <cell r="C556" t="str">
            <v>Ofic. Los Hidalgos</v>
          </cell>
          <cell r="D556" t="str">
            <v>NCR</v>
          </cell>
          <cell r="E556" t="str">
            <v>Norte</v>
          </cell>
          <cell r="F556" t="str">
            <v>NO</v>
          </cell>
          <cell r="G556" t="str">
            <v>Si</v>
          </cell>
          <cell r="H556" t="str">
            <v>Si</v>
          </cell>
          <cell r="I556" t="str">
            <v>No</v>
          </cell>
          <cell r="J556" t="str">
            <v>Si</v>
          </cell>
          <cell r="K556" t="str">
            <v>Si</v>
          </cell>
          <cell r="L556" t="str">
            <v>Si</v>
          </cell>
          <cell r="M556" t="str">
            <v>Si</v>
          </cell>
          <cell r="N556" t="str">
            <v>Si</v>
          </cell>
          <cell r="O556" t="str">
            <v>Oficina</v>
          </cell>
        </row>
        <row r="557">
          <cell r="A557">
            <v>713</v>
          </cell>
          <cell r="B557" t="str">
            <v>DRBR016</v>
          </cell>
          <cell r="C557" t="str">
            <v>Ofic. Las Américas</v>
          </cell>
          <cell r="D557" t="str">
            <v>NCR</v>
          </cell>
          <cell r="E557" t="str">
            <v>Distrito Nacional</v>
          </cell>
          <cell r="F557" t="str">
            <v>NO</v>
          </cell>
          <cell r="G557" t="str">
            <v>Si</v>
          </cell>
          <cell r="H557" t="str">
            <v>Si</v>
          </cell>
          <cell r="I557" t="str">
            <v>No</v>
          </cell>
          <cell r="J557" t="str">
            <v>Si</v>
          </cell>
          <cell r="K557" t="str">
            <v>No</v>
          </cell>
          <cell r="L557" t="str">
            <v>Si</v>
          </cell>
          <cell r="M557" t="str">
            <v>No</v>
          </cell>
          <cell r="N557" t="str">
            <v>No</v>
          </cell>
          <cell r="O557" t="str">
            <v>Grupo 7</v>
          </cell>
        </row>
        <row r="558">
          <cell r="A558">
            <v>714</v>
          </cell>
          <cell r="B558" t="str">
            <v>DRBR16M</v>
          </cell>
          <cell r="C558" t="str">
            <v>Hospital De Herrera</v>
          </cell>
          <cell r="D558" t="str">
            <v>NCR</v>
          </cell>
          <cell r="E558" t="str">
            <v>Distrito Nacional</v>
          </cell>
          <cell r="F558" t="str">
            <v>NO</v>
          </cell>
          <cell r="G558" t="str">
            <v>Si</v>
          </cell>
          <cell r="H558" t="str">
            <v>Si</v>
          </cell>
          <cell r="I558" t="str">
            <v>No</v>
          </cell>
          <cell r="J558" t="str">
            <v>Si</v>
          </cell>
          <cell r="K558" t="str">
            <v>Si</v>
          </cell>
          <cell r="L558" t="str">
            <v>Si</v>
          </cell>
          <cell r="M558" t="str">
            <v>Si</v>
          </cell>
          <cell r="N558" t="str">
            <v>Si</v>
          </cell>
          <cell r="O558" t="str">
            <v>Grupo 6</v>
          </cell>
        </row>
        <row r="559">
          <cell r="A559">
            <v>715</v>
          </cell>
          <cell r="B559" t="str">
            <v>DRBR992</v>
          </cell>
          <cell r="C559" t="str">
            <v>Ofic. 27 De Febrero</v>
          </cell>
          <cell r="D559" t="str">
            <v>NCR</v>
          </cell>
          <cell r="E559" t="str">
            <v>Distrito Nacional</v>
          </cell>
          <cell r="F559" t="str">
            <v>NO</v>
          </cell>
          <cell r="G559" t="str">
            <v>Si</v>
          </cell>
          <cell r="H559" t="str">
            <v>Si</v>
          </cell>
          <cell r="I559" t="str">
            <v>No</v>
          </cell>
          <cell r="J559" t="str">
            <v>Si</v>
          </cell>
          <cell r="K559" t="str">
            <v>No</v>
          </cell>
          <cell r="L559" t="str">
            <v>Si</v>
          </cell>
          <cell r="M559" t="str">
            <v>No</v>
          </cell>
          <cell r="N559" t="str">
            <v>Si</v>
          </cell>
          <cell r="O559" t="str">
            <v>Grupo 3</v>
          </cell>
        </row>
        <row r="560">
          <cell r="A560">
            <v>705</v>
          </cell>
          <cell r="B560" t="str">
            <v>DRBR705</v>
          </cell>
          <cell r="C560" t="str">
            <v>ISFODOSU</v>
          </cell>
          <cell r="D560" t="str">
            <v>NCR</v>
          </cell>
          <cell r="E560" t="str">
            <v>Norte</v>
          </cell>
          <cell r="F560" t="str">
            <v>NO</v>
          </cell>
          <cell r="G560" t="str">
            <v>Si</v>
          </cell>
          <cell r="H560" t="str">
            <v>Si</v>
          </cell>
          <cell r="I560" t="str">
            <v>No</v>
          </cell>
          <cell r="J560" t="str">
            <v>Si</v>
          </cell>
          <cell r="K560" t="str">
            <v>Si</v>
          </cell>
          <cell r="L560" t="str">
            <v>Si</v>
          </cell>
          <cell r="M560" t="str">
            <v>Si</v>
          </cell>
          <cell r="N560" t="str">
            <v>No</v>
          </cell>
          <cell r="O560" t="str">
            <v>Santiago 1</v>
          </cell>
        </row>
        <row r="561">
          <cell r="A561">
            <v>717</v>
          </cell>
          <cell r="B561" t="str">
            <v>DRBR24K</v>
          </cell>
          <cell r="C561" t="str">
            <v>Ofic. Los Alcarrizos</v>
          </cell>
          <cell r="D561" t="str">
            <v>NCR</v>
          </cell>
          <cell r="E561" t="str">
            <v>Distrito Nacional</v>
          </cell>
          <cell r="F561" t="str">
            <v>SI</v>
          </cell>
          <cell r="G561" t="str">
            <v>Si</v>
          </cell>
          <cell r="H561" t="str">
            <v>Si</v>
          </cell>
          <cell r="I561" t="str">
            <v>No</v>
          </cell>
          <cell r="J561" t="str">
            <v>Si</v>
          </cell>
          <cell r="K561" t="str">
            <v>No</v>
          </cell>
          <cell r="L561" t="str">
            <v>Si</v>
          </cell>
          <cell r="M561" t="str">
            <v>No</v>
          </cell>
          <cell r="N561" t="str">
            <v>Si</v>
          </cell>
          <cell r="O561" t="str">
            <v>Grupo 6</v>
          </cell>
        </row>
        <row r="562">
          <cell r="A562">
            <v>718</v>
          </cell>
          <cell r="B562" t="str">
            <v>DRBR24Y</v>
          </cell>
          <cell r="C562" t="str">
            <v>Feria Ganadera</v>
          </cell>
          <cell r="D562" t="str">
            <v>NCR</v>
          </cell>
          <cell r="E562" t="str">
            <v>Distrito Nacional</v>
          </cell>
          <cell r="F562" t="str">
            <v>NO</v>
          </cell>
          <cell r="G562" t="str">
            <v>Si</v>
          </cell>
          <cell r="H562" t="str">
            <v>Si</v>
          </cell>
          <cell r="I562" t="str">
            <v>No</v>
          </cell>
          <cell r="J562" t="str">
            <v>Si</v>
          </cell>
          <cell r="K562" t="str">
            <v>Si</v>
          </cell>
          <cell r="L562" t="str">
            <v>Si</v>
          </cell>
          <cell r="M562" t="str">
            <v>Si</v>
          </cell>
          <cell r="N562" t="str">
            <v>No</v>
          </cell>
          <cell r="O562" t="str">
            <v>Grupo 5</v>
          </cell>
        </row>
        <row r="563">
          <cell r="A563">
            <v>719</v>
          </cell>
          <cell r="B563" t="str">
            <v>DRBR419</v>
          </cell>
          <cell r="C563" t="str">
            <v>AYUNTAMIENTO SAN LUIS</v>
          </cell>
          <cell r="D563" t="str">
            <v>NCR</v>
          </cell>
          <cell r="E563" t="str">
            <v>Distrito Nacional</v>
          </cell>
          <cell r="F563" t="str">
            <v>NO</v>
          </cell>
          <cell r="G563" t="str">
            <v>Si</v>
          </cell>
          <cell r="H563" t="str">
            <v>Si</v>
          </cell>
          <cell r="I563" t="str">
            <v>No</v>
          </cell>
          <cell r="J563" t="str">
            <v>Si</v>
          </cell>
          <cell r="K563" t="str">
            <v>Si</v>
          </cell>
          <cell r="L563" t="str">
            <v>Si</v>
          </cell>
          <cell r="M563" t="str">
            <v>Si</v>
          </cell>
          <cell r="N563" t="str">
            <v>Si</v>
          </cell>
          <cell r="O563" t="str">
            <v>Grupo 4</v>
          </cell>
        </row>
        <row r="564">
          <cell r="A564">
            <v>712</v>
          </cell>
          <cell r="B564" t="str">
            <v>DRBR128</v>
          </cell>
          <cell r="C564" t="str">
            <v>Oficina Imbert</v>
          </cell>
          <cell r="D564" t="str">
            <v>NCR</v>
          </cell>
          <cell r="E564" t="str">
            <v>Norte</v>
          </cell>
          <cell r="F564" t="str">
            <v>SI</v>
          </cell>
          <cell r="G564" t="str">
            <v>Si</v>
          </cell>
          <cell r="H564" t="str">
            <v>Si</v>
          </cell>
          <cell r="I564" t="str">
            <v>No</v>
          </cell>
          <cell r="J564" t="str">
            <v>Si</v>
          </cell>
          <cell r="K564" t="str">
            <v>No</v>
          </cell>
          <cell r="L564" t="str">
            <v>Si</v>
          </cell>
          <cell r="M564" t="str">
            <v>No</v>
          </cell>
          <cell r="N564" t="str">
            <v>Si</v>
          </cell>
          <cell r="O564" t="str">
            <v>Santiago 2</v>
          </cell>
        </row>
        <row r="565">
          <cell r="A565">
            <v>721</v>
          </cell>
          <cell r="B565" t="str">
            <v>DRBR23A</v>
          </cell>
          <cell r="C565" t="str">
            <v>Ofic. Charles de Gaulle</v>
          </cell>
          <cell r="D565" t="str">
            <v>NCR</v>
          </cell>
          <cell r="E565" t="str">
            <v>Distrito Nacional</v>
          </cell>
          <cell r="F565" t="str">
            <v>NO</v>
          </cell>
          <cell r="G565" t="str">
            <v>Si</v>
          </cell>
          <cell r="H565" t="str">
            <v>Si</v>
          </cell>
          <cell r="I565" t="str">
            <v>No</v>
          </cell>
          <cell r="J565" t="str">
            <v>Si</v>
          </cell>
          <cell r="K565" t="str">
            <v>Si</v>
          </cell>
          <cell r="L565" t="str">
            <v>Si</v>
          </cell>
          <cell r="M565" t="str">
            <v>Si</v>
          </cell>
          <cell r="N565" t="str">
            <v>Si</v>
          </cell>
          <cell r="O565" t="str">
            <v>Grupo 4</v>
          </cell>
        </row>
        <row r="566">
          <cell r="A566">
            <v>722</v>
          </cell>
          <cell r="B566" t="str">
            <v>DRBR393</v>
          </cell>
          <cell r="C566" t="str">
            <v>OFIC. CHARLE DE GAULLE III</v>
          </cell>
          <cell r="D566" t="str">
            <v>NCR</v>
          </cell>
          <cell r="E566" t="str">
            <v>Distrito Nacional</v>
          </cell>
          <cell r="F566" t="str">
            <v>SI</v>
          </cell>
          <cell r="G566" t="str">
            <v>Si</v>
          </cell>
          <cell r="H566" t="str">
            <v>Si</v>
          </cell>
          <cell r="I566" t="str">
            <v>No</v>
          </cell>
          <cell r="J566" t="str">
            <v>Si</v>
          </cell>
          <cell r="K566" t="str">
            <v>Si</v>
          </cell>
          <cell r="L566" t="str">
            <v>Si</v>
          </cell>
          <cell r="M566" t="str">
            <v>Si</v>
          </cell>
          <cell r="N566" t="str">
            <v>Si</v>
          </cell>
          <cell r="O566" t="str">
            <v>Grupo 4</v>
          </cell>
        </row>
        <row r="567">
          <cell r="A567">
            <v>716</v>
          </cell>
          <cell r="B567" t="str">
            <v>DRBR340</v>
          </cell>
          <cell r="C567" t="str">
            <v>Ofic. Zona Fca. Santiago</v>
          </cell>
          <cell r="D567" t="str">
            <v>NCR</v>
          </cell>
          <cell r="E567" t="str">
            <v>Norte</v>
          </cell>
          <cell r="F567" t="str">
            <v>SI</v>
          </cell>
          <cell r="G567" t="str">
            <v>Si</v>
          </cell>
          <cell r="H567" t="str">
            <v>Si</v>
          </cell>
          <cell r="I567" t="str">
            <v>No</v>
          </cell>
          <cell r="J567" t="str">
            <v>Si</v>
          </cell>
          <cell r="K567" t="str">
            <v>No</v>
          </cell>
          <cell r="L567" t="str">
            <v>Si</v>
          </cell>
          <cell r="M567" t="str">
            <v>No</v>
          </cell>
          <cell r="N567" t="str">
            <v>Si</v>
          </cell>
          <cell r="O567" t="str">
            <v>Santiago 2</v>
          </cell>
        </row>
        <row r="568">
          <cell r="A568">
            <v>724</v>
          </cell>
          <cell r="B568" t="str">
            <v>DRBR997</v>
          </cell>
          <cell r="C568" t="str">
            <v>El Huacal I</v>
          </cell>
          <cell r="D568" t="str">
            <v>NCR</v>
          </cell>
          <cell r="E568" t="str">
            <v>Distrito Nacional</v>
          </cell>
          <cell r="F568" t="str">
            <v>NO</v>
          </cell>
          <cell r="G568" t="str">
            <v>Si</v>
          </cell>
          <cell r="H568" t="str">
            <v>Si</v>
          </cell>
          <cell r="I568" t="str">
            <v>No</v>
          </cell>
          <cell r="J568" t="str">
            <v>Si</v>
          </cell>
          <cell r="K568" t="str">
            <v>No</v>
          </cell>
          <cell r="L568" t="str">
            <v>No</v>
          </cell>
          <cell r="M568" t="str">
            <v>No</v>
          </cell>
          <cell r="N568" t="str">
            <v>No</v>
          </cell>
          <cell r="O568" t="str">
            <v>Grupo 3</v>
          </cell>
        </row>
        <row r="569">
          <cell r="A569">
            <v>725</v>
          </cell>
          <cell r="B569" t="str">
            <v>DRBR998</v>
          </cell>
          <cell r="C569" t="str">
            <v>El Huacal II</v>
          </cell>
          <cell r="D569" t="str">
            <v>NCR</v>
          </cell>
          <cell r="E569" t="str">
            <v>Distrito Nacional</v>
          </cell>
          <cell r="F569" t="str">
            <v>NO</v>
          </cell>
          <cell r="G569" t="str">
            <v>Si</v>
          </cell>
          <cell r="H569" t="str">
            <v>Si</v>
          </cell>
          <cell r="I569" t="str">
            <v>No</v>
          </cell>
          <cell r="J569" t="str">
            <v>Si</v>
          </cell>
          <cell r="K569" t="str">
            <v>No</v>
          </cell>
          <cell r="L569" t="str">
            <v>No</v>
          </cell>
          <cell r="M569" t="str">
            <v>No</v>
          </cell>
          <cell r="N569" t="str">
            <v>No</v>
          </cell>
          <cell r="O569" t="str">
            <v>Grupo 3</v>
          </cell>
        </row>
        <row r="570">
          <cell r="A570">
            <v>726</v>
          </cell>
          <cell r="B570" t="str">
            <v>DRBR999</v>
          </cell>
          <cell r="C570" t="str">
            <v>El Huacal III</v>
          </cell>
          <cell r="D570" t="str">
            <v>NCR</v>
          </cell>
          <cell r="E570" t="str">
            <v>Distrito Nacional</v>
          </cell>
          <cell r="F570" t="str">
            <v>NO</v>
          </cell>
          <cell r="G570" t="str">
            <v>Si</v>
          </cell>
          <cell r="H570" t="str">
            <v>Si</v>
          </cell>
          <cell r="I570" t="str">
            <v>No</v>
          </cell>
          <cell r="J570" t="str">
            <v>Si</v>
          </cell>
          <cell r="K570" t="str">
            <v>No</v>
          </cell>
          <cell r="L570" t="str">
            <v>No</v>
          </cell>
          <cell r="M570" t="str">
            <v>No</v>
          </cell>
          <cell r="N570" t="str">
            <v>No</v>
          </cell>
          <cell r="O570" t="str">
            <v>Grupo 3</v>
          </cell>
        </row>
        <row r="571">
          <cell r="A571">
            <v>720</v>
          </cell>
          <cell r="B571" t="str">
            <v>DRBR12E</v>
          </cell>
          <cell r="C571" t="str">
            <v>OMSA Santiago</v>
          </cell>
          <cell r="D571" t="str">
            <v>NCR</v>
          </cell>
          <cell r="E571" t="str">
            <v>Norte</v>
          </cell>
          <cell r="F571" t="str">
            <v>NO</v>
          </cell>
          <cell r="G571" t="str">
            <v>Si</v>
          </cell>
          <cell r="H571" t="str">
            <v>Si</v>
          </cell>
          <cell r="I571" t="str">
            <v>No</v>
          </cell>
          <cell r="J571" t="str">
            <v>Si</v>
          </cell>
          <cell r="K571" t="str">
            <v>Si</v>
          </cell>
          <cell r="L571" t="str">
            <v>Si</v>
          </cell>
          <cell r="M571" t="str">
            <v>Si</v>
          </cell>
          <cell r="N571" t="str">
            <v>Si</v>
          </cell>
          <cell r="O571" t="str">
            <v>Santiago 2</v>
          </cell>
        </row>
        <row r="572">
          <cell r="A572">
            <v>723</v>
          </cell>
          <cell r="B572" t="str">
            <v>DRBR723</v>
          </cell>
          <cell r="C572" t="str">
            <v xml:space="preserve">ATM Farmacia COOPINFA </v>
          </cell>
          <cell r="E572" t="str">
            <v>NORTE</v>
          </cell>
          <cell r="F572" t="str">
            <v>N/A</v>
          </cell>
          <cell r="G572" t="str">
            <v>N/A</v>
          </cell>
          <cell r="H572" t="str">
            <v>N/A</v>
          </cell>
          <cell r="I572" t="str">
            <v>N/A</v>
          </cell>
          <cell r="J572" t="str">
            <v>N/A</v>
          </cell>
          <cell r="K572" t="str">
            <v>N/A</v>
          </cell>
          <cell r="L572" t="str">
            <v>N/A</v>
          </cell>
          <cell r="M572" t="str">
            <v>N/A</v>
          </cell>
        </row>
        <row r="573">
          <cell r="A573">
            <v>727</v>
          </cell>
          <cell r="B573" t="str">
            <v>DRBR286</v>
          </cell>
          <cell r="C573" t="str">
            <v>ZF Pisano #1</v>
          </cell>
          <cell r="D573" t="str">
            <v>NCR</v>
          </cell>
          <cell r="E573" t="str">
            <v>Norte</v>
          </cell>
          <cell r="F573" t="str">
            <v>NO</v>
          </cell>
          <cell r="G573" t="str">
            <v>Si</v>
          </cell>
          <cell r="H573" t="str">
            <v>Si</v>
          </cell>
          <cell r="I573" t="str">
            <v>No</v>
          </cell>
          <cell r="J573" t="str">
            <v>Si</v>
          </cell>
          <cell r="K573" t="str">
            <v>Si</v>
          </cell>
          <cell r="L573" t="str">
            <v>Si</v>
          </cell>
          <cell r="M573" t="str">
            <v>Si</v>
          </cell>
          <cell r="N573" t="str">
            <v>No</v>
          </cell>
          <cell r="O573" t="str">
            <v>Santiago 2</v>
          </cell>
        </row>
        <row r="574">
          <cell r="A574">
            <v>730</v>
          </cell>
          <cell r="B574" t="str">
            <v>DRBR082</v>
          </cell>
          <cell r="C574" t="str">
            <v>Palacio Justicia Barahona</v>
          </cell>
          <cell r="D574" t="str">
            <v>NCR</v>
          </cell>
          <cell r="E574" t="str">
            <v>Sur</v>
          </cell>
          <cell r="F574" t="str">
            <v>NO</v>
          </cell>
          <cell r="G574" t="str">
            <v>Si</v>
          </cell>
          <cell r="H574" t="str">
            <v>Si</v>
          </cell>
          <cell r="I574" t="str">
            <v>No</v>
          </cell>
          <cell r="J574" t="str">
            <v>Si</v>
          </cell>
          <cell r="K574" t="str">
            <v>No</v>
          </cell>
          <cell r="L574" t="str">
            <v>No</v>
          </cell>
          <cell r="M574" t="str">
            <v>No</v>
          </cell>
          <cell r="N574" t="str">
            <v>Si</v>
          </cell>
          <cell r="O574" t="str">
            <v>Barahona</v>
          </cell>
        </row>
        <row r="575">
          <cell r="A575">
            <v>728</v>
          </cell>
          <cell r="B575" t="str">
            <v>DRBR051</v>
          </cell>
          <cell r="C575" t="str">
            <v>Ofic. La Vega</v>
          </cell>
          <cell r="D575" t="str">
            <v>NCR</v>
          </cell>
          <cell r="E575" t="str">
            <v>Norte</v>
          </cell>
          <cell r="F575" t="str">
            <v>SI</v>
          </cell>
          <cell r="G575" t="str">
            <v>Si</v>
          </cell>
          <cell r="H575" t="str">
            <v>Si</v>
          </cell>
          <cell r="I575" t="str">
            <v>Si</v>
          </cell>
          <cell r="J575" t="str">
            <v>Si</v>
          </cell>
          <cell r="K575" t="str">
            <v>No</v>
          </cell>
          <cell r="L575" t="str">
            <v>Si</v>
          </cell>
          <cell r="M575" t="str">
            <v>No</v>
          </cell>
          <cell r="N575" t="str">
            <v>Si</v>
          </cell>
          <cell r="O575" t="str">
            <v>La Vega</v>
          </cell>
        </row>
        <row r="576">
          <cell r="A576">
            <v>729</v>
          </cell>
          <cell r="B576" t="str">
            <v>DRBR055</v>
          </cell>
          <cell r="C576" t="str">
            <v>Zona Franca La Vega</v>
          </cell>
          <cell r="D576" t="str">
            <v>NCR</v>
          </cell>
          <cell r="E576" t="str">
            <v>Norte</v>
          </cell>
          <cell r="F576" t="str">
            <v>NO</v>
          </cell>
          <cell r="G576" t="str">
            <v>Si</v>
          </cell>
          <cell r="H576" t="str">
            <v>Si</v>
          </cell>
          <cell r="I576" t="str">
            <v>No</v>
          </cell>
          <cell r="J576" t="str">
            <v>Si</v>
          </cell>
          <cell r="K576" t="str">
            <v>Si</v>
          </cell>
          <cell r="L576" t="str">
            <v>Si</v>
          </cell>
          <cell r="M576" t="str">
            <v>Si</v>
          </cell>
          <cell r="N576" t="str">
            <v>No</v>
          </cell>
          <cell r="O576" t="str">
            <v>La Vega</v>
          </cell>
        </row>
        <row r="577">
          <cell r="A577">
            <v>733</v>
          </cell>
          <cell r="B577" t="str">
            <v>DRBR484</v>
          </cell>
          <cell r="C577" t="str">
            <v>Zona Franca Pedernales</v>
          </cell>
          <cell r="D577" t="str">
            <v>NCR</v>
          </cell>
          <cell r="E577" t="str">
            <v>Sur</v>
          </cell>
          <cell r="F577" t="str">
            <v>NO</v>
          </cell>
          <cell r="G577" t="str">
            <v>Si</v>
          </cell>
          <cell r="H577" t="str">
            <v>Si</v>
          </cell>
          <cell r="I577" t="str">
            <v>No</v>
          </cell>
          <cell r="J577" t="str">
            <v>Si</v>
          </cell>
          <cell r="K577" t="str">
            <v>No</v>
          </cell>
          <cell r="L577" t="str">
            <v>Si</v>
          </cell>
          <cell r="M577" t="str">
            <v>No</v>
          </cell>
          <cell r="N577" t="str">
            <v>Si</v>
          </cell>
          <cell r="O577" t="str">
            <v>Barahona</v>
          </cell>
        </row>
        <row r="578">
          <cell r="A578">
            <v>734</v>
          </cell>
          <cell r="B578" t="str">
            <v>DRBR178</v>
          </cell>
          <cell r="C578" t="str">
            <v>Ofic. Independencia I</v>
          </cell>
          <cell r="D578" t="str">
            <v>NCR</v>
          </cell>
          <cell r="E578" t="str">
            <v>Distrito Nacional</v>
          </cell>
          <cell r="F578" t="str">
            <v>SI</v>
          </cell>
          <cell r="G578" t="str">
            <v>Si</v>
          </cell>
          <cell r="H578" t="str">
            <v>Si</v>
          </cell>
          <cell r="I578" t="str">
            <v>No</v>
          </cell>
          <cell r="J578" t="str">
            <v>Si</v>
          </cell>
          <cell r="K578" t="str">
            <v>Si</v>
          </cell>
          <cell r="L578" t="str">
            <v>Si</v>
          </cell>
          <cell r="M578" t="str">
            <v>Si</v>
          </cell>
          <cell r="N578" t="str">
            <v>Si</v>
          </cell>
          <cell r="O578" t="str">
            <v>Grupo 2</v>
          </cell>
        </row>
        <row r="579">
          <cell r="A579">
            <v>735</v>
          </cell>
          <cell r="B579" t="str">
            <v>DRBR179</v>
          </cell>
          <cell r="C579" t="str">
            <v>Ofic. Independencia II</v>
          </cell>
          <cell r="D579" t="str">
            <v>NCR</v>
          </cell>
          <cell r="E579" t="str">
            <v>Distrito Nacional</v>
          </cell>
          <cell r="F579" t="str">
            <v>NO</v>
          </cell>
          <cell r="G579" t="str">
            <v>Si</v>
          </cell>
          <cell r="H579" t="str">
            <v>Si</v>
          </cell>
          <cell r="I579" t="str">
            <v>No</v>
          </cell>
          <cell r="J579" t="str">
            <v>Si</v>
          </cell>
          <cell r="K579" t="str">
            <v>Si</v>
          </cell>
          <cell r="L579" t="str">
            <v>Si</v>
          </cell>
          <cell r="M579" t="str">
            <v>Si</v>
          </cell>
          <cell r="N579" t="str">
            <v>Si</v>
          </cell>
          <cell r="O579" t="str">
            <v>Grupo 2</v>
          </cell>
        </row>
        <row r="580">
          <cell r="A580">
            <v>731</v>
          </cell>
          <cell r="B580" t="str">
            <v>DRBR311</v>
          </cell>
          <cell r="C580" t="str">
            <v>OFICINA VILLA GONZALEZ</v>
          </cell>
          <cell r="D580" t="str">
            <v>NCR</v>
          </cell>
          <cell r="E580" t="str">
            <v>Norte</v>
          </cell>
          <cell r="F580" t="str">
            <v>NO</v>
          </cell>
          <cell r="G580" t="str">
            <v>Si</v>
          </cell>
          <cell r="H580" t="str">
            <v>Si</v>
          </cell>
          <cell r="I580" t="str">
            <v>No</v>
          </cell>
          <cell r="J580" t="str">
            <v>Si</v>
          </cell>
          <cell r="K580" t="str">
            <v>No</v>
          </cell>
          <cell r="L580" t="str">
            <v>Si</v>
          </cell>
          <cell r="M580" t="str">
            <v>No</v>
          </cell>
          <cell r="N580" t="str">
            <v>Si</v>
          </cell>
          <cell r="O580" t="str">
            <v>Oficina</v>
          </cell>
        </row>
        <row r="581">
          <cell r="A581">
            <v>732</v>
          </cell>
          <cell r="B581" t="str">
            <v>DRBR12H</v>
          </cell>
          <cell r="C581" t="str">
            <v>Molino Valle del Cibao</v>
          </cell>
          <cell r="D581" t="str">
            <v>NCR</v>
          </cell>
          <cell r="E581" t="str">
            <v>Norte</v>
          </cell>
          <cell r="F581" t="str">
            <v>NO</v>
          </cell>
          <cell r="G581" t="str">
            <v>Si</v>
          </cell>
          <cell r="H581" t="str">
            <v>Si</v>
          </cell>
          <cell r="I581" t="str">
            <v>No</v>
          </cell>
          <cell r="J581" t="str">
            <v>Si</v>
          </cell>
          <cell r="K581" t="str">
            <v>Si</v>
          </cell>
          <cell r="L581" t="str">
            <v>Si</v>
          </cell>
          <cell r="M581" t="str">
            <v>Si</v>
          </cell>
          <cell r="N581" t="str">
            <v>Si</v>
          </cell>
          <cell r="O581" t="str">
            <v>Santiago 1</v>
          </cell>
        </row>
        <row r="582">
          <cell r="A582">
            <v>738</v>
          </cell>
          <cell r="B582" t="str">
            <v>DRBR24S</v>
          </cell>
          <cell r="C582" t="str">
            <v>Zona Fca. Los Alcarrizos</v>
          </cell>
          <cell r="D582" t="str">
            <v>NCR</v>
          </cell>
          <cell r="E582" t="str">
            <v>Distrito Nacional</v>
          </cell>
          <cell r="F582" t="str">
            <v>NO</v>
          </cell>
          <cell r="G582" t="str">
            <v>Si</v>
          </cell>
          <cell r="H582" t="str">
            <v>Si</v>
          </cell>
          <cell r="I582" t="str">
            <v>No</v>
          </cell>
          <cell r="J582" t="str">
            <v>Si</v>
          </cell>
          <cell r="K582" t="str">
            <v>Si</v>
          </cell>
          <cell r="L582" t="str">
            <v>Si</v>
          </cell>
          <cell r="M582" t="str">
            <v>Si</v>
          </cell>
          <cell r="N582" t="str">
            <v>Si</v>
          </cell>
          <cell r="O582" t="str">
            <v>Grupo 6</v>
          </cell>
        </row>
        <row r="583">
          <cell r="A583">
            <v>739</v>
          </cell>
          <cell r="B583" t="str">
            <v>DRBR269</v>
          </cell>
          <cell r="C583" t="str">
            <v>ESTACION PEAJE AUT. DUARTE</v>
          </cell>
          <cell r="D583" t="str">
            <v>NCR</v>
          </cell>
          <cell r="E583" t="str">
            <v>Distrito Nacional</v>
          </cell>
          <cell r="F583" t="str">
            <v>NO</v>
          </cell>
          <cell r="G583" t="str">
            <v>Si</v>
          </cell>
          <cell r="H583" t="str">
            <v>Si</v>
          </cell>
          <cell r="I583" t="str">
            <v>No</v>
          </cell>
          <cell r="J583" t="str">
            <v>Si</v>
          </cell>
          <cell r="K583" t="str">
            <v>Si</v>
          </cell>
          <cell r="L583" t="str">
            <v>Si</v>
          </cell>
          <cell r="M583" t="str">
            <v>Si</v>
          </cell>
          <cell r="N583" t="str">
            <v>Si</v>
          </cell>
          <cell r="O583" t="str">
            <v>Grupo 6</v>
          </cell>
        </row>
        <row r="584">
          <cell r="A584">
            <v>736</v>
          </cell>
          <cell r="B584" t="str">
            <v>DRBR071</v>
          </cell>
          <cell r="C584" t="str">
            <v>Ofic. Puerto Plata</v>
          </cell>
          <cell r="D584" t="str">
            <v>NCR</v>
          </cell>
          <cell r="E584" t="str">
            <v>Norte</v>
          </cell>
          <cell r="F584" t="str">
            <v>SI</v>
          </cell>
          <cell r="G584" t="str">
            <v>Si</v>
          </cell>
          <cell r="H584" t="str">
            <v>Si</v>
          </cell>
          <cell r="I584" t="str">
            <v>Si</v>
          </cell>
          <cell r="J584" t="str">
            <v>Si</v>
          </cell>
          <cell r="K584" t="str">
            <v>No</v>
          </cell>
          <cell r="L584" t="str">
            <v>Si</v>
          </cell>
          <cell r="M584" t="str">
            <v>No</v>
          </cell>
          <cell r="N584" t="str">
            <v>Si</v>
          </cell>
          <cell r="O584" t="str">
            <v>Puerto Plata</v>
          </cell>
        </row>
        <row r="585">
          <cell r="A585">
            <v>737</v>
          </cell>
          <cell r="B585" t="str">
            <v>DRBR281</v>
          </cell>
          <cell r="C585" t="str">
            <v>OFIC. CABARETE</v>
          </cell>
          <cell r="D585" t="str">
            <v>NCR</v>
          </cell>
          <cell r="E585" t="str">
            <v>Norte</v>
          </cell>
          <cell r="F585" t="str">
            <v>NO</v>
          </cell>
          <cell r="G585" t="str">
            <v>Si</v>
          </cell>
          <cell r="H585" t="str">
            <v>Si</v>
          </cell>
          <cell r="I585" t="str">
            <v>No</v>
          </cell>
          <cell r="J585" t="str">
            <v>Si</v>
          </cell>
          <cell r="K585" t="str">
            <v>No</v>
          </cell>
          <cell r="L585" t="str">
            <v>Si</v>
          </cell>
          <cell r="M585" t="str">
            <v>No</v>
          </cell>
          <cell r="N585" t="str">
            <v>Si</v>
          </cell>
          <cell r="O585" t="str">
            <v>Puerto Plata</v>
          </cell>
        </row>
        <row r="586">
          <cell r="A586">
            <v>742</v>
          </cell>
          <cell r="B586" t="str">
            <v>DRBR990</v>
          </cell>
          <cell r="C586" t="str">
            <v>Ofic. Plaza Rey</v>
          </cell>
          <cell r="D586" t="str">
            <v>NCR</v>
          </cell>
          <cell r="E586" t="str">
            <v>Este</v>
          </cell>
          <cell r="F586" t="str">
            <v>NO</v>
          </cell>
          <cell r="G586" t="str">
            <v>Si</v>
          </cell>
          <cell r="H586" t="str">
            <v>Si</v>
          </cell>
          <cell r="I586" t="str">
            <v>No</v>
          </cell>
          <cell r="J586" t="str">
            <v>Si</v>
          </cell>
          <cell r="K586" t="str">
            <v>No</v>
          </cell>
          <cell r="L586" t="str">
            <v>Si</v>
          </cell>
          <cell r="M586" t="str">
            <v>No</v>
          </cell>
          <cell r="N586" t="str">
            <v>Si</v>
          </cell>
          <cell r="O586" t="str">
            <v>Romana-Higuey</v>
          </cell>
        </row>
        <row r="587">
          <cell r="A587">
            <v>743</v>
          </cell>
          <cell r="B587" t="str">
            <v>DRBR287</v>
          </cell>
          <cell r="C587" t="str">
            <v>Ofic. Los Frailes</v>
          </cell>
          <cell r="D587" t="str">
            <v>NCR</v>
          </cell>
          <cell r="E587" t="str">
            <v>Distrito Nacional</v>
          </cell>
          <cell r="F587" t="str">
            <v>SI</v>
          </cell>
          <cell r="G587" t="str">
            <v>Si</v>
          </cell>
          <cell r="H587" t="str">
            <v>Si</v>
          </cell>
          <cell r="I587" t="str">
            <v>No</v>
          </cell>
          <cell r="J587" t="str">
            <v>Si</v>
          </cell>
          <cell r="K587" t="str">
            <v>No</v>
          </cell>
          <cell r="L587" t="str">
            <v>Si</v>
          </cell>
          <cell r="M587" t="str">
            <v>No</v>
          </cell>
          <cell r="N587" t="str">
            <v>No</v>
          </cell>
          <cell r="O587" t="str">
            <v>Grupo 9</v>
          </cell>
        </row>
        <row r="588">
          <cell r="A588">
            <v>744</v>
          </cell>
          <cell r="B588" t="str">
            <v>DRBR289</v>
          </cell>
          <cell r="C588" t="str">
            <v>LA SIRENA AV. VENEZUELA</v>
          </cell>
          <cell r="D588" t="str">
            <v>NCR</v>
          </cell>
          <cell r="E588" t="str">
            <v>Distrito Nacional</v>
          </cell>
          <cell r="F588" t="str">
            <v>SI</v>
          </cell>
          <cell r="G588" t="str">
            <v>Si</v>
          </cell>
          <cell r="H588" t="str">
            <v>Si</v>
          </cell>
          <cell r="I588" t="str">
            <v>No</v>
          </cell>
          <cell r="J588" t="str">
            <v>Si</v>
          </cell>
          <cell r="K588" t="str">
            <v>Si</v>
          </cell>
          <cell r="L588" t="str">
            <v>Si</v>
          </cell>
          <cell r="M588" t="str">
            <v>Si</v>
          </cell>
          <cell r="N588" t="str">
            <v>No</v>
          </cell>
          <cell r="O588" t="str">
            <v>Grupo 7</v>
          </cell>
        </row>
        <row r="589">
          <cell r="A589">
            <v>745</v>
          </cell>
          <cell r="B589" t="str">
            <v>DRBR027</v>
          </cell>
          <cell r="C589" t="str">
            <v>Ofic. Duarte</v>
          </cell>
          <cell r="D589" t="str">
            <v>NCR</v>
          </cell>
          <cell r="E589" t="str">
            <v>Distrito Nacional</v>
          </cell>
          <cell r="F589" t="str">
            <v>NO</v>
          </cell>
          <cell r="G589" t="str">
            <v>No</v>
          </cell>
          <cell r="H589" t="str">
            <v>No</v>
          </cell>
          <cell r="I589" t="str">
            <v>No</v>
          </cell>
          <cell r="J589" t="str">
            <v>No</v>
          </cell>
          <cell r="K589" t="str">
            <v>No</v>
          </cell>
          <cell r="L589" t="str">
            <v>No</v>
          </cell>
          <cell r="M589" t="str">
            <v>No</v>
          </cell>
          <cell r="N589" t="str">
            <v>No</v>
          </cell>
          <cell r="O589" t="str">
            <v>Grupo 1</v>
          </cell>
        </row>
        <row r="590">
          <cell r="A590">
            <v>740</v>
          </cell>
          <cell r="B590" t="str">
            <v>DRBR109</v>
          </cell>
          <cell r="C590" t="str">
            <v>EDENORTE</v>
          </cell>
          <cell r="D590" t="str">
            <v>NCR</v>
          </cell>
          <cell r="E590" t="str">
            <v>Norte</v>
          </cell>
          <cell r="F590" t="str">
            <v>NO</v>
          </cell>
          <cell r="G590" t="str">
            <v>Si</v>
          </cell>
          <cell r="H590" t="str">
            <v>Si</v>
          </cell>
          <cell r="I590" t="str">
            <v>No</v>
          </cell>
          <cell r="J590" t="str">
            <v>Si</v>
          </cell>
          <cell r="K590" t="str">
            <v>No</v>
          </cell>
          <cell r="L590" t="str">
            <v>Si</v>
          </cell>
          <cell r="M590" t="str">
            <v>No</v>
          </cell>
          <cell r="N590" t="str">
            <v>No</v>
          </cell>
          <cell r="O590" t="str">
            <v>Santiago 1</v>
          </cell>
        </row>
        <row r="591">
          <cell r="A591">
            <v>741</v>
          </cell>
          <cell r="B591" t="str">
            <v>DRBR460</v>
          </cell>
          <cell r="C591" t="str">
            <v>CURNE-UASD, SAN FCO. MACORIS</v>
          </cell>
          <cell r="D591" t="str">
            <v>NCR</v>
          </cell>
          <cell r="E591" t="str">
            <v>Norte</v>
          </cell>
          <cell r="F591" t="str">
            <v>NO</v>
          </cell>
          <cell r="G591" t="str">
            <v>Si</v>
          </cell>
          <cell r="H591" t="str">
            <v>Si</v>
          </cell>
          <cell r="I591" t="str">
            <v>No</v>
          </cell>
          <cell r="J591" t="str">
            <v>Si</v>
          </cell>
          <cell r="K591" t="str">
            <v>Si</v>
          </cell>
          <cell r="L591" t="str">
            <v>Si</v>
          </cell>
          <cell r="M591" t="str">
            <v>Si</v>
          </cell>
          <cell r="N591" t="str">
            <v>No</v>
          </cell>
          <cell r="O591" t="str">
            <v>San Francisco de Macorís</v>
          </cell>
        </row>
        <row r="592">
          <cell r="A592">
            <v>746</v>
          </cell>
          <cell r="B592" t="str">
            <v>DRBR156</v>
          </cell>
          <cell r="C592" t="str">
            <v>Ofic. Las Terrenas</v>
          </cell>
          <cell r="D592" t="str">
            <v>NCR</v>
          </cell>
          <cell r="E592" t="str">
            <v>Norte</v>
          </cell>
          <cell r="F592" t="str">
            <v>SI</v>
          </cell>
          <cell r="G592" t="str">
            <v>Si</v>
          </cell>
          <cell r="H592" t="str">
            <v>Si</v>
          </cell>
          <cell r="I592" t="str">
            <v>No</v>
          </cell>
          <cell r="J592" t="str">
            <v>Si</v>
          </cell>
          <cell r="K592" t="str">
            <v>No</v>
          </cell>
          <cell r="L592" t="str">
            <v>Si</v>
          </cell>
          <cell r="M592" t="str">
            <v>No</v>
          </cell>
          <cell r="N592" t="str">
            <v>Si</v>
          </cell>
          <cell r="O592" t="str">
            <v>Nagua</v>
          </cell>
        </row>
        <row r="593">
          <cell r="A593">
            <v>747</v>
          </cell>
          <cell r="B593" t="str">
            <v>DRBR200</v>
          </cell>
          <cell r="C593" t="str">
            <v>Club BRRD Santiago</v>
          </cell>
          <cell r="D593" t="str">
            <v>NCR</v>
          </cell>
          <cell r="E593" t="str">
            <v>Norte</v>
          </cell>
          <cell r="F593" t="str">
            <v>SI</v>
          </cell>
          <cell r="G593" t="str">
            <v>Si</v>
          </cell>
          <cell r="H593" t="str">
            <v>Si</v>
          </cell>
          <cell r="I593" t="str">
            <v>No</v>
          </cell>
          <cell r="J593" t="str">
            <v>Si</v>
          </cell>
          <cell r="K593" t="str">
            <v>Si</v>
          </cell>
          <cell r="L593" t="str">
            <v>Si</v>
          </cell>
          <cell r="M593" t="str">
            <v>Si</v>
          </cell>
          <cell r="N593" t="str">
            <v>Si</v>
          </cell>
          <cell r="O593" t="str">
            <v>Santiago 2</v>
          </cell>
        </row>
        <row r="594">
          <cell r="A594">
            <v>750</v>
          </cell>
          <cell r="B594" t="str">
            <v>DRBR265</v>
          </cell>
          <cell r="C594" t="str">
            <v>Oficina Duvergé</v>
          </cell>
          <cell r="D594" t="str">
            <v>NCR</v>
          </cell>
          <cell r="E594" t="str">
            <v>Sur</v>
          </cell>
          <cell r="F594" t="str">
            <v>SI</v>
          </cell>
          <cell r="G594" t="str">
            <v>Si</v>
          </cell>
          <cell r="H594" t="str">
            <v>Si</v>
          </cell>
          <cell r="I594" t="str">
            <v>No</v>
          </cell>
          <cell r="J594" t="str">
            <v>Si</v>
          </cell>
          <cell r="K594" t="str">
            <v>No</v>
          </cell>
          <cell r="L594" t="str">
            <v>Si</v>
          </cell>
          <cell r="M594" t="str">
            <v>No</v>
          </cell>
          <cell r="N594" t="str">
            <v>Si</v>
          </cell>
          <cell r="O594" t="str">
            <v>Barahona</v>
          </cell>
        </row>
        <row r="595">
          <cell r="A595">
            <v>751</v>
          </cell>
          <cell r="B595" t="str">
            <v>DRBR751</v>
          </cell>
          <cell r="C595" t="str">
            <v>ATM ECO PETROLEO CAMILO</v>
          </cell>
          <cell r="E595" t="str">
            <v>Sur</v>
          </cell>
          <cell r="F595" t="str">
            <v>N/A</v>
          </cell>
          <cell r="G595" t="str">
            <v>N/A</v>
          </cell>
          <cell r="H595" t="str">
            <v>N/A</v>
          </cell>
          <cell r="I595" t="str">
            <v>N/A</v>
          </cell>
          <cell r="J595" t="str">
            <v>N/A</v>
          </cell>
          <cell r="K595" t="str">
            <v>N/A</v>
          </cell>
          <cell r="L595" t="str">
            <v>N/A</v>
          </cell>
          <cell r="M595" t="str">
            <v>N/A</v>
          </cell>
        </row>
        <row r="596">
          <cell r="A596">
            <v>748</v>
          </cell>
          <cell r="B596" t="str">
            <v>DRBR150</v>
          </cell>
          <cell r="C596" t="str">
            <v>Banca Corporativa [Antiguo Centro de Caja Yaque]</v>
          </cell>
          <cell r="D596" t="str">
            <v>NCR</v>
          </cell>
          <cell r="E596" t="str">
            <v>Norte</v>
          </cell>
          <cell r="F596" t="str">
            <v>NO</v>
          </cell>
          <cell r="G596" t="str">
            <v>Si</v>
          </cell>
          <cell r="H596" t="str">
            <v>Si</v>
          </cell>
          <cell r="I596" t="str">
            <v>No</v>
          </cell>
          <cell r="J596" t="str">
            <v>Si</v>
          </cell>
          <cell r="K596" t="str">
            <v>No</v>
          </cell>
          <cell r="L596" t="str">
            <v>No</v>
          </cell>
          <cell r="M596" t="str">
            <v>No</v>
          </cell>
          <cell r="N596" t="str">
            <v>No</v>
          </cell>
          <cell r="O596" t="str">
            <v>Santiago 1</v>
          </cell>
        </row>
        <row r="597">
          <cell r="A597">
            <v>753</v>
          </cell>
          <cell r="B597" t="str">
            <v>DRBR753</v>
          </cell>
          <cell r="C597" t="str">
            <v>S/M NACIONAL TIRADENTES</v>
          </cell>
          <cell r="D597" t="str">
            <v>NCR</v>
          </cell>
          <cell r="E597" t="str">
            <v>Distrito Nacional</v>
          </cell>
          <cell r="F597" t="str">
            <v>NO</v>
          </cell>
          <cell r="G597" t="str">
            <v>Si</v>
          </cell>
          <cell r="H597" t="str">
            <v>Si</v>
          </cell>
          <cell r="I597" t="str">
            <v>No</v>
          </cell>
          <cell r="J597" t="str">
            <v>Si</v>
          </cell>
          <cell r="K597" t="str">
            <v>Si</v>
          </cell>
          <cell r="L597" t="str">
            <v>Si</v>
          </cell>
          <cell r="M597" t="str">
            <v>Si</v>
          </cell>
          <cell r="N597" t="str">
            <v>No</v>
          </cell>
          <cell r="O597" t="str">
            <v>Grupo 3</v>
          </cell>
        </row>
        <row r="598">
          <cell r="A598">
            <v>749</v>
          </cell>
          <cell r="B598" t="str">
            <v>DRBR251</v>
          </cell>
          <cell r="C598" t="str">
            <v>Ofic. Yaque</v>
          </cell>
          <cell r="D598" t="str">
            <v>NCR</v>
          </cell>
          <cell r="E598" t="str">
            <v>Norte</v>
          </cell>
          <cell r="F598" t="str">
            <v>NO</v>
          </cell>
          <cell r="G598" t="str">
            <v>Si</v>
          </cell>
          <cell r="H598" t="str">
            <v>Si</v>
          </cell>
          <cell r="I598" t="str">
            <v>No</v>
          </cell>
          <cell r="J598" t="str">
            <v>Si</v>
          </cell>
          <cell r="K598" t="str">
            <v>Si</v>
          </cell>
          <cell r="L598" t="str">
            <v>Si</v>
          </cell>
          <cell r="M598" t="str">
            <v>Si</v>
          </cell>
          <cell r="N598" t="str">
            <v>Si</v>
          </cell>
          <cell r="O598" t="str">
            <v>Santiago 1</v>
          </cell>
        </row>
        <row r="599">
          <cell r="A599">
            <v>755</v>
          </cell>
          <cell r="B599" t="str">
            <v>DRBR755</v>
          </cell>
          <cell r="C599" t="str">
            <v>OFIC. GALERIA DEL ESTE</v>
          </cell>
          <cell r="D599" t="str">
            <v>NCR</v>
          </cell>
          <cell r="E599" t="str">
            <v>Distrito Nacional</v>
          </cell>
          <cell r="F599" t="str">
            <v>NO</v>
          </cell>
          <cell r="G599" t="str">
            <v>Si</v>
          </cell>
          <cell r="H599" t="str">
            <v>Si</v>
          </cell>
          <cell r="I599" t="str">
            <v>No</v>
          </cell>
          <cell r="J599" t="str">
            <v>Si</v>
          </cell>
          <cell r="K599" t="str">
            <v>Si</v>
          </cell>
          <cell r="L599" t="str">
            <v>Si</v>
          </cell>
          <cell r="M599" t="str">
            <v>Si</v>
          </cell>
          <cell r="N599" t="str">
            <v>Si</v>
          </cell>
          <cell r="O599" t="str">
            <v>Grupo 4</v>
          </cell>
        </row>
        <row r="600">
          <cell r="A600">
            <v>752</v>
          </cell>
          <cell r="B600" t="str">
            <v>DRBR280</v>
          </cell>
          <cell r="C600" t="str">
            <v>Ofic. Las Carolinas</v>
          </cell>
          <cell r="D600" t="str">
            <v>NCR</v>
          </cell>
          <cell r="E600" t="str">
            <v>Norte</v>
          </cell>
          <cell r="F600" t="str">
            <v>SI</v>
          </cell>
          <cell r="G600" t="str">
            <v>Si</v>
          </cell>
          <cell r="H600" t="str">
            <v>Si</v>
          </cell>
          <cell r="I600" t="str">
            <v>Si</v>
          </cell>
          <cell r="J600" t="str">
            <v>Si</v>
          </cell>
          <cell r="K600" t="str">
            <v>No</v>
          </cell>
          <cell r="L600" t="str">
            <v>Si</v>
          </cell>
          <cell r="M600" t="str">
            <v>No</v>
          </cell>
          <cell r="N600" t="str">
            <v>Si</v>
          </cell>
          <cell r="O600" t="str">
            <v>La Vega</v>
          </cell>
        </row>
        <row r="601">
          <cell r="A601">
            <v>754</v>
          </cell>
          <cell r="B601" t="str">
            <v>DRBR754</v>
          </cell>
          <cell r="C601" t="str">
            <v>AUTOBANCO OFIC. LICEY</v>
          </cell>
          <cell r="D601" t="str">
            <v>NCR</v>
          </cell>
          <cell r="E601" t="str">
            <v>Norte</v>
          </cell>
          <cell r="F601" t="str">
            <v>NO</v>
          </cell>
          <cell r="G601" t="str">
            <v>Si</v>
          </cell>
          <cell r="H601" t="str">
            <v>Si</v>
          </cell>
          <cell r="I601" t="str">
            <v>No</v>
          </cell>
          <cell r="J601" t="str">
            <v>Si</v>
          </cell>
          <cell r="K601" t="str">
            <v>Si</v>
          </cell>
          <cell r="L601" t="str">
            <v>Si</v>
          </cell>
          <cell r="M601" t="str">
            <v>Si</v>
          </cell>
          <cell r="N601" t="str">
            <v>Si</v>
          </cell>
          <cell r="O601" t="str">
            <v>Santiago 1</v>
          </cell>
        </row>
        <row r="602">
          <cell r="A602">
            <v>756</v>
          </cell>
          <cell r="B602" t="str">
            <v>DRBR756</v>
          </cell>
          <cell r="C602" t="str">
            <v>OFIC. VILLA LA MATA</v>
          </cell>
          <cell r="D602" t="str">
            <v>NCR</v>
          </cell>
          <cell r="E602" t="str">
            <v>Norte</v>
          </cell>
          <cell r="F602" t="str">
            <v>NO</v>
          </cell>
          <cell r="G602" t="str">
            <v>Si</v>
          </cell>
          <cell r="H602" t="str">
            <v>Si</v>
          </cell>
          <cell r="I602" t="str">
            <v>No</v>
          </cell>
          <cell r="J602" t="str">
            <v>Si</v>
          </cell>
          <cell r="K602" t="str">
            <v>Si</v>
          </cell>
          <cell r="L602" t="str">
            <v>Si</v>
          </cell>
          <cell r="M602" t="str">
            <v>Si</v>
          </cell>
          <cell r="N602" t="str">
            <v>Si</v>
          </cell>
          <cell r="O602" t="str">
            <v>Oficina</v>
          </cell>
        </row>
        <row r="603">
          <cell r="A603">
            <v>759</v>
          </cell>
          <cell r="B603" t="str">
            <v>DRBR759</v>
          </cell>
          <cell r="C603" t="str">
            <v>Ofic. BUENA VISTA</v>
          </cell>
          <cell r="D603" t="str">
            <v>NCR</v>
          </cell>
          <cell r="E603" t="str">
            <v>Distrito Nacional</v>
          </cell>
          <cell r="F603" t="str">
            <v>SI</v>
          </cell>
          <cell r="G603" t="str">
            <v>Si</v>
          </cell>
          <cell r="H603" t="str">
            <v>Si</v>
          </cell>
          <cell r="I603" t="str">
            <v>No</v>
          </cell>
          <cell r="J603" t="str">
            <v>Si</v>
          </cell>
          <cell r="K603" t="str">
            <v>No</v>
          </cell>
          <cell r="L603" t="str">
            <v>Si</v>
          </cell>
          <cell r="M603" t="str">
            <v>No</v>
          </cell>
          <cell r="N603" t="str">
            <v>Si</v>
          </cell>
          <cell r="O603" t="str">
            <v>Grupo 1</v>
          </cell>
        </row>
        <row r="604">
          <cell r="A604">
            <v>757</v>
          </cell>
          <cell r="B604" t="str">
            <v>DRBR757</v>
          </cell>
          <cell r="C604" t="str">
            <v>OFIC. PLAZA PASEO</v>
          </cell>
          <cell r="D604" t="str">
            <v>NCR</v>
          </cell>
          <cell r="E604" t="str">
            <v>Norte</v>
          </cell>
          <cell r="F604" t="str">
            <v>NO</v>
          </cell>
          <cell r="G604" t="str">
            <v>Si</v>
          </cell>
          <cell r="H604" t="str">
            <v>Si</v>
          </cell>
          <cell r="I604" t="str">
            <v>No</v>
          </cell>
          <cell r="J604" t="str">
            <v>Si</v>
          </cell>
          <cell r="K604" t="str">
            <v>Si</v>
          </cell>
          <cell r="L604" t="str">
            <v>Si</v>
          </cell>
          <cell r="M604" t="str">
            <v>Si</v>
          </cell>
          <cell r="N604" t="str">
            <v>No</v>
          </cell>
          <cell r="O604" t="str">
            <v>Santiago 2</v>
          </cell>
        </row>
        <row r="605">
          <cell r="A605">
            <v>761</v>
          </cell>
          <cell r="B605" t="str">
            <v>DRBR761</v>
          </cell>
          <cell r="C605" t="str">
            <v>ISSPOL</v>
          </cell>
          <cell r="D605" t="str">
            <v>NCR</v>
          </cell>
          <cell r="E605" t="str">
            <v>Distrito Nacional</v>
          </cell>
          <cell r="F605" t="str">
            <v>NO</v>
          </cell>
          <cell r="G605" t="str">
            <v>Si</v>
          </cell>
          <cell r="H605" t="str">
            <v>Si</v>
          </cell>
          <cell r="I605" t="str">
            <v>No</v>
          </cell>
          <cell r="J605" t="str">
            <v>Si</v>
          </cell>
          <cell r="K605" t="str">
            <v>Si</v>
          </cell>
          <cell r="L605" t="str">
            <v>Si</v>
          </cell>
          <cell r="M605" t="str">
            <v>Si</v>
          </cell>
          <cell r="N605" t="str">
            <v>Si</v>
          </cell>
          <cell r="O605" t="str">
            <v>Grupo 3</v>
          </cell>
        </row>
        <row r="606">
          <cell r="A606">
            <v>758</v>
          </cell>
          <cell r="B606" t="str">
            <v>DRBR758</v>
          </cell>
          <cell r="C606" t="str">
            <v>ATM S/M Nacional El Embrujo</v>
          </cell>
          <cell r="E606" t="str">
            <v>NORTE</v>
          </cell>
          <cell r="F606" t="str">
            <v>N/A</v>
          </cell>
          <cell r="G606" t="str">
            <v>N/A</v>
          </cell>
          <cell r="H606" t="str">
            <v>N/A</v>
          </cell>
          <cell r="I606" t="str">
            <v>N/A</v>
          </cell>
          <cell r="J606" t="str">
            <v>N/A</v>
          </cell>
          <cell r="K606" t="str">
            <v>N/A</v>
          </cell>
          <cell r="L606" t="str">
            <v>N/A</v>
          </cell>
          <cell r="M606" t="str">
            <v>N/A</v>
          </cell>
        </row>
        <row r="607">
          <cell r="A607">
            <v>764</v>
          </cell>
          <cell r="B607" t="str">
            <v>DRBR451</v>
          </cell>
          <cell r="C607" t="str">
            <v>Ofic. Elias Piña</v>
          </cell>
          <cell r="D607" t="str">
            <v>NCR</v>
          </cell>
          <cell r="E607" t="str">
            <v>Sur</v>
          </cell>
          <cell r="F607" t="str">
            <v>NO</v>
          </cell>
          <cell r="G607" t="str">
            <v>Si</v>
          </cell>
          <cell r="H607" t="str">
            <v>Si</v>
          </cell>
          <cell r="I607" t="str">
            <v>No</v>
          </cell>
          <cell r="J607" t="str">
            <v>Si</v>
          </cell>
          <cell r="K607" t="str">
            <v>No</v>
          </cell>
          <cell r="L607" t="str">
            <v>Si</v>
          </cell>
          <cell r="M607" t="str">
            <v>No</v>
          </cell>
          <cell r="N607" t="str">
            <v>Si</v>
          </cell>
          <cell r="O607" t="str">
            <v>Oficina</v>
          </cell>
        </row>
        <row r="608">
          <cell r="A608">
            <v>765</v>
          </cell>
          <cell r="B608" t="str">
            <v>DRBR191</v>
          </cell>
          <cell r="C608" t="str">
            <v>Ofic. Azua</v>
          </cell>
          <cell r="D608" t="str">
            <v>NCR</v>
          </cell>
          <cell r="E608" t="str">
            <v>Sur</v>
          </cell>
          <cell r="F608" t="str">
            <v>NO</v>
          </cell>
          <cell r="G608" t="str">
            <v>Si</v>
          </cell>
          <cell r="H608" t="str">
            <v>Si</v>
          </cell>
          <cell r="I608" t="str">
            <v>Si</v>
          </cell>
          <cell r="J608" t="str">
            <v>Si</v>
          </cell>
          <cell r="K608" t="str">
            <v>Si</v>
          </cell>
          <cell r="L608" t="str">
            <v>Si</v>
          </cell>
          <cell r="M608" t="str">
            <v>Si</v>
          </cell>
          <cell r="N608" t="str">
            <v>Si</v>
          </cell>
          <cell r="O608" t="str">
            <v>Oficina</v>
          </cell>
        </row>
        <row r="609">
          <cell r="A609">
            <v>766</v>
          </cell>
          <cell r="B609" t="str">
            <v>DRBR440</v>
          </cell>
          <cell r="C609" t="str">
            <v>OFICINA AZUA II</v>
          </cell>
          <cell r="D609" t="str">
            <v>NCR</v>
          </cell>
          <cell r="E609" t="str">
            <v>Sur</v>
          </cell>
          <cell r="F609" t="str">
            <v>SI</v>
          </cell>
          <cell r="G609" t="str">
            <v>Si</v>
          </cell>
          <cell r="H609" t="str">
            <v>Si</v>
          </cell>
          <cell r="I609" t="str">
            <v>Si</v>
          </cell>
          <cell r="J609" t="str">
            <v>Si</v>
          </cell>
          <cell r="K609" t="str">
            <v>Si</v>
          </cell>
          <cell r="L609" t="str">
            <v>Si</v>
          </cell>
          <cell r="M609" t="str">
            <v>Si</v>
          </cell>
          <cell r="N609" t="str">
            <v>Si</v>
          </cell>
          <cell r="O609" t="str">
            <v>Oficina</v>
          </cell>
        </row>
        <row r="610">
          <cell r="A610">
            <v>767</v>
          </cell>
          <cell r="B610" t="str">
            <v>DRBR059</v>
          </cell>
          <cell r="C610" t="str">
            <v>S/M Diverso, Azua</v>
          </cell>
          <cell r="D610" t="str">
            <v>NCR</v>
          </cell>
          <cell r="E610" t="str">
            <v>Sur</v>
          </cell>
          <cell r="F610" t="str">
            <v>NO</v>
          </cell>
          <cell r="G610" t="str">
            <v>Si</v>
          </cell>
          <cell r="H610" t="str">
            <v>No</v>
          </cell>
          <cell r="I610" t="str">
            <v>No</v>
          </cell>
          <cell r="J610" t="str">
            <v>Si</v>
          </cell>
          <cell r="K610" t="str">
            <v>Si</v>
          </cell>
          <cell r="L610" t="str">
            <v>Si</v>
          </cell>
          <cell r="M610" t="str">
            <v>No</v>
          </cell>
          <cell r="N610" t="str">
            <v>No</v>
          </cell>
          <cell r="O610" t="str">
            <v>Oficina</v>
          </cell>
        </row>
        <row r="611">
          <cell r="A611">
            <v>769</v>
          </cell>
          <cell r="B611" t="str">
            <v>DRBR769</v>
          </cell>
          <cell r="C611" t="str">
            <v>ATM UNP Pablo Mella Morales</v>
          </cell>
          <cell r="D611" t="str">
            <v>NCR</v>
          </cell>
          <cell r="E611" t="str">
            <v>Distrito Nacional</v>
          </cell>
          <cell r="F611" t="str">
            <v>NO</v>
          </cell>
          <cell r="G611" t="str">
            <v>Si</v>
          </cell>
          <cell r="H611" t="str">
            <v>Si</v>
          </cell>
          <cell r="I611" t="str">
            <v>No</v>
          </cell>
          <cell r="J611" t="str">
            <v>Si</v>
          </cell>
          <cell r="K611" t="str">
            <v>No</v>
          </cell>
          <cell r="L611" t="str">
            <v>No</v>
          </cell>
          <cell r="M611" t="str">
            <v>No</v>
          </cell>
          <cell r="N611" t="str">
            <v>Si</v>
          </cell>
        </row>
        <row r="612">
          <cell r="A612">
            <v>760</v>
          </cell>
          <cell r="B612" t="str">
            <v>DRBR760</v>
          </cell>
          <cell r="C612" t="str">
            <v>OFIC. CRUCE GUAYACANES</v>
          </cell>
          <cell r="D612" t="str">
            <v>NCR</v>
          </cell>
          <cell r="E612" t="str">
            <v>Norte</v>
          </cell>
          <cell r="F612" t="str">
            <v>NO</v>
          </cell>
          <cell r="G612" t="str">
            <v>Si</v>
          </cell>
          <cell r="H612" t="str">
            <v>Si</v>
          </cell>
          <cell r="I612" t="str">
            <v>No</v>
          </cell>
          <cell r="J612" t="str">
            <v>Si</v>
          </cell>
          <cell r="K612" t="str">
            <v>No</v>
          </cell>
          <cell r="L612" t="str">
            <v>Si</v>
          </cell>
          <cell r="M612" t="str">
            <v>Si</v>
          </cell>
          <cell r="N612" t="str">
            <v>Si</v>
          </cell>
          <cell r="O612" t="str">
            <v>Oficina</v>
          </cell>
        </row>
        <row r="613">
          <cell r="A613">
            <v>763</v>
          </cell>
          <cell r="B613" t="str">
            <v>DRBR439</v>
          </cell>
          <cell r="C613" t="str">
            <v>OFICINA MONTELLANO</v>
          </cell>
          <cell r="D613" t="str">
            <v>NCR</v>
          </cell>
          <cell r="E613" t="str">
            <v>Norte</v>
          </cell>
          <cell r="F613" t="str">
            <v>NO</v>
          </cell>
          <cell r="G613" t="str">
            <v>Si</v>
          </cell>
          <cell r="H613" t="str">
            <v>Si</v>
          </cell>
          <cell r="I613" t="str">
            <v>No</v>
          </cell>
          <cell r="J613" t="str">
            <v>Si</v>
          </cell>
          <cell r="K613" t="str">
            <v>No</v>
          </cell>
          <cell r="L613" t="str">
            <v>Si</v>
          </cell>
          <cell r="M613" t="str">
            <v>No</v>
          </cell>
          <cell r="N613" t="str">
            <v>Si</v>
          </cell>
          <cell r="O613" t="str">
            <v>Puerto Plata</v>
          </cell>
        </row>
        <row r="614">
          <cell r="A614">
            <v>772</v>
          </cell>
          <cell r="B614" t="str">
            <v>DRBR215</v>
          </cell>
          <cell r="C614" t="str">
            <v>UNP Yamasa</v>
          </cell>
          <cell r="D614" t="str">
            <v>NCR</v>
          </cell>
          <cell r="E614" t="str">
            <v>Este</v>
          </cell>
          <cell r="F614" t="str">
            <v>NO</v>
          </cell>
          <cell r="G614" t="str">
            <v>Si</v>
          </cell>
          <cell r="H614" t="str">
            <v>Si</v>
          </cell>
          <cell r="I614" t="str">
            <v>No</v>
          </cell>
          <cell r="J614" t="str">
            <v>Si</v>
          </cell>
          <cell r="K614" t="str">
            <v>No</v>
          </cell>
          <cell r="L614" t="str">
            <v>Si</v>
          </cell>
          <cell r="M614" t="str">
            <v>No</v>
          </cell>
          <cell r="N614" t="str">
            <v>Si</v>
          </cell>
          <cell r="O614" t="str">
            <v>Oficina</v>
          </cell>
        </row>
        <row r="615">
          <cell r="A615">
            <v>773</v>
          </cell>
          <cell r="B615" t="str">
            <v>DRBR020</v>
          </cell>
          <cell r="C615" t="str">
            <v>Jumbo, La Romana</v>
          </cell>
          <cell r="D615" t="str">
            <v>Diebold</v>
          </cell>
          <cell r="E615" t="str">
            <v>Este</v>
          </cell>
          <cell r="F615" t="str">
            <v>NO</v>
          </cell>
          <cell r="G615" t="str">
            <v>Si</v>
          </cell>
          <cell r="H615" t="str">
            <v>Si</v>
          </cell>
          <cell r="I615" t="str">
            <v>No</v>
          </cell>
          <cell r="J615" t="str">
            <v>Si</v>
          </cell>
          <cell r="K615" t="str">
            <v>Si</v>
          </cell>
          <cell r="L615" t="str">
            <v>Si</v>
          </cell>
          <cell r="M615" t="str">
            <v>Si</v>
          </cell>
          <cell r="N615" t="str">
            <v>No</v>
          </cell>
          <cell r="O615" t="str">
            <v>Romana-Higuey</v>
          </cell>
        </row>
        <row r="616">
          <cell r="A616">
            <v>770</v>
          </cell>
          <cell r="B616" t="str">
            <v>DRBR770</v>
          </cell>
          <cell r="C616" t="str">
            <v>ESTACION ECO LOS HAITISES</v>
          </cell>
          <cell r="D616" t="str">
            <v>NCR</v>
          </cell>
          <cell r="E616" t="str">
            <v>Norte</v>
          </cell>
          <cell r="F616" t="str">
            <v>NO</v>
          </cell>
          <cell r="G616" t="str">
            <v>Si</v>
          </cell>
          <cell r="H616" t="str">
            <v>Si</v>
          </cell>
          <cell r="I616" t="str">
            <v>No</v>
          </cell>
          <cell r="J616" t="str">
            <v>Si</v>
          </cell>
          <cell r="K616" t="str">
            <v>Si</v>
          </cell>
          <cell r="L616" t="str">
            <v>Si</v>
          </cell>
          <cell r="M616" t="str">
            <v>Si</v>
          </cell>
          <cell r="N616" t="str">
            <v>Si</v>
          </cell>
          <cell r="O616" t="str">
            <v>Nagua</v>
          </cell>
        </row>
        <row r="617">
          <cell r="A617">
            <v>771</v>
          </cell>
          <cell r="B617" t="str">
            <v>DRBR771</v>
          </cell>
          <cell r="C617" t="str">
            <v>UASD - MAO</v>
          </cell>
          <cell r="D617" t="str">
            <v>NCR</v>
          </cell>
          <cell r="E617" t="str">
            <v>Norte</v>
          </cell>
          <cell r="F617" t="str">
            <v>NO</v>
          </cell>
          <cell r="G617" t="str">
            <v>Si</v>
          </cell>
          <cell r="H617" t="str">
            <v>Si</v>
          </cell>
          <cell r="I617" t="str">
            <v>No</v>
          </cell>
          <cell r="J617" t="str">
            <v>Si</v>
          </cell>
          <cell r="K617" t="str">
            <v>Si</v>
          </cell>
          <cell r="L617" t="str">
            <v>Si</v>
          </cell>
          <cell r="M617" t="str">
            <v>No</v>
          </cell>
          <cell r="N617" t="str">
            <v>No</v>
          </cell>
          <cell r="O617" t="str">
            <v>Oficina</v>
          </cell>
        </row>
        <row r="618">
          <cell r="A618">
            <v>776</v>
          </cell>
          <cell r="B618" t="str">
            <v>DRBR03D</v>
          </cell>
          <cell r="C618" t="str">
            <v>Ofic. Monte Plata</v>
          </cell>
          <cell r="D618" t="str">
            <v>NCR</v>
          </cell>
          <cell r="E618" t="str">
            <v>Este</v>
          </cell>
          <cell r="F618" t="str">
            <v>SI</v>
          </cell>
          <cell r="G618" t="str">
            <v>Si</v>
          </cell>
          <cell r="H618" t="str">
            <v>Si</v>
          </cell>
          <cell r="I618" t="str">
            <v>No</v>
          </cell>
          <cell r="J618" t="str">
            <v>Si</v>
          </cell>
          <cell r="K618" t="str">
            <v>No</v>
          </cell>
          <cell r="L618" t="str">
            <v>Si</v>
          </cell>
          <cell r="M618" t="str">
            <v>No</v>
          </cell>
          <cell r="N618" t="str">
            <v>Si</v>
          </cell>
          <cell r="O618" t="str">
            <v>Oficina</v>
          </cell>
        </row>
        <row r="619">
          <cell r="A619">
            <v>777</v>
          </cell>
          <cell r="B619" t="str">
            <v>DRBR195</v>
          </cell>
          <cell r="C619" t="str">
            <v>S/M Perez, Monte Plata</v>
          </cell>
          <cell r="D619" t="str">
            <v>NCR</v>
          </cell>
          <cell r="E619" t="str">
            <v>Este</v>
          </cell>
          <cell r="F619" t="str">
            <v>NO</v>
          </cell>
          <cell r="G619" t="str">
            <v>Si</v>
          </cell>
          <cell r="H619" t="str">
            <v>Si</v>
          </cell>
          <cell r="I619" t="str">
            <v>No</v>
          </cell>
          <cell r="J619" t="str">
            <v>Si</v>
          </cell>
          <cell r="K619" t="str">
            <v>Si</v>
          </cell>
          <cell r="L619" t="str">
            <v>Si</v>
          </cell>
          <cell r="M619" t="str">
            <v>Si</v>
          </cell>
          <cell r="N619" t="str">
            <v>No</v>
          </cell>
          <cell r="O619" t="str">
            <v>Oficina</v>
          </cell>
        </row>
        <row r="620">
          <cell r="A620">
            <v>774</v>
          </cell>
          <cell r="B620" t="str">
            <v>DRBR061</v>
          </cell>
          <cell r="C620" t="str">
            <v>Ofic. Montecristi</v>
          </cell>
          <cell r="D620" t="str">
            <v>NCR</v>
          </cell>
          <cell r="E620" t="str">
            <v>Norte</v>
          </cell>
          <cell r="F620" t="str">
            <v>NO</v>
          </cell>
          <cell r="G620" t="str">
            <v>Si</v>
          </cell>
          <cell r="H620" t="str">
            <v>Si</v>
          </cell>
          <cell r="I620" t="str">
            <v>Si</v>
          </cell>
          <cell r="J620" t="str">
            <v>Si</v>
          </cell>
          <cell r="K620" t="str">
            <v>No</v>
          </cell>
          <cell r="L620" t="str">
            <v>Si</v>
          </cell>
          <cell r="M620" t="str">
            <v>No</v>
          </cell>
          <cell r="N620" t="str">
            <v>Si</v>
          </cell>
          <cell r="O620" t="str">
            <v>Oficina</v>
          </cell>
        </row>
        <row r="621">
          <cell r="A621">
            <v>775</v>
          </cell>
          <cell r="B621" t="str">
            <v>DRBR450</v>
          </cell>
          <cell r="C621" t="str">
            <v>SUPERMERCADO LILO</v>
          </cell>
          <cell r="D621" t="str">
            <v>NCR</v>
          </cell>
          <cell r="E621" t="str">
            <v>Norte</v>
          </cell>
          <cell r="F621" t="str">
            <v>NO</v>
          </cell>
          <cell r="G621" t="str">
            <v>Si</v>
          </cell>
          <cell r="H621" t="str">
            <v>Si</v>
          </cell>
          <cell r="I621" t="str">
            <v>No</v>
          </cell>
          <cell r="J621" t="str">
            <v>Si</v>
          </cell>
          <cell r="K621" t="str">
            <v>Si</v>
          </cell>
          <cell r="L621" t="str">
            <v>Si</v>
          </cell>
          <cell r="M621" t="str">
            <v>Si</v>
          </cell>
          <cell r="N621" t="str">
            <v>No</v>
          </cell>
          <cell r="O621" t="str">
            <v>Oficina</v>
          </cell>
        </row>
        <row r="622">
          <cell r="A622">
            <v>780</v>
          </cell>
          <cell r="B622" t="str">
            <v>DRBR041</v>
          </cell>
          <cell r="C622" t="str">
            <v>Ofic. Barahona #1</v>
          </cell>
          <cell r="D622" t="str">
            <v>NCR</v>
          </cell>
          <cell r="E622" t="str">
            <v>Sur</v>
          </cell>
          <cell r="F622" t="str">
            <v>SI</v>
          </cell>
          <cell r="G622" t="str">
            <v>Si</v>
          </cell>
          <cell r="H622" t="str">
            <v>Si</v>
          </cell>
          <cell r="I622" t="str">
            <v>No</v>
          </cell>
          <cell r="J622" t="str">
            <v>Si</v>
          </cell>
          <cell r="K622" t="str">
            <v>No</v>
          </cell>
          <cell r="L622" t="str">
            <v>Si</v>
          </cell>
          <cell r="M622" t="str">
            <v>No</v>
          </cell>
          <cell r="N622" t="str">
            <v>Si</v>
          </cell>
          <cell r="O622" t="str">
            <v>Barahona</v>
          </cell>
        </row>
        <row r="623">
          <cell r="A623">
            <v>781</v>
          </cell>
          <cell r="B623" t="str">
            <v>DRBR186</v>
          </cell>
          <cell r="C623" t="str">
            <v>Estación Isla Malecon</v>
          </cell>
          <cell r="D623" t="str">
            <v>Wincor Nixdorf</v>
          </cell>
          <cell r="E623" t="str">
            <v>Sur</v>
          </cell>
          <cell r="F623" t="str">
            <v>NO</v>
          </cell>
          <cell r="G623" t="str">
            <v>Si</v>
          </cell>
          <cell r="H623" t="str">
            <v>Si</v>
          </cell>
          <cell r="I623" t="str">
            <v>No</v>
          </cell>
          <cell r="J623" t="str">
            <v>Si</v>
          </cell>
          <cell r="K623" t="str">
            <v>Si</v>
          </cell>
          <cell r="L623" t="str">
            <v>Si</v>
          </cell>
          <cell r="M623" t="str">
            <v>Si</v>
          </cell>
          <cell r="N623" t="str">
            <v>Si</v>
          </cell>
          <cell r="O623" t="str">
            <v>Barahona</v>
          </cell>
        </row>
        <row r="624">
          <cell r="A624">
            <v>778</v>
          </cell>
          <cell r="B624" t="str">
            <v>DRBR202</v>
          </cell>
          <cell r="C624" t="str">
            <v>Ofic. Esperanza</v>
          </cell>
          <cell r="D624" t="str">
            <v>NCR</v>
          </cell>
          <cell r="E624" t="str">
            <v>Norte</v>
          </cell>
          <cell r="F624" t="str">
            <v>NO</v>
          </cell>
          <cell r="G624" t="str">
            <v>Si</v>
          </cell>
          <cell r="H624" t="str">
            <v>Si</v>
          </cell>
          <cell r="I624" t="str">
            <v>Si</v>
          </cell>
          <cell r="J624" t="str">
            <v>Si</v>
          </cell>
          <cell r="K624" t="str">
            <v>No</v>
          </cell>
          <cell r="L624" t="str">
            <v>Si</v>
          </cell>
          <cell r="M624" t="str">
            <v>No</v>
          </cell>
          <cell r="N624" t="str">
            <v>Si</v>
          </cell>
          <cell r="O624" t="str">
            <v>Oficina</v>
          </cell>
        </row>
        <row r="625">
          <cell r="A625">
            <v>783</v>
          </cell>
          <cell r="B625" t="str">
            <v>DRBR303</v>
          </cell>
          <cell r="C625" t="str">
            <v>Autobanco Alfa &amp; Omega</v>
          </cell>
          <cell r="D625" t="str">
            <v>NCR</v>
          </cell>
          <cell r="E625" t="str">
            <v>Sur</v>
          </cell>
          <cell r="F625" t="str">
            <v>NO</v>
          </cell>
          <cell r="G625" t="str">
            <v>Si</v>
          </cell>
          <cell r="H625" t="str">
            <v>Si</v>
          </cell>
          <cell r="I625" t="str">
            <v>No</v>
          </cell>
          <cell r="J625" t="str">
            <v>Si</v>
          </cell>
          <cell r="K625" t="str">
            <v>Si</v>
          </cell>
          <cell r="L625" t="str">
            <v>Si</v>
          </cell>
          <cell r="M625" t="str">
            <v>Si</v>
          </cell>
          <cell r="N625" t="str">
            <v>Si</v>
          </cell>
          <cell r="O625" t="str">
            <v>Barahona</v>
          </cell>
        </row>
        <row r="626">
          <cell r="A626">
            <v>784</v>
          </cell>
          <cell r="B626" t="str">
            <v>DRBR762</v>
          </cell>
          <cell r="C626" t="str">
            <v>Tribunal Superior Electoral</v>
          </cell>
          <cell r="D626" t="str">
            <v>NCR</v>
          </cell>
          <cell r="E626" t="str">
            <v>Distrito Nacional</v>
          </cell>
          <cell r="F626" t="str">
            <v>NO</v>
          </cell>
          <cell r="G626" t="str">
            <v>Si</v>
          </cell>
          <cell r="H626" t="str">
            <v>Si</v>
          </cell>
          <cell r="I626" t="str">
            <v>No</v>
          </cell>
          <cell r="J626" t="str">
            <v>No</v>
          </cell>
          <cell r="K626" t="str">
            <v>No</v>
          </cell>
          <cell r="L626" t="str">
            <v>No</v>
          </cell>
          <cell r="M626" t="str">
            <v>No</v>
          </cell>
          <cell r="N626" t="str">
            <v>No</v>
          </cell>
          <cell r="O626" t="str">
            <v>Grupo 2</v>
          </cell>
        </row>
        <row r="627">
          <cell r="A627">
            <v>785</v>
          </cell>
          <cell r="B627" t="str">
            <v>DRBR785</v>
          </cell>
          <cell r="C627" t="str">
            <v>S/M Nacional Maximo Gomez</v>
          </cell>
          <cell r="D627" t="str">
            <v>NCR</v>
          </cell>
          <cell r="E627" t="str">
            <v>Distrito Nacional</v>
          </cell>
          <cell r="F627" t="str">
            <v>NO</v>
          </cell>
          <cell r="G627" t="str">
            <v>Si</v>
          </cell>
          <cell r="H627" t="str">
            <v>Si</v>
          </cell>
          <cell r="I627" t="str">
            <v>No</v>
          </cell>
          <cell r="J627" t="str">
            <v>Si</v>
          </cell>
          <cell r="K627" t="str">
            <v>Si</v>
          </cell>
          <cell r="L627" t="str">
            <v>Si</v>
          </cell>
          <cell r="M627" t="str">
            <v>Si</v>
          </cell>
          <cell r="N627" t="str">
            <v>No</v>
          </cell>
          <cell r="O627" t="str">
            <v>Grupo 3</v>
          </cell>
        </row>
        <row r="628">
          <cell r="A628">
            <v>786</v>
          </cell>
          <cell r="B628" t="str">
            <v>DRBR786</v>
          </cell>
          <cell r="C628" t="str">
            <v>AGORA MALL II</v>
          </cell>
          <cell r="D628" t="str">
            <v>NCR</v>
          </cell>
          <cell r="E628" t="str">
            <v>Distrito Nacional</v>
          </cell>
          <cell r="F628" t="str">
            <v>SI</v>
          </cell>
          <cell r="G628" t="str">
            <v>Si</v>
          </cell>
          <cell r="H628" t="str">
            <v>Si</v>
          </cell>
          <cell r="I628" t="str">
            <v>No</v>
          </cell>
          <cell r="J628" t="str">
            <v>Si</v>
          </cell>
          <cell r="K628" t="str">
            <v>Si</v>
          </cell>
          <cell r="L628" t="str">
            <v>Si</v>
          </cell>
          <cell r="M628" t="str">
            <v>Si</v>
          </cell>
          <cell r="N628" t="str">
            <v>No</v>
          </cell>
          <cell r="O628" t="str">
            <v>Grupo 8</v>
          </cell>
        </row>
        <row r="629">
          <cell r="A629">
            <v>787</v>
          </cell>
          <cell r="B629" t="str">
            <v>DRBR278</v>
          </cell>
          <cell r="C629" t="str">
            <v>Cafetería CTB #2 [Prueba, Certificación Win7]</v>
          </cell>
          <cell r="D629" t="str">
            <v>Diebold</v>
          </cell>
          <cell r="E629" t="str">
            <v>Distrito Nacional</v>
          </cell>
          <cell r="F629" t="str">
            <v>NO</v>
          </cell>
          <cell r="G629" t="str">
            <v>Si</v>
          </cell>
          <cell r="H629" t="str">
            <v>Si</v>
          </cell>
          <cell r="I629" t="str">
            <v>No</v>
          </cell>
          <cell r="J629" t="str">
            <v>Si</v>
          </cell>
          <cell r="K629" t="str">
            <v>No</v>
          </cell>
          <cell r="L629" t="str">
            <v>No</v>
          </cell>
          <cell r="M629" t="str">
            <v>No</v>
          </cell>
          <cell r="N629" t="str">
            <v>No</v>
          </cell>
          <cell r="O629" t="str">
            <v>Grupo 2</v>
          </cell>
        </row>
        <row r="630">
          <cell r="A630">
            <v>788</v>
          </cell>
          <cell r="B630" t="str">
            <v>DRBR452</v>
          </cell>
          <cell r="C630" t="str">
            <v>MINIST. RELAC. EXTERIORES</v>
          </cell>
          <cell r="D630" t="str">
            <v>Wincor Nixdorf</v>
          </cell>
          <cell r="E630" t="str">
            <v>Distrito Nacional</v>
          </cell>
          <cell r="F630" t="str">
            <v>NO</v>
          </cell>
          <cell r="G630" t="str">
            <v>No</v>
          </cell>
          <cell r="H630" t="str">
            <v>No</v>
          </cell>
          <cell r="I630" t="str">
            <v>No</v>
          </cell>
          <cell r="J630" t="str">
            <v>No</v>
          </cell>
          <cell r="K630" t="str">
            <v>No</v>
          </cell>
          <cell r="L630" t="str">
            <v>No</v>
          </cell>
          <cell r="M630" t="str">
            <v>No</v>
          </cell>
          <cell r="N630" t="str">
            <v>No</v>
          </cell>
          <cell r="O630" t="str">
            <v>Grupo 3</v>
          </cell>
        </row>
        <row r="631">
          <cell r="A631">
            <v>789</v>
          </cell>
          <cell r="B631" t="str">
            <v>DRBR789</v>
          </cell>
          <cell r="C631" t="str">
            <v>ATM Hotel Bellevue Boca Chica</v>
          </cell>
          <cell r="D631" t="str">
            <v>NCR</v>
          </cell>
          <cell r="E631" t="str">
            <v>Este</v>
          </cell>
          <cell r="F631" t="str">
            <v>NO</v>
          </cell>
          <cell r="G631" t="str">
            <v>Si</v>
          </cell>
          <cell r="H631" t="str">
            <v>Si</v>
          </cell>
          <cell r="I631" t="str">
            <v>No</v>
          </cell>
          <cell r="J631" t="str">
            <v>Si</v>
          </cell>
          <cell r="K631" t="str">
            <v>Si</v>
          </cell>
          <cell r="L631" t="str">
            <v>Si</v>
          </cell>
          <cell r="M631" t="str">
            <v>Si</v>
          </cell>
          <cell r="N631" t="str">
            <v>Si</v>
          </cell>
        </row>
        <row r="632">
          <cell r="A632">
            <v>790</v>
          </cell>
          <cell r="B632" t="str">
            <v>DRBR16I</v>
          </cell>
          <cell r="C632" t="str">
            <v>Ofic. Bella Vista Mall #1</v>
          </cell>
          <cell r="D632" t="str">
            <v>NCR</v>
          </cell>
          <cell r="E632" t="str">
            <v>Distrito Nacional</v>
          </cell>
          <cell r="F632" t="str">
            <v>SI</v>
          </cell>
          <cell r="G632" t="str">
            <v>Si</v>
          </cell>
          <cell r="H632" t="str">
            <v>Si</v>
          </cell>
          <cell r="I632" t="str">
            <v>No</v>
          </cell>
          <cell r="J632" t="str">
            <v>Si</v>
          </cell>
          <cell r="K632" t="str">
            <v>Si</v>
          </cell>
          <cell r="L632" t="str">
            <v>Si</v>
          </cell>
          <cell r="M632" t="str">
            <v>Si</v>
          </cell>
          <cell r="N632" t="str">
            <v>No</v>
          </cell>
          <cell r="O632" t="str">
            <v>Grupo 2</v>
          </cell>
        </row>
        <row r="633">
          <cell r="A633">
            <v>791</v>
          </cell>
          <cell r="B633" t="str">
            <v>DRBR791</v>
          </cell>
          <cell r="C633" t="str">
            <v>Of. San Soucí</v>
          </cell>
          <cell r="D633" t="str">
            <v>Wincor Nixdorf</v>
          </cell>
          <cell r="E633" t="str">
            <v>Distrito Nacional</v>
          </cell>
          <cell r="F633" t="str">
            <v>NO</v>
          </cell>
          <cell r="G633" t="str">
            <v>Si</v>
          </cell>
          <cell r="H633" t="str">
            <v>No</v>
          </cell>
          <cell r="I633" t="str">
            <v>No</v>
          </cell>
          <cell r="J633" t="str">
            <v>No</v>
          </cell>
          <cell r="K633" t="str">
            <v>No</v>
          </cell>
          <cell r="L633" t="str">
            <v>No</v>
          </cell>
          <cell r="M633" t="str">
            <v>No</v>
          </cell>
          <cell r="N633" t="str">
            <v>No</v>
          </cell>
          <cell r="O633" t="str">
            <v>Grupo 7</v>
          </cell>
        </row>
        <row r="634">
          <cell r="A634">
            <v>792</v>
          </cell>
          <cell r="B634" t="str">
            <v>DRBR792</v>
          </cell>
          <cell r="C634" t="str">
            <v>ATM Hospital Salvador de Gautier</v>
          </cell>
          <cell r="D634" t="str">
            <v>NCR</v>
          </cell>
          <cell r="E634" t="str">
            <v>Distrito Nacional</v>
          </cell>
          <cell r="F634" t="str">
            <v>NO</v>
          </cell>
          <cell r="G634" t="str">
            <v>Si</v>
          </cell>
          <cell r="H634" t="str">
            <v>Si</v>
          </cell>
          <cell r="I634" t="str">
            <v>No</v>
          </cell>
          <cell r="J634" t="str">
            <v>Si</v>
          </cell>
          <cell r="K634" t="str">
            <v>Si</v>
          </cell>
          <cell r="L634" t="str">
            <v>Si</v>
          </cell>
          <cell r="M634" t="str">
            <v>Si</v>
          </cell>
          <cell r="N634" t="str">
            <v>Si</v>
          </cell>
        </row>
        <row r="635">
          <cell r="A635">
            <v>793</v>
          </cell>
          <cell r="B635" t="str">
            <v>DRBR793</v>
          </cell>
          <cell r="C635" t="str">
            <v>ATM Centro Caja Agora Mal</v>
          </cell>
          <cell r="D635" t="str">
            <v>NCR</v>
          </cell>
          <cell r="E635" t="str">
            <v>Distrito Nacional</v>
          </cell>
          <cell r="F635" t="str">
            <v>NO</v>
          </cell>
          <cell r="G635" t="str">
            <v>Si</v>
          </cell>
          <cell r="H635" t="str">
            <v>Si</v>
          </cell>
          <cell r="I635" t="str">
            <v>No</v>
          </cell>
          <cell r="J635" t="str">
            <v>Si</v>
          </cell>
          <cell r="K635" t="str">
            <v>No</v>
          </cell>
          <cell r="L635" t="str">
            <v>No</v>
          </cell>
          <cell r="M635" t="str">
            <v>No</v>
          </cell>
          <cell r="N635" t="str">
            <v>Si</v>
          </cell>
        </row>
        <row r="636">
          <cell r="A636">
            <v>794</v>
          </cell>
          <cell r="B636" t="str">
            <v>DRBR794</v>
          </cell>
          <cell r="C636" t="str">
            <v>CODIA</v>
          </cell>
          <cell r="D636" t="str">
            <v>NCR</v>
          </cell>
          <cell r="E636" t="str">
            <v>Distrito Nacional</v>
          </cell>
          <cell r="F636" t="str">
            <v>NO</v>
          </cell>
          <cell r="G636" t="str">
            <v>Si</v>
          </cell>
          <cell r="H636" t="str">
            <v>Si</v>
          </cell>
          <cell r="I636" t="str">
            <v>No</v>
          </cell>
          <cell r="J636" t="str">
            <v>Si</v>
          </cell>
          <cell r="K636" t="str">
            <v>No</v>
          </cell>
          <cell r="L636" t="str">
            <v>Si</v>
          </cell>
          <cell r="M636" t="str">
            <v>No</v>
          </cell>
          <cell r="N636" t="str">
            <v>No</v>
          </cell>
          <cell r="O636" t="str">
            <v>Grupo 7</v>
          </cell>
        </row>
        <row r="637">
          <cell r="A637">
            <v>795</v>
          </cell>
          <cell r="B637" t="str">
            <v>DRBR795</v>
          </cell>
          <cell r="C637" t="str">
            <v>SBD Guaymate</v>
          </cell>
          <cell r="D637" t="str">
            <v>Diebold</v>
          </cell>
          <cell r="E637" t="str">
            <v>Este</v>
          </cell>
          <cell r="F637" t="str">
            <v>NO</v>
          </cell>
          <cell r="G637" t="str">
            <v>Si</v>
          </cell>
          <cell r="H637" t="str">
            <v>Si</v>
          </cell>
          <cell r="I637" t="str">
            <v>No</v>
          </cell>
          <cell r="J637" t="str">
            <v>Si</v>
          </cell>
          <cell r="K637" t="str">
            <v>Si</v>
          </cell>
          <cell r="L637" t="str">
            <v>Si</v>
          </cell>
          <cell r="M637" t="str">
            <v>Si</v>
          </cell>
          <cell r="N637" t="str">
            <v>Si</v>
          </cell>
          <cell r="O637" t="str">
            <v>Romana-Higuey</v>
          </cell>
        </row>
        <row r="638">
          <cell r="A638">
            <v>779</v>
          </cell>
          <cell r="B638" t="str">
            <v>DRBR206</v>
          </cell>
          <cell r="C638" t="str">
            <v>Zona Franca Esperanza</v>
          </cell>
          <cell r="D638" t="str">
            <v>NCR</v>
          </cell>
          <cell r="E638" t="str">
            <v>Norte</v>
          </cell>
          <cell r="F638" t="str">
            <v>NO</v>
          </cell>
          <cell r="G638" t="str">
            <v>Si</v>
          </cell>
          <cell r="H638" t="str">
            <v>Si</v>
          </cell>
          <cell r="I638" t="str">
            <v>Si</v>
          </cell>
          <cell r="J638" t="str">
            <v>Si</v>
          </cell>
          <cell r="K638" t="str">
            <v>No</v>
          </cell>
          <cell r="L638" t="str">
            <v>Si</v>
          </cell>
          <cell r="M638" t="str">
            <v>No</v>
          </cell>
          <cell r="N638" t="str">
            <v>Si</v>
          </cell>
          <cell r="O638" t="str">
            <v>Oficina</v>
          </cell>
        </row>
        <row r="639">
          <cell r="A639">
            <v>797</v>
          </cell>
          <cell r="B639" t="str">
            <v xml:space="preserve">DRBR797 </v>
          </cell>
          <cell r="C639" t="str">
            <v>Dirección de Jubilaciones y Pensiones</v>
          </cell>
          <cell r="E639" t="str">
            <v>Distrito Nacional</v>
          </cell>
          <cell r="F639" t="str">
            <v>N/A</v>
          </cell>
          <cell r="G639" t="str">
            <v>N/A</v>
          </cell>
          <cell r="H639" t="str">
            <v>N/A</v>
          </cell>
          <cell r="I639" t="str">
            <v>N/A</v>
          </cell>
          <cell r="J639" t="str">
            <v>N/A</v>
          </cell>
          <cell r="K639" t="str">
            <v>N/A</v>
          </cell>
          <cell r="L639" t="str">
            <v>N/A</v>
          </cell>
          <cell r="M639" t="str">
            <v>N/A</v>
          </cell>
          <cell r="N639" t="str">
            <v>N/A</v>
          </cell>
        </row>
        <row r="640">
          <cell r="A640">
            <v>782</v>
          </cell>
          <cell r="B640" t="str">
            <v>DRBR197</v>
          </cell>
          <cell r="C640" t="str">
            <v>Bco. Agrícola Constanza</v>
          </cell>
          <cell r="D640" t="str">
            <v>NCR</v>
          </cell>
          <cell r="E640" t="str">
            <v>Norte</v>
          </cell>
          <cell r="F640" t="str">
            <v>NO</v>
          </cell>
          <cell r="G640" t="str">
            <v>Si</v>
          </cell>
          <cell r="H640" t="str">
            <v>Si</v>
          </cell>
          <cell r="I640" t="str">
            <v>No</v>
          </cell>
          <cell r="J640" t="str">
            <v>Si</v>
          </cell>
          <cell r="K640" t="str">
            <v>No</v>
          </cell>
          <cell r="L640" t="str">
            <v>No</v>
          </cell>
          <cell r="M640" t="str">
            <v>No</v>
          </cell>
          <cell r="N640" t="str">
            <v>No</v>
          </cell>
          <cell r="O640" t="str">
            <v>Oficina</v>
          </cell>
        </row>
        <row r="641">
          <cell r="A641">
            <v>796</v>
          </cell>
          <cell r="B641" t="str">
            <v>DRBR155</v>
          </cell>
          <cell r="C641" t="str">
            <v>Autobanco Plaza Ventura</v>
          </cell>
          <cell r="D641" t="str">
            <v>NCR</v>
          </cell>
          <cell r="E641" t="str">
            <v>Norte</v>
          </cell>
          <cell r="F641" t="str">
            <v>SI</v>
          </cell>
          <cell r="G641" t="str">
            <v>Si</v>
          </cell>
          <cell r="H641" t="str">
            <v>Si</v>
          </cell>
          <cell r="I641" t="str">
            <v>No</v>
          </cell>
          <cell r="J641" t="str">
            <v>Si</v>
          </cell>
          <cell r="K641" t="str">
            <v>Si</v>
          </cell>
          <cell r="L641" t="str">
            <v>Si</v>
          </cell>
          <cell r="M641" t="str">
            <v>Si</v>
          </cell>
          <cell r="N641" t="str">
            <v>Si</v>
          </cell>
          <cell r="O641" t="str">
            <v>Nagua</v>
          </cell>
        </row>
        <row r="642">
          <cell r="A642">
            <v>800</v>
          </cell>
          <cell r="B642" t="str">
            <v>DRBR800</v>
          </cell>
          <cell r="C642" t="str">
            <v>Estación NEXT DIP Pedro Livio Cedeño</v>
          </cell>
          <cell r="D642" t="str">
            <v>NCR</v>
          </cell>
          <cell r="E642" t="str">
            <v>Distrito Nacional</v>
          </cell>
          <cell r="F642" t="str">
            <v>NO</v>
          </cell>
          <cell r="G642" t="str">
            <v>Si</v>
          </cell>
          <cell r="H642" t="str">
            <v>Si</v>
          </cell>
          <cell r="I642" t="str">
            <v>No</v>
          </cell>
          <cell r="J642" t="str">
            <v>Si</v>
          </cell>
          <cell r="K642" t="str">
            <v>Si</v>
          </cell>
          <cell r="L642" t="str">
            <v>Si</v>
          </cell>
          <cell r="M642" t="str">
            <v>Si</v>
          </cell>
          <cell r="N642" t="str">
            <v>Si</v>
          </cell>
          <cell r="O642" t="str">
            <v>Grupo 1</v>
          </cell>
        </row>
        <row r="643">
          <cell r="A643">
            <v>801</v>
          </cell>
          <cell r="B643" t="str">
            <v>DRBR801</v>
          </cell>
          <cell r="C643" t="str">
            <v>Galeria 360 FoodCourt</v>
          </cell>
          <cell r="D643" t="str">
            <v>NCR</v>
          </cell>
          <cell r="E643" t="str">
            <v>Distrito Nacional</v>
          </cell>
          <cell r="F643" t="str">
            <v>SI</v>
          </cell>
          <cell r="G643" t="str">
            <v>Si</v>
          </cell>
          <cell r="H643" t="str">
            <v>Si</v>
          </cell>
          <cell r="I643" t="str">
            <v>No</v>
          </cell>
          <cell r="J643" t="str">
            <v>Si</v>
          </cell>
          <cell r="K643" t="str">
            <v>Si</v>
          </cell>
          <cell r="L643" t="str">
            <v>Si</v>
          </cell>
          <cell r="M643" t="str">
            <v>Si</v>
          </cell>
          <cell r="N643" t="str">
            <v>No</v>
          </cell>
          <cell r="O643" t="str">
            <v>Grupo 8</v>
          </cell>
        </row>
        <row r="644">
          <cell r="A644">
            <v>802</v>
          </cell>
          <cell r="B644" t="str">
            <v>DRBR802</v>
          </cell>
          <cell r="C644" t="str">
            <v>Aeropuerto La Romana</v>
          </cell>
          <cell r="D644" t="str">
            <v>NCR</v>
          </cell>
          <cell r="E644" t="str">
            <v>Este</v>
          </cell>
          <cell r="F644" t="str">
            <v>NO</v>
          </cell>
          <cell r="G644" t="str">
            <v>Si</v>
          </cell>
          <cell r="H644" t="str">
            <v>Si</v>
          </cell>
          <cell r="I644" t="str">
            <v>No</v>
          </cell>
          <cell r="J644" t="str">
            <v>Si</v>
          </cell>
          <cell r="K644" t="str">
            <v>Si</v>
          </cell>
          <cell r="L644" t="str">
            <v>Si</v>
          </cell>
          <cell r="M644" t="str">
            <v>Si</v>
          </cell>
          <cell r="N644" t="str">
            <v>Si</v>
          </cell>
          <cell r="O644" t="str">
            <v>Romana-Higuey</v>
          </cell>
        </row>
        <row r="645">
          <cell r="A645">
            <v>803</v>
          </cell>
          <cell r="B645" t="str">
            <v>DRBR803</v>
          </cell>
          <cell r="C645" t="str">
            <v>Hotel Be Live Canoa #1</v>
          </cell>
          <cell r="D645" t="str">
            <v>NCR</v>
          </cell>
          <cell r="E645" t="str">
            <v>Este</v>
          </cell>
          <cell r="F645" t="str">
            <v>NO</v>
          </cell>
          <cell r="G645" t="str">
            <v>Si</v>
          </cell>
          <cell r="H645" t="str">
            <v>Si</v>
          </cell>
          <cell r="I645" t="str">
            <v>No</v>
          </cell>
          <cell r="J645" t="str">
            <v>Si</v>
          </cell>
          <cell r="K645" t="str">
            <v>Si</v>
          </cell>
          <cell r="L645" t="str">
            <v>Si</v>
          </cell>
          <cell r="M645" t="str">
            <v>Si</v>
          </cell>
          <cell r="N645" t="str">
            <v>Si</v>
          </cell>
          <cell r="O645" t="str">
            <v>Romana-Higuey</v>
          </cell>
        </row>
        <row r="646">
          <cell r="A646">
            <v>804</v>
          </cell>
          <cell r="B646" t="str">
            <v>DRBR804</v>
          </cell>
          <cell r="C646" t="str">
            <v>Hotel Be Live Grand Punta Cana</v>
          </cell>
          <cell r="D646" t="str">
            <v>NCR</v>
          </cell>
          <cell r="E646" t="str">
            <v>Este</v>
          </cell>
          <cell r="F646" t="str">
            <v>NO</v>
          </cell>
          <cell r="G646" t="str">
            <v>Si</v>
          </cell>
          <cell r="H646" t="str">
            <v>Si</v>
          </cell>
          <cell r="I646" t="str">
            <v>No</v>
          </cell>
          <cell r="J646" t="str">
            <v>Si</v>
          </cell>
          <cell r="K646" t="str">
            <v>Si</v>
          </cell>
          <cell r="L646" t="str">
            <v>Si</v>
          </cell>
          <cell r="M646" t="str">
            <v>Si</v>
          </cell>
          <cell r="N646" t="str">
            <v>Si</v>
          </cell>
          <cell r="O646" t="str">
            <v>Romana-Higuey</v>
          </cell>
        </row>
        <row r="647">
          <cell r="A647">
            <v>798</v>
          </cell>
          <cell r="B647" t="str">
            <v>DRBR798</v>
          </cell>
          <cell r="C647" t="str">
            <v>Hotel Grand Paradise Samaná</v>
          </cell>
          <cell r="D647" t="str">
            <v>NCR</v>
          </cell>
          <cell r="E647" t="str">
            <v>Norte</v>
          </cell>
          <cell r="F647" t="str">
            <v>NO</v>
          </cell>
          <cell r="G647" t="str">
            <v>Si</v>
          </cell>
          <cell r="H647" t="str">
            <v>Si</v>
          </cell>
          <cell r="I647" t="str">
            <v>No</v>
          </cell>
          <cell r="J647" t="str">
            <v>Si</v>
          </cell>
          <cell r="K647" t="str">
            <v>Si</v>
          </cell>
          <cell r="L647" t="str">
            <v>Si</v>
          </cell>
          <cell r="M647" t="str">
            <v>Si</v>
          </cell>
          <cell r="N647" t="str">
            <v>Si</v>
          </cell>
          <cell r="O647" t="str">
            <v>Nagua</v>
          </cell>
        </row>
        <row r="648">
          <cell r="A648">
            <v>799</v>
          </cell>
          <cell r="B648" t="str">
            <v>DRBR799</v>
          </cell>
          <cell r="C648" t="str">
            <v>Clínica Corominas Santiago</v>
          </cell>
          <cell r="D648" t="str">
            <v>NCR</v>
          </cell>
          <cell r="E648" t="str">
            <v>Norte</v>
          </cell>
          <cell r="F648" t="str">
            <v>NO</v>
          </cell>
          <cell r="G648" t="str">
            <v>Si</v>
          </cell>
          <cell r="H648" t="str">
            <v>Si</v>
          </cell>
          <cell r="I648" t="str">
            <v>No</v>
          </cell>
          <cell r="J648" t="str">
            <v>Si</v>
          </cell>
          <cell r="K648" t="str">
            <v>Si</v>
          </cell>
          <cell r="L648" t="str">
            <v>Si</v>
          </cell>
          <cell r="M648" t="str">
            <v>Si</v>
          </cell>
          <cell r="N648" t="str">
            <v>Si</v>
          </cell>
          <cell r="O648" t="str">
            <v>Santiago 2</v>
          </cell>
        </row>
        <row r="649">
          <cell r="A649">
            <v>805</v>
          </cell>
          <cell r="B649" t="str">
            <v>DRBR805</v>
          </cell>
          <cell r="C649" t="str">
            <v>Hotel Be Live Grand Marien, Puerto Plata</v>
          </cell>
          <cell r="D649" t="str">
            <v>NCR</v>
          </cell>
          <cell r="E649" t="str">
            <v>Norte</v>
          </cell>
          <cell r="F649" t="str">
            <v>NO</v>
          </cell>
          <cell r="G649" t="str">
            <v>Si</v>
          </cell>
          <cell r="H649" t="str">
            <v>Si</v>
          </cell>
          <cell r="I649" t="str">
            <v>No</v>
          </cell>
          <cell r="J649" t="str">
            <v>Si</v>
          </cell>
          <cell r="K649" t="str">
            <v>Si</v>
          </cell>
          <cell r="L649" t="str">
            <v>Si</v>
          </cell>
          <cell r="M649" t="str">
            <v>Si</v>
          </cell>
          <cell r="N649" t="str">
            <v>Si</v>
          </cell>
          <cell r="O649" t="str">
            <v>Puerto Plata</v>
          </cell>
        </row>
        <row r="650">
          <cell r="A650">
            <v>806</v>
          </cell>
          <cell r="B650" t="str">
            <v>DRBR806</v>
          </cell>
          <cell r="C650" t="str">
            <v>SEWNS Products ZF Santiago</v>
          </cell>
          <cell r="D650" t="str">
            <v>NCR</v>
          </cell>
          <cell r="E650" t="str">
            <v>Norte</v>
          </cell>
          <cell r="F650" t="str">
            <v>NO</v>
          </cell>
          <cell r="G650" t="str">
            <v>Si</v>
          </cell>
          <cell r="H650" t="str">
            <v>Si</v>
          </cell>
          <cell r="I650" t="str">
            <v>No</v>
          </cell>
          <cell r="J650" t="str">
            <v>Si</v>
          </cell>
          <cell r="K650" t="str">
            <v>No</v>
          </cell>
          <cell r="L650" t="str">
            <v>Si</v>
          </cell>
          <cell r="M650" t="str">
            <v>No</v>
          </cell>
          <cell r="N650" t="str">
            <v>No</v>
          </cell>
          <cell r="O650" t="str">
            <v>Santiago 2</v>
          </cell>
        </row>
        <row r="651">
          <cell r="A651">
            <v>807</v>
          </cell>
          <cell r="B651" t="str">
            <v>DRBR207</v>
          </cell>
          <cell r="C651" t="str">
            <v>S/M Morel</v>
          </cell>
          <cell r="D651" t="str">
            <v>NCR</v>
          </cell>
          <cell r="E651" t="str">
            <v>Norte</v>
          </cell>
          <cell r="F651" t="str">
            <v>SI</v>
          </cell>
          <cell r="G651" t="str">
            <v>Si</v>
          </cell>
          <cell r="H651" t="str">
            <v>Si</v>
          </cell>
          <cell r="I651" t="str">
            <v>No</v>
          </cell>
          <cell r="J651" t="str">
            <v>Si</v>
          </cell>
          <cell r="K651" t="str">
            <v>Si</v>
          </cell>
          <cell r="L651" t="str">
            <v>Si</v>
          </cell>
          <cell r="M651" t="str">
            <v>Si</v>
          </cell>
          <cell r="N651" t="str">
            <v>No</v>
          </cell>
          <cell r="O651" t="str">
            <v>Oficina</v>
          </cell>
        </row>
        <row r="652">
          <cell r="A652">
            <v>810</v>
          </cell>
          <cell r="B652" t="str">
            <v>DRBR810</v>
          </cell>
          <cell r="C652" t="str">
            <v>Multicentro La Sirena José Contreras</v>
          </cell>
          <cell r="D652" t="str">
            <v>NCR</v>
          </cell>
          <cell r="E652" t="str">
            <v>Distrito Nacional</v>
          </cell>
          <cell r="F652" t="str">
            <v>NO</v>
          </cell>
          <cell r="G652" t="str">
            <v>Si</v>
          </cell>
          <cell r="H652" t="str">
            <v>Si</v>
          </cell>
          <cell r="I652" t="str">
            <v>No</v>
          </cell>
          <cell r="J652" t="str">
            <v>Si</v>
          </cell>
          <cell r="K652" t="str">
            <v>Si</v>
          </cell>
          <cell r="L652" t="str">
            <v>Si</v>
          </cell>
          <cell r="M652" t="str">
            <v>Si</v>
          </cell>
          <cell r="N652" t="str">
            <v>No</v>
          </cell>
          <cell r="O652" t="str">
            <v>Grupo 3</v>
          </cell>
        </row>
        <row r="653">
          <cell r="A653">
            <v>811</v>
          </cell>
          <cell r="B653" t="str">
            <v>DRBR811</v>
          </cell>
          <cell r="C653" t="str">
            <v>Almacenes Unidos Bella Vista</v>
          </cell>
          <cell r="D653" t="str">
            <v>NCR</v>
          </cell>
          <cell r="E653" t="str">
            <v>Distrito Nacional</v>
          </cell>
          <cell r="F653" t="str">
            <v>NO</v>
          </cell>
          <cell r="G653" t="str">
            <v>Si</v>
          </cell>
          <cell r="H653" t="str">
            <v>Si</v>
          </cell>
          <cell r="I653" t="str">
            <v>No</v>
          </cell>
          <cell r="J653" t="str">
            <v>Si</v>
          </cell>
          <cell r="K653" t="str">
            <v>Si</v>
          </cell>
          <cell r="L653" t="str">
            <v>Si</v>
          </cell>
          <cell r="M653" t="str">
            <v>Si</v>
          </cell>
          <cell r="N653" t="str">
            <v>No</v>
          </cell>
          <cell r="O653" t="str">
            <v>Grupo 2</v>
          </cell>
        </row>
        <row r="654">
          <cell r="A654">
            <v>812</v>
          </cell>
          <cell r="B654" t="str">
            <v>DRBR812</v>
          </cell>
          <cell r="C654" t="str">
            <v>La Canasta del Pueblo</v>
          </cell>
          <cell r="D654" t="str">
            <v>NCR</v>
          </cell>
          <cell r="E654" t="str">
            <v>Distrito Nacional</v>
          </cell>
          <cell r="F654" t="str">
            <v>NO</v>
          </cell>
          <cell r="G654" t="str">
            <v>Si</v>
          </cell>
          <cell r="H654" t="str">
            <v>Si</v>
          </cell>
          <cell r="I654" t="str">
            <v>No</v>
          </cell>
          <cell r="J654" t="str">
            <v>Si</v>
          </cell>
          <cell r="K654" t="str">
            <v>Si</v>
          </cell>
          <cell r="L654" t="str">
            <v>Si</v>
          </cell>
          <cell r="M654" t="str">
            <v>Si</v>
          </cell>
          <cell r="N654" t="str">
            <v>No</v>
          </cell>
          <cell r="O654" t="str">
            <v>Grupo 6</v>
          </cell>
        </row>
        <row r="655">
          <cell r="A655">
            <v>813</v>
          </cell>
          <cell r="B655" t="str">
            <v>DRBR815</v>
          </cell>
          <cell r="C655" t="str">
            <v>ATM occidental Mall</v>
          </cell>
          <cell r="D655" t="str">
            <v>NCR</v>
          </cell>
          <cell r="E655" t="str">
            <v>Distrito Nacional</v>
          </cell>
          <cell r="F655" t="str">
            <v>NO</v>
          </cell>
          <cell r="G655" t="str">
            <v>Si</v>
          </cell>
          <cell r="H655" t="str">
            <v>Si</v>
          </cell>
          <cell r="I655" t="str">
            <v>No</v>
          </cell>
          <cell r="J655" t="str">
            <v>Si</v>
          </cell>
          <cell r="K655" t="str">
            <v>No</v>
          </cell>
          <cell r="L655" t="str">
            <v>No</v>
          </cell>
          <cell r="M655" t="str">
            <v>No</v>
          </cell>
          <cell r="N655" t="str">
            <v>Si</v>
          </cell>
        </row>
        <row r="656">
          <cell r="A656">
            <v>815</v>
          </cell>
          <cell r="B656" t="str">
            <v>DRBR24A</v>
          </cell>
          <cell r="C656" t="str">
            <v>Oficina Plaza Atalaya del Mar</v>
          </cell>
          <cell r="D656" t="str">
            <v>NCR</v>
          </cell>
          <cell r="E656" t="str">
            <v>Distrito Nacional</v>
          </cell>
          <cell r="F656" t="str">
            <v>SI</v>
          </cell>
          <cell r="G656" t="str">
            <v>Si</v>
          </cell>
          <cell r="H656" t="str">
            <v>Si</v>
          </cell>
          <cell r="I656" t="str">
            <v>No</v>
          </cell>
          <cell r="J656" t="str">
            <v>Si</v>
          </cell>
          <cell r="K656" t="str">
            <v>Si</v>
          </cell>
          <cell r="L656" t="str">
            <v>Si</v>
          </cell>
          <cell r="M656" t="str">
            <v>Si</v>
          </cell>
          <cell r="N656" t="str">
            <v>Si</v>
          </cell>
          <cell r="O656" t="str">
            <v>Grupo 5</v>
          </cell>
        </row>
        <row r="657">
          <cell r="A657">
            <v>816</v>
          </cell>
          <cell r="B657" t="str">
            <v>DRBR816</v>
          </cell>
          <cell r="C657" t="str">
            <v>Oficina Pedro Brand</v>
          </cell>
          <cell r="D657" t="str">
            <v>NCR</v>
          </cell>
          <cell r="E657" t="str">
            <v>Distrito Nacional</v>
          </cell>
          <cell r="F657" t="str">
            <v>NO</v>
          </cell>
          <cell r="G657" t="str">
            <v>Si</v>
          </cell>
          <cell r="H657" t="str">
            <v>Si</v>
          </cell>
          <cell r="I657" t="str">
            <v>Si</v>
          </cell>
          <cell r="J657" t="str">
            <v>Si</v>
          </cell>
          <cell r="K657" t="str">
            <v>Si</v>
          </cell>
          <cell r="L657" t="str">
            <v>Si</v>
          </cell>
          <cell r="M657" t="str">
            <v>Si</v>
          </cell>
          <cell r="N657" t="str">
            <v>Si</v>
          </cell>
          <cell r="O657" t="str">
            <v>Grupo 6</v>
          </cell>
        </row>
        <row r="658">
          <cell r="A658">
            <v>817</v>
          </cell>
          <cell r="B658" t="str">
            <v>DRBR817</v>
          </cell>
          <cell r="C658" t="str">
            <v>Ayuntamiento Sabana Larga San José de Ocoa</v>
          </cell>
          <cell r="D658" t="str">
            <v>NCR</v>
          </cell>
          <cell r="E658" t="str">
            <v>Sur</v>
          </cell>
          <cell r="F658" t="str">
            <v>NO</v>
          </cell>
          <cell r="G658" t="str">
            <v>Si</v>
          </cell>
          <cell r="H658" t="str">
            <v>Si</v>
          </cell>
          <cell r="I658" t="str">
            <v>No</v>
          </cell>
          <cell r="J658" t="str">
            <v>Si</v>
          </cell>
          <cell r="K658" t="str">
            <v>No</v>
          </cell>
          <cell r="L658" t="str">
            <v>No</v>
          </cell>
          <cell r="M658" t="str">
            <v>No</v>
          </cell>
          <cell r="N658" t="str">
            <v>Si</v>
          </cell>
          <cell r="O658" t="str">
            <v>Oficina</v>
          </cell>
        </row>
        <row r="659">
          <cell r="A659">
            <v>818</v>
          </cell>
          <cell r="B659" t="str">
            <v>DRBR818</v>
          </cell>
          <cell r="C659" t="str">
            <v>Jurisdicción Inmobiliaria Sto. Dgo.</v>
          </cell>
          <cell r="D659" t="str">
            <v>NCR</v>
          </cell>
          <cell r="E659" t="str">
            <v>Distrito Nacional</v>
          </cell>
          <cell r="F659" t="str">
            <v>NO</v>
          </cell>
          <cell r="G659" t="str">
            <v>No</v>
          </cell>
          <cell r="H659" t="str">
            <v>No</v>
          </cell>
          <cell r="I659" t="str">
            <v>No</v>
          </cell>
          <cell r="J659" t="str">
            <v>No</v>
          </cell>
          <cell r="K659" t="str">
            <v>No</v>
          </cell>
          <cell r="L659" t="str">
            <v>No</v>
          </cell>
          <cell r="M659" t="str">
            <v>No</v>
          </cell>
          <cell r="N659" t="str">
            <v>No</v>
          </cell>
          <cell r="O659" t="str">
            <v>Grupo 2</v>
          </cell>
        </row>
        <row r="660">
          <cell r="A660">
            <v>808</v>
          </cell>
          <cell r="B660" t="str">
            <v>DRBR808</v>
          </cell>
          <cell r="C660" t="str">
            <v>Oficina Castillo</v>
          </cell>
          <cell r="D660" t="str">
            <v>NCR</v>
          </cell>
          <cell r="E660" t="str">
            <v>Norte</v>
          </cell>
          <cell r="F660" t="str">
            <v>NO</v>
          </cell>
          <cell r="G660" t="str">
            <v>Si</v>
          </cell>
          <cell r="H660" t="str">
            <v>Si</v>
          </cell>
          <cell r="I660" t="str">
            <v>No</v>
          </cell>
          <cell r="J660" t="str">
            <v>Si</v>
          </cell>
          <cell r="K660" t="str">
            <v>No</v>
          </cell>
          <cell r="L660" t="str">
            <v>Si</v>
          </cell>
          <cell r="M660" t="str">
            <v>No</v>
          </cell>
          <cell r="N660" t="str">
            <v>Si</v>
          </cell>
          <cell r="O660" t="str">
            <v>Oficina</v>
          </cell>
        </row>
        <row r="661">
          <cell r="A661">
            <v>821</v>
          </cell>
          <cell r="B661" t="str">
            <v>DRBR821</v>
          </cell>
          <cell r="C661" t="str">
            <v>S/M Bravo Ave. Churchill</v>
          </cell>
          <cell r="D661" t="str">
            <v>NCR</v>
          </cell>
          <cell r="E661" t="str">
            <v>Distrito Nacional</v>
          </cell>
          <cell r="F661" t="str">
            <v>SI</v>
          </cell>
          <cell r="G661" t="str">
            <v>Si</v>
          </cell>
          <cell r="H661" t="str">
            <v>No</v>
          </cell>
          <cell r="I661" t="str">
            <v>No</v>
          </cell>
          <cell r="J661" t="str">
            <v>Si</v>
          </cell>
          <cell r="K661" t="str">
            <v>Si</v>
          </cell>
          <cell r="L661" t="str">
            <v>Si</v>
          </cell>
          <cell r="M661" t="str">
            <v>No</v>
          </cell>
          <cell r="N661" t="str">
            <v>No</v>
          </cell>
          <cell r="O661" t="str">
            <v>Grupo 2</v>
          </cell>
        </row>
        <row r="662">
          <cell r="A662">
            <v>822</v>
          </cell>
          <cell r="B662" t="str">
            <v>DRBR822</v>
          </cell>
          <cell r="C662" t="str">
            <v>Induspalma Monte Plata</v>
          </cell>
          <cell r="D662" t="str">
            <v>NCR</v>
          </cell>
          <cell r="E662" t="str">
            <v>Este</v>
          </cell>
          <cell r="F662" t="str">
            <v>NO</v>
          </cell>
          <cell r="G662" t="str">
            <v>Si</v>
          </cell>
          <cell r="H662" t="str">
            <v>Si</v>
          </cell>
          <cell r="I662" t="str">
            <v>No</v>
          </cell>
          <cell r="J662" t="str">
            <v>Si</v>
          </cell>
          <cell r="K662" t="str">
            <v>Si</v>
          </cell>
          <cell r="L662" t="str">
            <v>Si</v>
          </cell>
          <cell r="M662" t="str">
            <v>Si</v>
          </cell>
          <cell r="N662" t="str">
            <v>Si</v>
          </cell>
          <cell r="O662" t="str">
            <v>Oficina</v>
          </cell>
        </row>
        <row r="663">
          <cell r="A663">
            <v>823</v>
          </cell>
          <cell r="B663" t="str">
            <v>DRBR823</v>
          </cell>
          <cell r="C663" t="str">
            <v>Carril de Haina</v>
          </cell>
          <cell r="D663" t="str">
            <v>NCR</v>
          </cell>
          <cell r="E663" t="str">
            <v>Sur</v>
          </cell>
          <cell r="F663" t="str">
            <v>NO</v>
          </cell>
          <cell r="G663" t="str">
            <v>Si</v>
          </cell>
          <cell r="H663" t="str">
            <v>Si</v>
          </cell>
          <cell r="I663" t="str">
            <v>No</v>
          </cell>
          <cell r="J663" t="str">
            <v>Si</v>
          </cell>
          <cell r="K663" t="str">
            <v>No</v>
          </cell>
          <cell r="L663" t="str">
            <v>No</v>
          </cell>
          <cell r="M663" t="str">
            <v>No</v>
          </cell>
          <cell r="N663" t="str">
            <v>Si</v>
          </cell>
          <cell r="O663" t="str">
            <v>Grupo 5</v>
          </cell>
        </row>
        <row r="664">
          <cell r="A664">
            <v>824</v>
          </cell>
          <cell r="B664" t="str">
            <v>DRBR824</v>
          </cell>
          <cell r="C664" t="str">
            <v>Multiplaza Higuey</v>
          </cell>
          <cell r="D664" t="str">
            <v>NCR</v>
          </cell>
          <cell r="E664" t="str">
            <v>Este</v>
          </cell>
          <cell r="F664" t="str">
            <v>NO</v>
          </cell>
          <cell r="G664" t="str">
            <v>Si</v>
          </cell>
          <cell r="H664" t="str">
            <v>Si</v>
          </cell>
          <cell r="I664" t="str">
            <v>No</v>
          </cell>
          <cell r="J664" t="str">
            <v>Si</v>
          </cell>
          <cell r="K664" t="str">
            <v>Si</v>
          </cell>
          <cell r="L664" t="str">
            <v>Si</v>
          </cell>
          <cell r="M664" t="str">
            <v>Si</v>
          </cell>
          <cell r="N664" t="str">
            <v>No</v>
          </cell>
          <cell r="O664" t="str">
            <v>Romana-Higuey</v>
          </cell>
        </row>
        <row r="665">
          <cell r="A665">
            <v>825</v>
          </cell>
          <cell r="B665" t="str">
            <v>DRBR825</v>
          </cell>
          <cell r="C665" t="str">
            <v>Estación ECO CIBELES</v>
          </cell>
          <cell r="D665" t="str">
            <v>NCR</v>
          </cell>
          <cell r="E665" t="str">
            <v>Sur</v>
          </cell>
          <cell r="F665" t="str">
            <v>NO</v>
          </cell>
          <cell r="G665" t="str">
            <v>Si</v>
          </cell>
          <cell r="H665" t="str">
            <v>Si</v>
          </cell>
          <cell r="I665" t="str">
            <v>No</v>
          </cell>
          <cell r="J665" t="str">
            <v>Si</v>
          </cell>
          <cell r="K665" t="str">
            <v>Si</v>
          </cell>
          <cell r="L665" t="str">
            <v>Si</v>
          </cell>
          <cell r="M665" t="str">
            <v>Si</v>
          </cell>
          <cell r="N665" t="str">
            <v>No</v>
          </cell>
          <cell r="O665" t="str">
            <v>Oficina</v>
          </cell>
        </row>
        <row r="666">
          <cell r="A666">
            <v>826</v>
          </cell>
          <cell r="B666" t="str">
            <v>DRBR826</v>
          </cell>
          <cell r="C666" t="str">
            <v>Diamond Plaza #2</v>
          </cell>
          <cell r="D666" t="str">
            <v>NCR</v>
          </cell>
          <cell r="E666" t="str">
            <v>Distrito Nacional</v>
          </cell>
          <cell r="F666" t="str">
            <v>NO</v>
          </cell>
          <cell r="G666" t="str">
            <v>Si</v>
          </cell>
          <cell r="H666" t="str">
            <v>Si</v>
          </cell>
          <cell r="I666" t="str">
            <v>No</v>
          </cell>
          <cell r="J666" t="str">
            <v>Si</v>
          </cell>
          <cell r="K666" t="str">
            <v>Si</v>
          </cell>
          <cell r="L666" t="str">
            <v>Si</v>
          </cell>
          <cell r="M666" t="str">
            <v>Si</v>
          </cell>
          <cell r="N666" t="str">
            <v>Si</v>
          </cell>
          <cell r="O666" t="str">
            <v>Grupo 8</v>
          </cell>
        </row>
        <row r="667">
          <cell r="A667">
            <v>828</v>
          </cell>
          <cell r="B667" t="str">
            <v>DRBR828</v>
          </cell>
          <cell r="C667" t="str">
            <v>Fiduciaria Reservas</v>
          </cell>
          <cell r="D667" t="str">
            <v>NCR</v>
          </cell>
          <cell r="E667" t="str">
            <v>Distrito Nacional</v>
          </cell>
          <cell r="F667" t="str">
            <v>NO</v>
          </cell>
          <cell r="G667" t="str">
            <v>No</v>
          </cell>
          <cell r="H667" t="str">
            <v>No</v>
          </cell>
          <cell r="I667" t="str">
            <v>No</v>
          </cell>
          <cell r="J667" t="str">
            <v>No</v>
          </cell>
          <cell r="K667" t="str">
            <v>No</v>
          </cell>
          <cell r="L667" t="str">
            <v>No</v>
          </cell>
          <cell r="M667" t="str">
            <v>No</v>
          </cell>
          <cell r="N667" t="str">
            <v>No</v>
          </cell>
          <cell r="O667" t="str">
            <v>Grupo 8</v>
          </cell>
        </row>
        <row r="668">
          <cell r="A668">
            <v>829</v>
          </cell>
          <cell r="B668" t="str">
            <v>DRBR829</v>
          </cell>
          <cell r="C668" t="str">
            <v>Multicentro La Sirena Baní</v>
          </cell>
          <cell r="D668" t="str">
            <v>NCR</v>
          </cell>
          <cell r="E668" t="str">
            <v>Sur</v>
          </cell>
          <cell r="F668" t="str">
            <v>NO</v>
          </cell>
          <cell r="G668" t="str">
            <v>Si</v>
          </cell>
          <cell r="H668" t="str">
            <v>Si</v>
          </cell>
          <cell r="I668" t="str">
            <v>No</v>
          </cell>
          <cell r="J668" t="str">
            <v>Si</v>
          </cell>
          <cell r="K668" t="str">
            <v>Si</v>
          </cell>
          <cell r="L668" t="str">
            <v>Si</v>
          </cell>
          <cell r="M668" t="str">
            <v>Si</v>
          </cell>
          <cell r="N668" t="str">
            <v>No</v>
          </cell>
          <cell r="O668" t="str">
            <v>Oficina</v>
          </cell>
        </row>
        <row r="669">
          <cell r="A669">
            <v>830</v>
          </cell>
          <cell r="B669" t="str">
            <v>DRBR830</v>
          </cell>
          <cell r="C669" t="str">
            <v>Sabana Grande de Boyá</v>
          </cell>
          <cell r="D669" t="str">
            <v>NCR</v>
          </cell>
          <cell r="E669" t="str">
            <v>Este</v>
          </cell>
          <cell r="F669" t="str">
            <v>NO</v>
          </cell>
          <cell r="G669" t="str">
            <v>Si</v>
          </cell>
          <cell r="H669" t="str">
            <v>Si</v>
          </cell>
          <cell r="I669" t="str">
            <v>No</v>
          </cell>
          <cell r="J669" t="str">
            <v>Si</v>
          </cell>
          <cell r="K669" t="str">
            <v>Si</v>
          </cell>
          <cell r="L669" t="str">
            <v>Si</v>
          </cell>
          <cell r="M669" t="str">
            <v>Si</v>
          </cell>
          <cell r="N669" t="str">
            <v>No</v>
          </cell>
          <cell r="O669" t="str">
            <v>Oficina</v>
          </cell>
        </row>
        <row r="670">
          <cell r="A670">
            <v>831</v>
          </cell>
          <cell r="B670" t="str">
            <v>DRBR831</v>
          </cell>
          <cell r="C670" t="str">
            <v>Politécnico Loyola San Cristobal</v>
          </cell>
          <cell r="D670" t="str">
            <v>NCR</v>
          </cell>
          <cell r="E670" t="str">
            <v>Sur</v>
          </cell>
          <cell r="F670" t="str">
            <v>NO</v>
          </cell>
          <cell r="G670" t="str">
            <v>Si</v>
          </cell>
          <cell r="H670" t="str">
            <v>Si</v>
          </cell>
          <cell r="I670" t="str">
            <v>No</v>
          </cell>
          <cell r="J670" t="str">
            <v>Si</v>
          </cell>
          <cell r="K670" t="str">
            <v>No</v>
          </cell>
          <cell r="L670" t="str">
            <v>No</v>
          </cell>
          <cell r="M670" t="str">
            <v>No</v>
          </cell>
          <cell r="N670" t="str">
            <v>No</v>
          </cell>
          <cell r="O670" t="str">
            <v>Grupo 5</v>
          </cell>
        </row>
        <row r="671">
          <cell r="A671">
            <v>809</v>
          </cell>
          <cell r="B671" t="str">
            <v>DRBR809</v>
          </cell>
          <cell r="C671" t="str">
            <v>ATM UNP Yoma (Cotui)</v>
          </cell>
          <cell r="E671" t="str">
            <v>Norte</v>
          </cell>
          <cell r="F671" t="str">
            <v>NO</v>
          </cell>
          <cell r="G671" t="str">
            <v>Si</v>
          </cell>
          <cell r="H671" t="str">
            <v>Si</v>
          </cell>
          <cell r="I671" t="str">
            <v>No</v>
          </cell>
          <cell r="J671" t="str">
            <v>Si</v>
          </cell>
          <cell r="K671" t="str">
            <v>No</v>
          </cell>
          <cell r="L671" t="str">
            <v>No</v>
          </cell>
          <cell r="M671" t="str">
            <v>No</v>
          </cell>
          <cell r="N671" t="str">
            <v>Si</v>
          </cell>
        </row>
        <row r="672">
          <cell r="A672">
            <v>833</v>
          </cell>
          <cell r="B672" t="str">
            <v>DRBR833</v>
          </cell>
          <cell r="C672" t="str">
            <v>Cafetería CTB #1</v>
          </cell>
          <cell r="D672" t="str">
            <v>NCR</v>
          </cell>
          <cell r="E672" t="str">
            <v>Distrito Nacional</v>
          </cell>
          <cell r="F672" t="str">
            <v>NO</v>
          </cell>
          <cell r="G672" t="str">
            <v>Si</v>
          </cell>
          <cell r="H672" t="str">
            <v>Si</v>
          </cell>
          <cell r="I672" t="str">
            <v>No</v>
          </cell>
          <cell r="J672" t="str">
            <v>Si</v>
          </cell>
          <cell r="K672" t="str">
            <v>Si</v>
          </cell>
          <cell r="L672" t="str">
            <v>Si</v>
          </cell>
          <cell r="M672" t="str">
            <v>Si</v>
          </cell>
          <cell r="N672" t="str">
            <v>Si</v>
          </cell>
          <cell r="O672" t="str">
            <v>Grupo 2</v>
          </cell>
        </row>
        <row r="673">
          <cell r="A673">
            <v>834</v>
          </cell>
          <cell r="B673" t="str">
            <v>DRBR834</v>
          </cell>
          <cell r="C673" t="str">
            <v>Instituto Medicina Popular (Centro Medico Moderno)</v>
          </cell>
          <cell r="D673" t="str">
            <v>NCR</v>
          </cell>
          <cell r="E673" t="str">
            <v>Distrito Nacional</v>
          </cell>
          <cell r="F673" t="str">
            <v>NO</v>
          </cell>
          <cell r="G673" t="str">
            <v>Si</v>
          </cell>
          <cell r="H673" t="str">
            <v>Si</v>
          </cell>
          <cell r="I673" t="str">
            <v>No</v>
          </cell>
          <cell r="J673" t="str">
            <v>Si</v>
          </cell>
          <cell r="K673" t="str">
            <v>Si</v>
          </cell>
          <cell r="L673" t="str">
            <v>Si</v>
          </cell>
          <cell r="M673" t="str">
            <v>Si</v>
          </cell>
          <cell r="N673" t="str">
            <v>Si</v>
          </cell>
          <cell r="O673" t="str">
            <v>Grupo 8</v>
          </cell>
        </row>
        <row r="674">
          <cell r="A674">
            <v>835</v>
          </cell>
          <cell r="B674" t="str">
            <v>DRBR835</v>
          </cell>
          <cell r="C674" t="str">
            <v>Centro de Caja Megacentro</v>
          </cell>
          <cell r="D674" t="str">
            <v>NCR</v>
          </cell>
          <cell r="E674" t="str">
            <v>Distrito Nacional</v>
          </cell>
          <cell r="F674" t="str">
            <v>SI</v>
          </cell>
          <cell r="G674" t="str">
            <v>Si</v>
          </cell>
          <cell r="H674" t="str">
            <v>Si</v>
          </cell>
          <cell r="I674" t="str">
            <v>No</v>
          </cell>
          <cell r="J674" t="str">
            <v>Si</v>
          </cell>
          <cell r="K674" t="str">
            <v>Si</v>
          </cell>
          <cell r="L674" t="str">
            <v>Si</v>
          </cell>
          <cell r="M674" t="str">
            <v>Si</v>
          </cell>
          <cell r="N674" t="str">
            <v>No</v>
          </cell>
          <cell r="O674" t="str">
            <v>Grupo 4</v>
          </cell>
        </row>
        <row r="675">
          <cell r="A675">
            <v>836</v>
          </cell>
          <cell r="B675" t="str">
            <v>DRBR836</v>
          </cell>
          <cell r="C675" t="str">
            <v>Centro Comercial Plaza Luperón</v>
          </cell>
          <cell r="D675" t="str">
            <v>NCR</v>
          </cell>
          <cell r="E675" t="str">
            <v>Distrito Nacional</v>
          </cell>
          <cell r="F675" t="str">
            <v>NO</v>
          </cell>
          <cell r="G675" t="str">
            <v>Si</v>
          </cell>
          <cell r="H675" t="str">
            <v>Si</v>
          </cell>
          <cell r="I675" t="str">
            <v>No</v>
          </cell>
          <cell r="J675" t="str">
            <v>Si</v>
          </cell>
          <cell r="K675" t="str">
            <v>Si</v>
          </cell>
          <cell r="L675" t="str">
            <v>Si</v>
          </cell>
          <cell r="M675" t="str">
            <v>Si</v>
          </cell>
          <cell r="N675" t="str">
            <v>No</v>
          </cell>
          <cell r="O675" t="str">
            <v>Grupo 5</v>
          </cell>
        </row>
        <row r="676">
          <cell r="A676">
            <v>819</v>
          </cell>
          <cell r="B676" t="str">
            <v>DRBR819</v>
          </cell>
          <cell r="C676" t="str">
            <v>Jurisdicción Inmobiliaria Santiago</v>
          </cell>
          <cell r="D676" t="str">
            <v>NCR</v>
          </cell>
          <cell r="E676" t="str">
            <v>Norte</v>
          </cell>
          <cell r="F676" t="str">
            <v>NO</v>
          </cell>
          <cell r="G676" t="str">
            <v>No</v>
          </cell>
          <cell r="H676" t="str">
            <v>No</v>
          </cell>
          <cell r="I676" t="str">
            <v>No</v>
          </cell>
          <cell r="J676" t="str">
            <v>No</v>
          </cell>
          <cell r="K676" t="str">
            <v>No</v>
          </cell>
          <cell r="L676" t="str">
            <v>No</v>
          </cell>
          <cell r="M676" t="str">
            <v>No</v>
          </cell>
          <cell r="N676" t="str">
            <v>No</v>
          </cell>
          <cell r="O676" t="str">
            <v>Santiago 2</v>
          </cell>
        </row>
        <row r="677">
          <cell r="A677">
            <v>838</v>
          </cell>
          <cell r="B677" t="str">
            <v>DRBR838</v>
          </cell>
          <cell r="C677" t="str">
            <v>Ofic. Consuelo</v>
          </cell>
          <cell r="D677" t="str">
            <v>NCR</v>
          </cell>
          <cell r="E677" t="str">
            <v>Este</v>
          </cell>
          <cell r="F677" t="str">
            <v>NO</v>
          </cell>
          <cell r="G677" t="str">
            <v>Si</v>
          </cell>
          <cell r="H677" t="str">
            <v>Si</v>
          </cell>
          <cell r="I677" t="str">
            <v>No</v>
          </cell>
          <cell r="J677" t="str">
            <v>Si</v>
          </cell>
          <cell r="K677" t="str">
            <v>Si</v>
          </cell>
          <cell r="L677" t="str">
            <v>Si</v>
          </cell>
          <cell r="M677" t="str">
            <v>Si</v>
          </cell>
          <cell r="N677" t="str">
            <v>Si</v>
          </cell>
          <cell r="O677" t="str">
            <v>San Pedro de Macorís</v>
          </cell>
        </row>
        <row r="678">
          <cell r="A678">
            <v>839</v>
          </cell>
          <cell r="B678" t="str">
            <v>DRBR839</v>
          </cell>
          <cell r="C678" t="str">
            <v>INAPA</v>
          </cell>
          <cell r="D678" t="str">
            <v>Wincor Nixdorf</v>
          </cell>
          <cell r="E678" t="str">
            <v>Distrito Nacional</v>
          </cell>
          <cell r="F678" t="str">
            <v>NO</v>
          </cell>
          <cell r="G678" t="str">
            <v>Si</v>
          </cell>
          <cell r="H678" t="str">
            <v>Si</v>
          </cell>
          <cell r="I678" t="str">
            <v>No</v>
          </cell>
          <cell r="J678" t="str">
            <v>No</v>
          </cell>
          <cell r="K678" t="str">
            <v>No</v>
          </cell>
          <cell r="L678" t="str">
            <v>No</v>
          </cell>
          <cell r="M678" t="str">
            <v>No</v>
          </cell>
          <cell r="N678" t="str">
            <v>No</v>
          </cell>
          <cell r="O678" t="str">
            <v>Grupo 6</v>
          </cell>
        </row>
        <row r="679">
          <cell r="A679">
            <v>832</v>
          </cell>
          <cell r="B679" t="str">
            <v>DRBR832</v>
          </cell>
          <cell r="C679" t="str">
            <v>Hospital Traumatológico y Quirúrgico Profesor Juan Bosh</v>
          </cell>
          <cell r="D679" t="str">
            <v>NCR</v>
          </cell>
          <cell r="E679" t="str">
            <v>Norte</v>
          </cell>
          <cell r="F679" t="str">
            <v>NO</v>
          </cell>
          <cell r="G679" t="str">
            <v>Si</v>
          </cell>
          <cell r="H679" t="str">
            <v>Si</v>
          </cell>
          <cell r="I679" t="str">
            <v>No</v>
          </cell>
          <cell r="J679" t="str">
            <v>Si</v>
          </cell>
          <cell r="K679" t="str">
            <v>Si</v>
          </cell>
          <cell r="L679" t="str">
            <v>Si</v>
          </cell>
          <cell r="M679" t="str">
            <v>Si</v>
          </cell>
          <cell r="N679" t="str">
            <v>Si</v>
          </cell>
          <cell r="O679" t="str">
            <v>La Vega</v>
          </cell>
        </row>
        <row r="680">
          <cell r="A680">
            <v>841</v>
          </cell>
          <cell r="B680" t="str">
            <v>DRBR841</v>
          </cell>
          <cell r="C680" t="str">
            <v>CEA [Consejo Estatal del Azúcar]</v>
          </cell>
          <cell r="D680" t="str">
            <v>NCR</v>
          </cell>
          <cell r="E680" t="str">
            <v>Distrito Nacional</v>
          </cell>
          <cell r="F680" t="str">
            <v>NO</v>
          </cell>
          <cell r="G680" t="str">
            <v>Si</v>
          </cell>
          <cell r="H680" t="str">
            <v>No</v>
          </cell>
          <cell r="I680" t="str">
            <v>No</v>
          </cell>
          <cell r="J680" t="str">
            <v>No</v>
          </cell>
          <cell r="K680" t="str">
            <v>No</v>
          </cell>
          <cell r="L680" t="str">
            <v>No</v>
          </cell>
          <cell r="M680" t="str">
            <v>No</v>
          </cell>
          <cell r="N680" t="str">
            <v>No</v>
          </cell>
          <cell r="O680" t="str">
            <v>Grupo 2</v>
          </cell>
        </row>
        <row r="681">
          <cell r="A681">
            <v>842</v>
          </cell>
          <cell r="B681" t="str">
            <v>DRBR842</v>
          </cell>
          <cell r="C681" t="str">
            <v>Plaza Orense La Romana #2</v>
          </cell>
          <cell r="D681" t="str">
            <v>NCR</v>
          </cell>
          <cell r="E681" t="str">
            <v>Este</v>
          </cell>
          <cell r="F681" t="str">
            <v>NO</v>
          </cell>
          <cell r="G681" t="str">
            <v>Si</v>
          </cell>
          <cell r="H681" t="str">
            <v>Si</v>
          </cell>
          <cell r="I681" t="str">
            <v>No</v>
          </cell>
          <cell r="J681" t="str">
            <v>Si</v>
          </cell>
          <cell r="K681" t="str">
            <v>Si</v>
          </cell>
          <cell r="L681" t="str">
            <v>Si</v>
          </cell>
          <cell r="M681" t="str">
            <v>Si</v>
          </cell>
          <cell r="N681" t="str">
            <v>No</v>
          </cell>
          <cell r="O681" t="str">
            <v>Romana-Higuey</v>
          </cell>
        </row>
        <row r="682">
          <cell r="A682">
            <v>843</v>
          </cell>
          <cell r="B682" t="str">
            <v>DRBR843</v>
          </cell>
          <cell r="C682" t="str">
            <v>Romana Centro (Building Center Park)</v>
          </cell>
          <cell r="D682" t="str">
            <v>NCR</v>
          </cell>
          <cell r="E682" t="str">
            <v>Este</v>
          </cell>
          <cell r="F682" t="str">
            <v>NO</v>
          </cell>
          <cell r="G682" t="str">
            <v>Si</v>
          </cell>
          <cell r="H682" t="str">
            <v>Si</v>
          </cell>
          <cell r="I682" t="str">
            <v>No</v>
          </cell>
          <cell r="J682" t="str">
            <v>Si</v>
          </cell>
          <cell r="K682" t="str">
            <v>Si</v>
          </cell>
          <cell r="L682" t="str">
            <v>Si</v>
          </cell>
          <cell r="M682" t="str">
            <v>Si</v>
          </cell>
          <cell r="N682" t="str">
            <v>Si</v>
          </cell>
          <cell r="O682" t="str">
            <v>Romana-Higuey</v>
          </cell>
        </row>
        <row r="683">
          <cell r="A683">
            <v>844</v>
          </cell>
          <cell r="B683" t="str">
            <v>DRBR844</v>
          </cell>
          <cell r="C683" t="str">
            <v>San Juan Shopping Center</v>
          </cell>
          <cell r="D683" t="str">
            <v>NCR</v>
          </cell>
          <cell r="E683" t="str">
            <v>Este</v>
          </cell>
          <cell r="F683" t="str">
            <v>NO</v>
          </cell>
          <cell r="G683" t="str">
            <v>Si</v>
          </cell>
          <cell r="H683" t="str">
            <v>Si</v>
          </cell>
          <cell r="I683" t="str">
            <v>No</v>
          </cell>
          <cell r="J683" t="str">
            <v>Si</v>
          </cell>
          <cell r="K683" t="str">
            <v>No</v>
          </cell>
          <cell r="L683" t="str">
            <v>Si</v>
          </cell>
          <cell r="M683" t="str">
            <v>No</v>
          </cell>
          <cell r="N683" t="str">
            <v>No</v>
          </cell>
          <cell r="O683" t="str">
            <v>Romana-Higuey</v>
          </cell>
        </row>
        <row r="684">
          <cell r="A684">
            <v>845</v>
          </cell>
          <cell r="B684" t="str">
            <v>DRBR845</v>
          </cell>
          <cell r="C684" t="str">
            <v>CERTV</v>
          </cell>
          <cell r="D684" t="str">
            <v>NCR</v>
          </cell>
          <cell r="E684" t="str">
            <v>Distrito Nacional</v>
          </cell>
          <cell r="F684" t="str">
            <v>NO</v>
          </cell>
          <cell r="G684" t="str">
            <v>Si</v>
          </cell>
          <cell r="H684" t="str">
            <v>Si</v>
          </cell>
          <cell r="I684" t="str">
            <v>No</v>
          </cell>
          <cell r="J684" t="str">
            <v>Si</v>
          </cell>
          <cell r="K684" t="str">
            <v>Si</v>
          </cell>
          <cell r="L684" t="str">
            <v>Si</v>
          </cell>
          <cell r="M684" t="str">
            <v>Si</v>
          </cell>
          <cell r="N684" t="str">
            <v>No</v>
          </cell>
          <cell r="O684" t="str">
            <v>Grupo 8</v>
          </cell>
        </row>
        <row r="685">
          <cell r="A685">
            <v>850</v>
          </cell>
          <cell r="B685" t="str">
            <v>DRBR850</v>
          </cell>
          <cell r="C685" t="str">
            <v>Hotel Be Live Hamaca</v>
          </cell>
          <cell r="D685" t="str">
            <v>NCR</v>
          </cell>
          <cell r="E685" t="str">
            <v>Este</v>
          </cell>
          <cell r="F685" t="str">
            <v>NO</v>
          </cell>
          <cell r="G685" t="str">
            <v>Si</v>
          </cell>
          <cell r="H685" t="str">
            <v>Si</v>
          </cell>
          <cell r="I685" t="str">
            <v>No</v>
          </cell>
          <cell r="J685" t="str">
            <v>Si</v>
          </cell>
          <cell r="K685" t="str">
            <v>Si</v>
          </cell>
          <cell r="L685" t="str">
            <v>Si</v>
          </cell>
          <cell r="M685" t="str">
            <v>Si</v>
          </cell>
          <cell r="N685" t="str">
            <v>Si</v>
          </cell>
          <cell r="O685" t="str">
            <v>Oficina</v>
          </cell>
        </row>
        <row r="686">
          <cell r="A686">
            <v>851</v>
          </cell>
          <cell r="B686" t="str">
            <v>DRBR851</v>
          </cell>
          <cell r="C686" t="str">
            <v>Hospital General Dr. Vinicio Calventi</v>
          </cell>
          <cell r="D686" t="str">
            <v>NCR</v>
          </cell>
          <cell r="E686" t="str">
            <v>Distrito Nacional</v>
          </cell>
          <cell r="F686" t="str">
            <v>NO</v>
          </cell>
          <cell r="G686" t="str">
            <v>Si</v>
          </cell>
          <cell r="H686" t="str">
            <v>Si</v>
          </cell>
          <cell r="I686" t="str">
            <v>No</v>
          </cell>
          <cell r="J686" t="str">
            <v>Si</v>
          </cell>
          <cell r="K686" t="str">
            <v>Si</v>
          </cell>
          <cell r="L686" t="str">
            <v>Si</v>
          </cell>
          <cell r="M686" t="str">
            <v>Si</v>
          </cell>
          <cell r="N686" t="str">
            <v>Si</v>
          </cell>
          <cell r="O686" t="str">
            <v>Grupo 6</v>
          </cell>
        </row>
        <row r="687">
          <cell r="A687">
            <v>837</v>
          </cell>
          <cell r="B687" t="str">
            <v>DRBR837</v>
          </cell>
          <cell r="C687" t="str">
            <v>Estación Next Canabacoa</v>
          </cell>
          <cell r="E687" t="str">
            <v>Norte</v>
          </cell>
          <cell r="F687" t="str">
            <v>NO</v>
          </cell>
          <cell r="G687" t="str">
            <v>Si</v>
          </cell>
          <cell r="H687" t="str">
            <v>Si</v>
          </cell>
          <cell r="I687" t="str">
            <v>No</v>
          </cell>
          <cell r="J687" t="str">
            <v>Si</v>
          </cell>
          <cell r="K687" t="str">
            <v>No</v>
          </cell>
          <cell r="L687" t="str">
            <v>No</v>
          </cell>
          <cell r="M687" t="str">
            <v>No</v>
          </cell>
          <cell r="N687" t="str">
            <v>Si</v>
          </cell>
        </row>
        <row r="688">
          <cell r="A688">
            <v>840</v>
          </cell>
          <cell r="B688" t="str">
            <v>DRBR840</v>
          </cell>
          <cell r="C688" t="str">
            <v>PUCMM Santiago</v>
          </cell>
          <cell r="D688" t="str">
            <v>NCR</v>
          </cell>
          <cell r="E688" t="str">
            <v>Norte</v>
          </cell>
          <cell r="F688" t="str">
            <v>NO</v>
          </cell>
          <cell r="G688" t="str">
            <v>Si</v>
          </cell>
          <cell r="H688" t="str">
            <v>Si</v>
          </cell>
          <cell r="I688" t="str">
            <v>No</v>
          </cell>
          <cell r="J688" t="str">
            <v>No</v>
          </cell>
          <cell r="K688" t="str">
            <v>No</v>
          </cell>
          <cell r="L688" t="str">
            <v>Si</v>
          </cell>
          <cell r="M688" t="str">
            <v>No</v>
          </cell>
          <cell r="N688" t="str">
            <v>No</v>
          </cell>
          <cell r="O688" t="str">
            <v>Santiago 2</v>
          </cell>
        </row>
        <row r="689">
          <cell r="A689">
            <v>852</v>
          </cell>
          <cell r="B689" t="str">
            <v>DRBR852</v>
          </cell>
          <cell r="C689" t="str">
            <v>Estación Texaco Franco Bido</v>
          </cell>
          <cell r="D689" t="str">
            <v>NCR</v>
          </cell>
          <cell r="E689" t="str">
            <v>Norte</v>
          </cell>
          <cell r="F689" t="str">
            <v>NO</v>
          </cell>
          <cell r="G689" t="str">
            <v>Si</v>
          </cell>
          <cell r="H689" t="str">
            <v>Si</v>
          </cell>
          <cell r="I689" t="str">
            <v>No</v>
          </cell>
          <cell r="J689" t="str">
            <v>Si</v>
          </cell>
          <cell r="K689" t="str">
            <v>Si</v>
          </cell>
          <cell r="L689" t="str">
            <v>Si</v>
          </cell>
          <cell r="M689" t="str">
            <v>Si</v>
          </cell>
          <cell r="N689" t="str">
            <v>No</v>
          </cell>
          <cell r="O689" t="str">
            <v>Santiago 2</v>
          </cell>
        </row>
        <row r="690">
          <cell r="A690">
            <v>853</v>
          </cell>
          <cell r="B690" t="str">
            <v>DRBR853</v>
          </cell>
          <cell r="C690" t="str">
            <v>Estación Shell Canabacoa [Inversiones JF Group]</v>
          </cell>
          <cell r="D690" t="str">
            <v>NCR</v>
          </cell>
          <cell r="E690" t="str">
            <v>Norte</v>
          </cell>
          <cell r="F690" t="str">
            <v>NO</v>
          </cell>
          <cell r="G690" t="str">
            <v>Si</v>
          </cell>
          <cell r="H690" t="str">
            <v>Si</v>
          </cell>
          <cell r="I690" t="str">
            <v>No</v>
          </cell>
          <cell r="J690" t="str">
            <v>Si</v>
          </cell>
          <cell r="K690" t="str">
            <v>Si</v>
          </cell>
          <cell r="L690" t="str">
            <v>Si</v>
          </cell>
          <cell r="M690" t="str">
            <v>Si</v>
          </cell>
          <cell r="N690" t="str">
            <v>No</v>
          </cell>
          <cell r="O690" t="str">
            <v>Santiago 1</v>
          </cell>
        </row>
        <row r="691">
          <cell r="A691">
            <v>854</v>
          </cell>
          <cell r="B691" t="str">
            <v>DRBR854</v>
          </cell>
          <cell r="C691" t="str">
            <v>Centro Comercial Blanco Batista</v>
          </cell>
          <cell r="D691" t="str">
            <v>NCR</v>
          </cell>
          <cell r="E691" t="str">
            <v>Norte</v>
          </cell>
          <cell r="F691" t="str">
            <v>NO</v>
          </cell>
          <cell r="G691" t="str">
            <v>Si</v>
          </cell>
          <cell r="H691" t="str">
            <v>Si</v>
          </cell>
          <cell r="I691" t="str">
            <v>No</v>
          </cell>
          <cell r="J691" t="str">
            <v>Si</v>
          </cell>
          <cell r="K691" t="str">
            <v>Si</v>
          </cell>
          <cell r="L691" t="str">
            <v>Si</v>
          </cell>
          <cell r="M691" t="str">
            <v>Si</v>
          </cell>
          <cell r="N691" t="str">
            <v>Si</v>
          </cell>
          <cell r="O691" t="str">
            <v>Santiago 1</v>
          </cell>
        </row>
        <row r="692">
          <cell r="A692">
            <v>858</v>
          </cell>
          <cell r="B692" t="str">
            <v>DRBR858</v>
          </cell>
          <cell r="C692" t="str">
            <v>COOPNAMA (Cooperativa Nac. Servicios Multiples de los Maestros)</v>
          </cell>
          <cell r="D692" t="str">
            <v>NCR</v>
          </cell>
          <cell r="E692" t="str">
            <v>Distrito Nacional</v>
          </cell>
          <cell r="F692" t="str">
            <v>NO</v>
          </cell>
          <cell r="G692" t="str">
            <v>Si</v>
          </cell>
          <cell r="H692" t="str">
            <v>No</v>
          </cell>
          <cell r="I692" t="str">
            <v>No</v>
          </cell>
          <cell r="J692" t="str">
            <v>No</v>
          </cell>
          <cell r="K692" t="str">
            <v>No</v>
          </cell>
          <cell r="L692" t="str">
            <v>Si</v>
          </cell>
          <cell r="M692" t="str">
            <v>No</v>
          </cell>
          <cell r="N692" t="str">
            <v>No</v>
          </cell>
          <cell r="O692" t="str">
            <v>Grupo 8</v>
          </cell>
        </row>
        <row r="693">
          <cell r="A693">
            <v>859</v>
          </cell>
          <cell r="B693" t="str">
            <v>DRBR859</v>
          </cell>
          <cell r="C693" t="str">
            <v>Hotel Vista Sol Punta Cana</v>
          </cell>
          <cell r="D693" t="str">
            <v>NCR</v>
          </cell>
          <cell r="E693" t="str">
            <v>Este</v>
          </cell>
          <cell r="F693" t="str">
            <v>NO</v>
          </cell>
          <cell r="G693" t="str">
            <v>Si</v>
          </cell>
          <cell r="H693" t="str">
            <v>Si</v>
          </cell>
          <cell r="I693" t="str">
            <v>No</v>
          </cell>
          <cell r="J693" t="str">
            <v>Si</v>
          </cell>
          <cell r="K693" t="str">
            <v>Si</v>
          </cell>
          <cell r="L693" t="str">
            <v>Si</v>
          </cell>
          <cell r="M693" t="str">
            <v>Si</v>
          </cell>
          <cell r="N693" t="str">
            <v>Si</v>
          </cell>
          <cell r="O693" t="str">
            <v>Romana-Higuey</v>
          </cell>
        </row>
        <row r="694">
          <cell r="A694">
            <v>860</v>
          </cell>
          <cell r="B694" t="str">
            <v>DRBR860</v>
          </cell>
          <cell r="C694" t="str">
            <v>Of. Bella Vista 27 #1</v>
          </cell>
          <cell r="D694" t="str">
            <v>NCR</v>
          </cell>
          <cell r="E694" t="str">
            <v>Distrito Nacional</v>
          </cell>
          <cell r="F694" t="str">
            <v>NO</v>
          </cell>
          <cell r="G694" t="str">
            <v>Si</v>
          </cell>
          <cell r="H694" t="str">
            <v>Si</v>
          </cell>
          <cell r="I694" t="str">
            <v>No</v>
          </cell>
          <cell r="J694" t="str">
            <v>Si</v>
          </cell>
          <cell r="K694" t="str">
            <v>Si</v>
          </cell>
          <cell r="L694" t="str">
            <v>Si</v>
          </cell>
          <cell r="M694" t="str">
            <v>Si</v>
          </cell>
          <cell r="N694" t="str">
            <v>Si</v>
          </cell>
          <cell r="O694" t="str">
            <v>Grupo 2</v>
          </cell>
        </row>
        <row r="695">
          <cell r="A695">
            <v>861</v>
          </cell>
          <cell r="B695" t="str">
            <v>DRBR861</v>
          </cell>
          <cell r="C695" t="str">
            <v>Of. Bella Vista 27 #2</v>
          </cell>
          <cell r="D695" t="str">
            <v>NCR</v>
          </cell>
          <cell r="E695" t="str">
            <v>Distrito Nacional</v>
          </cell>
          <cell r="F695" t="str">
            <v>NO</v>
          </cell>
          <cell r="G695" t="str">
            <v>Si</v>
          </cell>
          <cell r="H695" t="str">
            <v>Si</v>
          </cell>
          <cell r="I695" t="str">
            <v>No</v>
          </cell>
          <cell r="J695" t="str">
            <v>Si</v>
          </cell>
          <cell r="K695" t="str">
            <v>Si</v>
          </cell>
          <cell r="L695" t="str">
            <v>Si</v>
          </cell>
          <cell r="M695" t="str">
            <v>Si</v>
          </cell>
          <cell r="N695" t="str">
            <v>Si</v>
          </cell>
          <cell r="O695" t="str">
            <v>Grupo 2</v>
          </cell>
        </row>
        <row r="696">
          <cell r="A696">
            <v>855</v>
          </cell>
          <cell r="B696" t="str">
            <v>DRBR855</v>
          </cell>
          <cell r="C696" t="str">
            <v>Palacio de Justicia La Vega</v>
          </cell>
          <cell r="D696" t="str">
            <v>NCR</v>
          </cell>
          <cell r="E696" t="str">
            <v>Norte</v>
          </cell>
          <cell r="F696" t="str">
            <v>NO</v>
          </cell>
          <cell r="G696" t="str">
            <v>Si</v>
          </cell>
          <cell r="H696" t="str">
            <v>Si</v>
          </cell>
          <cell r="I696" t="str">
            <v>No</v>
          </cell>
          <cell r="J696" t="str">
            <v>Si</v>
          </cell>
          <cell r="K696" t="str">
            <v>No</v>
          </cell>
          <cell r="L696" t="str">
            <v>No</v>
          </cell>
          <cell r="M696" t="str">
            <v>No</v>
          </cell>
          <cell r="N696" t="str">
            <v>No</v>
          </cell>
          <cell r="O696" t="str">
            <v>La Vega</v>
          </cell>
        </row>
        <row r="697">
          <cell r="A697">
            <v>857</v>
          </cell>
          <cell r="B697" t="str">
            <v>DRBR857</v>
          </cell>
          <cell r="C697" t="str">
            <v>Los Alamos</v>
          </cell>
          <cell r="D697" t="str">
            <v>NCR</v>
          </cell>
          <cell r="E697" t="str">
            <v>Norte</v>
          </cell>
          <cell r="F697" t="str">
            <v>NO</v>
          </cell>
          <cell r="G697" t="str">
            <v>Si</v>
          </cell>
          <cell r="H697" t="str">
            <v>Si</v>
          </cell>
          <cell r="I697" t="str">
            <v>No</v>
          </cell>
          <cell r="J697" t="str">
            <v>Si</v>
          </cell>
          <cell r="K697" t="str">
            <v>Si</v>
          </cell>
          <cell r="L697" t="str">
            <v>Si</v>
          </cell>
          <cell r="M697" t="str">
            <v>Si</v>
          </cell>
          <cell r="N697" t="str">
            <v>Si</v>
          </cell>
          <cell r="O697" t="str">
            <v>Santiago 2</v>
          </cell>
        </row>
        <row r="698">
          <cell r="A698">
            <v>865</v>
          </cell>
          <cell r="B698" t="str">
            <v>DRBR865</v>
          </cell>
          <cell r="C698" t="str">
            <v>Club Naco</v>
          </cell>
          <cell r="D698" t="str">
            <v>NCR</v>
          </cell>
          <cell r="E698" t="str">
            <v>Distrito Nacional</v>
          </cell>
          <cell r="F698" t="str">
            <v>NO</v>
          </cell>
          <cell r="G698" t="str">
            <v>Si</v>
          </cell>
          <cell r="H698" t="str">
            <v>Si</v>
          </cell>
          <cell r="I698" t="str">
            <v>No</v>
          </cell>
          <cell r="J698" t="str">
            <v>Si</v>
          </cell>
          <cell r="K698" t="str">
            <v>Si</v>
          </cell>
          <cell r="L698" t="str">
            <v>Si</v>
          </cell>
          <cell r="M698" t="str">
            <v>Si</v>
          </cell>
          <cell r="N698" t="str">
            <v>No</v>
          </cell>
          <cell r="O698" t="str">
            <v>Grupo 8</v>
          </cell>
        </row>
        <row r="699">
          <cell r="A699">
            <v>866</v>
          </cell>
          <cell r="B699" t="str">
            <v>DRBR866</v>
          </cell>
          <cell r="C699" t="str">
            <v>Edificio Carnet</v>
          </cell>
          <cell r="D699" t="str">
            <v>NCR</v>
          </cell>
          <cell r="E699" t="str">
            <v>Distrito Nacional</v>
          </cell>
          <cell r="F699" t="str">
            <v>NO</v>
          </cell>
          <cell r="G699" t="str">
            <v>Si</v>
          </cell>
          <cell r="H699" t="str">
            <v>No</v>
          </cell>
          <cell r="I699" t="str">
            <v>No</v>
          </cell>
          <cell r="J699" t="str">
            <v>No</v>
          </cell>
          <cell r="K699" t="str">
            <v>No</v>
          </cell>
          <cell r="L699" t="str">
            <v>Si</v>
          </cell>
          <cell r="M699" t="str">
            <v>No</v>
          </cell>
          <cell r="N699" t="str">
            <v>No</v>
          </cell>
          <cell r="O699" t="str">
            <v>Grupo 8</v>
          </cell>
        </row>
        <row r="700">
          <cell r="A700">
            <v>867</v>
          </cell>
          <cell r="B700" t="str">
            <v>DRBR867</v>
          </cell>
          <cell r="C700" t="str">
            <v>Est. Autopista El Coral</v>
          </cell>
          <cell r="D700" t="str">
            <v>NCR</v>
          </cell>
          <cell r="E700" t="str">
            <v>Este</v>
          </cell>
          <cell r="F700" t="str">
            <v>NO</v>
          </cell>
          <cell r="G700" t="str">
            <v>Si</v>
          </cell>
          <cell r="H700" t="str">
            <v>Si</v>
          </cell>
          <cell r="I700" t="str">
            <v>No</v>
          </cell>
          <cell r="J700" t="str">
            <v>Si</v>
          </cell>
          <cell r="K700" t="str">
            <v>Si</v>
          </cell>
          <cell r="L700" t="str">
            <v>Si</v>
          </cell>
          <cell r="M700" t="str">
            <v>Si</v>
          </cell>
          <cell r="N700" t="str">
            <v>No</v>
          </cell>
          <cell r="O700" t="str">
            <v>Romana-Higuey</v>
          </cell>
        </row>
        <row r="701">
          <cell r="A701">
            <v>868</v>
          </cell>
          <cell r="B701" t="str">
            <v>DRBR868</v>
          </cell>
          <cell r="C701" t="str">
            <v>Casino Diamante Hotel Sheraton</v>
          </cell>
          <cell r="D701" t="str">
            <v>NCR</v>
          </cell>
          <cell r="E701" t="str">
            <v>Distrito Nacional</v>
          </cell>
          <cell r="F701" t="str">
            <v>NO</v>
          </cell>
          <cell r="G701" t="str">
            <v>Si</v>
          </cell>
          <cell r="H701" t="str">
            <v>Si</v>
          </cell>
          <cell r="I701" t="str">
            <v>No</v>
          </cell>
          <cell r="J701" t="str">
            <v>Si</v>
          </cell>
          <cell r="K701" t="str">
            <v>Si</v>
          </cell>
          <cell r="L701" t="str">
            <v>Si</v>
          </cell>
          <cell r="M701" t="str">
            <v>Si</v>
          </cell>
          <cell r="N701" t="str">
            <v>Si</v>
          </cell>
          <cell r="O701" t="str">
            <v>Grupo 3</v>
          </cell>
        </row>
        <row r="702">
          <cell r="A702">
            <v>862</v>
          </cell>
          <cell r="B702" t="str">
            <v>DRBR862</v>
          </cell>
          <cell r="C702" t="str">
            <v>Supermercado Doble A</v>
          </cell>
          <cell r="D702" t="str">
            <v>NCR</v>
          </cell>
          <cell r="E702" t="str">
            <v>Norte</v>
          </cell>
          <cell r="F702" t="str">
            <v>NO</v>
          </cell>
          <cell r="G702" t="str">
            <v>Si</v>
          </cell>
          <cell r="H702" t="str">
            <v>Si</v>
          </cell>
          <cell r="I702" t="str">
            <v>No</v>
          </cell>
          <cell r="J702" t="str">
            <v>Si</v>
          </cell>
          <cell r="K702" t="str">
            <v>Si</v>
          </cell>
          <cell r="L702" t="str">
            <v>Si</v>
          </cell>
          <cell r="M702" t="str">
            <v>Si</v>
          </cell>
          <cell r="N702" t="str">
            <v>Si</v>
          </cell>
          <cell r="O702" t="str">
            <v>Oficina</v>
          </cell>
        </row>
        <row r="703">
          <cell r="A703">
            <v>870</v>
          </cell>
          <cell r="B703" t="str">
            <v>DRBR870</v>
          </cell>
          <cell r="C703" t="str">
            <v>The WillBes Dominicana</v>
          </cell>
          <cell r="D703" t="str">
            <v>NCR</v>
          </cell>
          <cell r="E703" t="str">
            <v>Sur</v>
          </cell>
          <cell r="F703" t="str">
            <v>NO</v>
          </cell>
          <cell r="G703" t="str">
            <v>Si</v>
          </cell>
          <cell r="H703" t="str">
            <v>Si</v>
          </cell>
          <cell r="I703" t="str">
            <v>No</v>
          </cell>
          <cell r="J703" t="str">
            <v>Si</v>
          </cell>
          <cell r="K703" t="str">
            <v>Si</v>
          </cell>
          <cell r="L703" t="str">
            <v>Si</v>
          </cell>
          <cell r="M703" t="str">
            <v>Si</v>
          </cell>
          <cell r="N703" t="str">
            <v>Si</v>
          </cell>
          <cell r="O703" t="str">
            <v>Barahona</v>
          </cell>
        </row>
        <row r="704">
          <cell r="A704">
            <v>871</v>
          </cell>
          <cell r="B704" t="str">
            <v>DRBR871</v>
          </cell>
          <cell r="C704" t="str">
            <v>Plaza Cultural San Juan</v>
          </cell>
          <cell r="D704" t="str">
            <v>NCR</v>
          </cell>
          <cell r="E704" t="str">
            <v>Sur</v>
          </cell>
          <cell r="F704" t="str">
            <v>N/A</v>
          </cell>
          <cell r="G704" t="str">
            <v>N/A</v>
          </cell>
          <cell r="H704" t="str">
            <v>N/A</v>
          </cell>
          <cell r="I704" t="str">
            <v>N/A</v>
          </cell>
          <cell r="J704" t="str">
            <v>N/A</v>
          </cell>
          <cell r="K704" t="str">
            <v>N/A</v>
          </cell>
          <cell r="L704" t="str">
            <v>N/A</v>
          </cell>
          <cell r="M704" t="str">
            <v>N/A</v>
          </cell>
        </row>
        <row r="705">
          <cell r="A705">
            <v>864</v>
          </cell>
          <cell r="B705" t="str">
            <v>DRBR864</v>
          </cell>
          <cell r="C705" t="str">
            <v>Palmares Mall</v>
          </cell>
          <cell r="D705" t="str">
            <v>NCR</v>
          </cell>
          <cell r="E705" t="str">
            <v>Norte</v>
          </cell>
          <cell r="F705" t="str">
            <v>NO</v>
          </cell>
          <cell r="G705" t="str">
            <v>Si</v>
          </cell>
          <cell r="H705" t="str">
            <v>Si</v>
          </cell>
          <cell r="I705" t="str">
            <v>No</v>
          </cell>
          <cell r="J705" t="str">
            <v>Si</v>
          </cell>
          <cell r="K705" t="str">
            <v>Si</v>
          </cell>
          <cell r="L705" t="str">
            <v>Si</v>
          </cell>
          <cell r="M705" t="str">
            <v>Si</v>
          </cell>
          <cell r="N705" t="str">
            <v>No</v>
          </cell>
          <cell r="O705" t="str">
            <v>San Francisco de Macorís</v>
          </cell>
        </row>
        <row r="706">
          <cell r="A706">
            <v>873</v>
          </cell>
          <cell r="B706" t="str">
            <v>DRBR873</v>
          </cell>
          <cell r="C706" t="str">
            <v>Centro Caja San Cristobal #2</v>
          </cell>
          <cell r="D706" t="str">
            <v>NCR</v>
          </cell>
          <cell r="E706" t="str">
            <v>Sur</v>
          </cell>
          <cell r="F706" t="str">
            <v>SI</v>
          </cell>
          <cell r="G706" t="str">
            <v>Si</v>
          </cell>
          <cell r="H706" t="str">
            <v>Si</v>
          </cell>
          <cell r="I706" t="str">
            <v>No</v>
          </cell>
          <cell r="J706" t="str">
            <v>Si</v>
          </cell>
          <cell r="K706" t="str">
            <v>Si</v>
          </cell>
          <cell r="L706" t="str">
            <v>Si</v>
          </cell>
          <cell r="M706" t="str">
            <v>Si</v>
          </cell>
          <cell r="N706" t="str">
            <v>Si</v>
          </cell>
          <cell r="O706" t="str">
            <v>Grupo 5</v>
          </cell>
        </row>
        <row r="707">
          <cell r="A707">
            <v>869</v>
          </cell>
          <cell r="B707" t="str">
            <v>DRBR869</v>
          </cell>
          <cell r="C707" t="str">
            <v>Est. Isla La Cueva Cotui</v>
          </cell>
          <cell r="D707" t="str">
            <v>NCR</v>
          </cell>
          <cell r="E707" t="str">
            <v>Norte</v>
          </cell>
          <cell r="F707" t="str">
            <v>NO</v>
          </cell>
          <cell r="G707" t="str">
            <v>Si</v>
          </cell>
          <cell r="H707" t="str">
            <v>Si</v>
          </cell>
          <cell r="I707" t="str">
            <v>No</v>
          </cell>
          <cell r="J707" t="str">
            <v>Si</v>
          </cell>
          <cell r="K707" t="str">
            <v>Si</v>
          </cell>
          <cell r="L707" t="str">
            <v>Si</v>
          </cell>
          <cell r="M707" t="str">
            <v>Si</v>
          </cell>
          <cell r="N707" t="str">
            <v>Si</v>
          </cell>
          <cell r="O707" t="str">
            <v>Oficina</v>
          </cell>
        </row>
        <row r="708">
          <cell r="A708">
            <v>875</v>
          </cell>
          <cell r="B708" t="str">
            <v>DRBR875</v>
          </cell>
          <cell r="C708" t="str">
            <v>Est. Texaco Duarte Km 15</v>
          </cell>
          <cell r="D708" t="str">
            <v>NCR</v>
          </cell>
          <cell r="E708" t="str">
            <v>Distrito Nacional</v>
          </cell>
          <cell r="F708" t="str">
            <v>NO</v>
          </cell>
          <cell r="G708" t="str">
            <v>Si</v>
          </cell>
          <cell r="H708" t="str">
            <v>Si</v>
          </cell>
          <cell r="I708" t="str">
            <v>No</v>
          </cell>
          <cell r="J708" t="str">
            <v>Si</v>
          </cell>
          <cell r="K708" t="str">
            <v>Si</v>
          </cell>
          <cell r="L708" t="str">
            <v>Si</v>
          </cell>
          <cell r="M708" t="str">
            <v>Si</v>
          </cell>
          <cell r="N708" t="str">
            <v>No</v>
          </cell>
          <cell r="O708" t="str">
            <v>Grupo 6</v>
          </cell>
        </row>
        <row r="709">
          <cell r="A709">
            <v>876</v>
          </cell>
          <cell r="B709" t="str">
            <v>DRBR876</v>
          </cell>
          <cell r="C709" t="str">
            <v>Est. NEXT Abraham Lincoln</v>
          </cell>
          <cell r="D709" t="str">
            <v>NCR</v>
          </cell>
          <cell r="E709" t="str">
            <v>Distrito Nacional</v>
          </cell>
          <cell r="F709" t="str">
            <v>NO</v>
          </cell>
          <cell r="G709" t="str">
            <v>Si</v>
          </cell>
          <cell r="H709" t="str">
            <v>Si</v>
          </cell>
          <cell r="I709" t="str">
            <v>No</v>
          </cell>
          <cell r="J709" t="str">
            <v>Si</v>
          </cell>
          <cell r="K709" t="str">
            <v>Si</v>
          </cell>
          <cell r="L709" t="str">
            <v>Si</v>
          </cell>
          <cell r="M709" t="str">
            <v>Si</v>
          </cell>
          <cell r="N709" t="str">
            <v>No</v>
          </cell>
          <cell r="O709" t="str">
            <v>Grupo 8</v>
          </cell>
        </row>
        <row r="710">
          <cell r="A710">
            <v>872</v>
          </cell>
          <cell r="B710" t="str">
            <v>DRBR872</v>
          </cell>
          <cell r="C710" t="str">
            <v>ZF Pisano #2</v>
          </cell>
          <cell r="D710" t="str">
            <v>NCR</v>
          </cell>
          <cell r="E710" t="str">
            <v>Norte</v>
          </cell>
          <cell r="F710" t="str">
            <v>NO</v>
          </cell>
          <cell r="G710" t="str">
            <v>Si</v>
          </cell>
          <cell r="H710" t="str">
            <v>Si</v>
          </cell>
          <cell r="I710" t="str">
            <v>No</v>
          </cell>
          <cell r="J710" t="str">
            <v>Si</v>
          </cell>
          <cell r="K710" t="str">
            <v>Si</v>
          </cell>
          <cell r="L710" t="str">
            <v>Si</v>
          </cell>
          <cell r="M710" t="str">
            <v>Si</v>
          </cell>
          <cell r="N710" t="str">
            <v>No</v>
          </cell>
          <cell r="O710" t="str">
            <v>Santiago 2</v>
          </cell>
        </row>
        <row r="711">
          <cell r="A711">
            <v>874</v>
          </cell>
          <cell r="B711" t="str">
            <v>DRBR874</v>
          </cell>
          <cell r="C711" t="str">
            <v>ZF Esperanza #2</v>
          </cell>
          <cell r="D711" t="str">
            <v>NCR</v>
          </cell>
          <cell r="E711" t="str">
            <v>Norte</v>
          </cell>
          <cell r="F711" t="str">
            <v>NO</v>
          </cell>
          <cell r="G711" t="str">
            <v>Si</v>
          </cell>
          <cell r="H711" t="str">
            <v>Si</v>
          </cell>
          <cell r="I711" t="str">
            <v>No</v>
          </cell>
          <cell r="J711" t="str">
            <v>Si</v>
          </cell>
          <cell r="K711" t="str">
            <v>Si</v>
          </cell>
          <cell r="L711" t="str">
            <v>Si</v>
          </cell>
          <cell r="M711" t="str">
            <v>Si</v>
          </cell>
          <cell r="N711" t="str">
            <v>Si</v>
          </cell>
          <cell r="O711" t="str">
            <v>Oficina</v>
          </cell>
        </row>
        <row r="712">
          <cell r="A712">
            <v>879</v>
          </cell>
          <cell r="B712" t="str">
            <v>DRBR879</v>
          </cell>
          <cell r="C712" t="str">
            <v>Plaza Metropolitana</v>
          </cell>
          <cell r="D712" t="str">
            <v>NCR</v>
          </cell>
          <cell r="E712" t="str">
            <v>Distrito Nacional</v>
          </cell>
          <cell r="F712" t="str">
            <v>NO</v>
          </cell>
          <cell r="G712" t="str">
            <v>Si</v>
          </cell>
          <cell r="H712" t="str">
            <v>Si</v>
          </cell>
          <cell r="I712" t="str">
            <v>No</v>
          </cell>
          <cell r="J712" t="str">
            <v>Si</v>
          </cell>
          <cell r="K712" t="str">
            <v>Si</v>
          </cell>
          <cell r="L712" t="str">
            <v>Si</v>
          </cell>
          <cell r="M712" t="str">
            <v>Si</v>
          </cell>
          <cell r="N712" t="str">
            <v>No</v>
          </cell>
          <cell r="O712" t="str">
            <v>Grupo 8</v>
          </cell>
        </row>
        <row r="713">
          <cell r="A713">
            <v>880</v>
          </cell>
          <cell r="B713" t="str">
            <v>DRBR880</v>
          </cell>
          <cell r="C713" t="str">
            <v>Ofic. Barahona #2</v>
          </cell>
          <cell r="D713" t="str">
            <v>NCR</v>
          </cell>
          <cell r="E713" t="str">
            <v>Sur</v>
          </cell>
          <cell r="F713" t="str">
            <v>SI</v>
          </cell>
          <cell r="G713" t="str">
            <v>Si</v>
          </cell>
          <cell r="H713" t="str">
            <v>Si</v>
          </cell>
          <cell r="I713" t="str">
            <v>No</v>
          </cell>
          <cell r="J713" t="str">
            <v>Si</v>
          </cell>
          <cell r="K713" t="str">
            <v>No</v>
          </cell>
          <cell r="L713" t="str">
            <v>Si</v>
          </cell>
          <cell r="M713" t="str">
            <v>No</v>
          </cell>
          <cell r="N713" t="str">
            <v>Si</v>
          </cell>
          <cell r="O713" t="str">
            <v>Barahona</v>
          </cell>
        </row>
        <row r="714">
          <cell r="A714">
            <v>881</v>
          </cell>
          <cell r="B714" t="str">
            <v>DRBR881</v>
          </cell>
          <cell r="C714" t="str">
            <v>Ofic. Yaguate</v>
          </cell>
          <cell r="D714" t="str">
            <v>NCR</v>
          </cell>
          <cell r="E714" t="str">
            <v>Sur</v>
          </cell>
          <cell r="F714" t="str">
            <v>NO</v>
          </cell>
          <cell r="G714" t="str">
            <v>Si</v>
          </cell>
          <cell r="H714" t="str">
            <v>Si</v>
          </cell>
          <cell r="I714" t="str">
            <v>No</v>
          </cell>
          <cell r="J714" t="str">
            <v>Si</v>
          </cell>
          <cell r="K714" t="str">
            <v>No</v>
          </cell>
          <cell r="L714" t="str">
            <v>Si</v>
          </cell>
          <cell r="M714" t="str">
            <v>No</v>
          </cell>
          <cell r="N714" t="str">
            <v>Si</v>
          </cell>
          <cell r="O714" t="str">
            <v>Oficina</v>
          </cell>
        </row>
        <row r="715">
          <cell r="A715">
            <v>877</v>
          </cell>
          <cell r="B715" t="str">
            <v>DRBR877</v>
          </cell>
          <cell r="C715" t="str">
            <v>Est. Los Samanes</v>
          </cell>
          <cell r="D715" t="str">
            <v>NCR</v>
          </cell>
          <cell r="E715" t="str">
            <v>Norte</v>
          </cell>
          <cell r="F715" t="str">
            <v>NO</v>
          </cell>
          <cell r="G715" t="str">
            <v>Si</v>
          </cell>
          <cell r="H715" t="str">
            <v>Si</v>
          </cell>
          <cell r="I715" t="str">
            <v>No</v>
          </cell>
          <cell r="J715" t="str">
            <v>Si</v>
          </cell>
          <cell r="K715" t="str">
            <v>Si</v>
          </cell>
          <cell r="L715" t="str">
            <v>Si</v>
          </cell>
          <cell r="M715" t="str">
            <v>Si</v>
          </cell>
          <cell r="N715" t="str">
            <v>No</v>
          </cell>
          <cell r="O715" t="str">
            <v>San Francisco de Macorís</v>
          </cell>
        </row>
        <row r="716">
          <cell r="A716">
            <v>883</v>
          </cell>
          <cell r="B716" t="str">
            <v>DRBR883</v>
          </cell>
          <cell r="C716" t="str">
            <v>Plaza Filadelfia</v>
          </cell>
          <cell r="D716" t="str">
            <v>NCR</v>
          </cell>
          <cell r="E716" t="str">
            <v>Distrito Nacional</v>
          </cell>
          <cell r="F716" t="str">
            <v>NO</v>
          </cell>
          <cell r="G716" t="str">
            <v>Si</v>
          </cell>
          <cell r="H716" t="str">
            <v>Si</v>
          </cell>
          <cell r="I716" t="str">
            <v>No</v>
          </cell>
          <cell r="J716" t="str">
            <v>Si</v>
          </cell>
          <cell r="K716" t="str">
            <v>Si</v>
          </cell>
          <cell r="L716" t="str">
            <v>Si</v>
          </cell>
          <cell r="M716" t="str">
            <v>Si</v>
          </cell>
          <cell r="N716" t="str">
            <v>Si</v>
          </cell>
          <cell r="O716" t="str">
            <v>Grupo 9</v>
          </cell>
        </row>
        <row r="717">
          <cell r="A717">
            <v>884</v>
          </cell>
          <cell r="B717" t="str">
            <v>DRBR884</v>
          </cell>
          <cell r="C717" t="str">
            <v>Hiper Olé Sabana Perdida</v>
          </cell>
          <cell r="D717" t="str">
            <v>NCR</v>
          </cell>
          <cell r="E717" t="str">
            <v>Distrito Nacional</v>
          </cell>
          <cell r="F717" t="str">
            <v>NO</v>
          </cell>
          <cell r="G717" t="str">
            <v>Si</v>
          </cell>
          <cell r="H717" t="str">
            <v>Si</v>
          </cell>
          <cell r="I717" t="str">
            <v>No</v>
          </cell>
          <cell r="J717" t="str">
            <v>Si</v>
          </cell>
          <cell r="K717" t="str">
            <v>Si</v>
          </cell>
          <cell r="L717" t="str">
            <v>Si</v>
          </cell>
          <cell r="M717" t="str">
            <v>Si</v>
          </cell>
          <cell r="N717" t="str">
            <v>No</v>
          </cell>
          <cell r="O717" t="str">
            <v>Grupo 4</v>
          </cell>
        </row>
        <row r="718">
          <cell r="A718">
            <v>885</v>
          </cell>
          <cell r="B718" t="str">
            <v>DRBR885</v>
          </cell>
          <cell r="C718" t="str">
            <v>Ofic. Rancho Arriba</v>
          </cell>
          <cell r="D718" t="str">
            <v>NCR</v>
          </cell>
          <cell r="E718" t="str">
            <v>Sur</v>
          </cell>
          <cell r="F718" t="str">
            <v>NO</v>
          </cell>
          <cell r="G718" t="str">
            <v>Si</v>
          </cell>
          <cell r="H718" t="str">
            <v>Si</v>
          </cell>
          <cell r="I718" t="str">
            <v>No</v>
          </cell>
          <cell r="J718" t="str">
            <v>Si</v>
          </cell>
          <cell r="K718" t="str">
            <v>Si</v>
          </cell>
          <cell r="L718" t="str">
            <v>Si</v>
          </cell>
          <cell r="M718" t="str">
            <v>Si</v>
          </cell>
          <cell r="N718" t="str">
            <v>Si</v>
          </cell>
          <cell r="O718" t="str">
            <v>Oficina</v>
          </cell>
        </row>
        <row r="719">
          <cell r="A719">
            <v>878</v>
          </cell>
          <cell r="B719" t="str">
            <v>DRBR878</v>
          </cell>
          <cell r="C719" t="str">
            <v>PBG Hospital José María Cabral</v>
          </cell>
          <cell r="E719" t="str">
            <v>Norte</v>
          </cell>
          <cell r="F719" t="str">
            <v>N/A</v>
          </cell>
          <cell r="G719" t="str">
            <v>N/A</v>
          </cell>
          <cell r="H719" t="str">
            <v>N/A</v>
          </cell>
          <cell r="I719" t="str">
            <v>N/A</v>
          </cell>
          <cell r="J719" t="str">
            <v>N/A</v>
          </cell>
          <cell r="K719" t="str">
            <v>N/A</v>
          </cell>
          <cell r="L719" t="str">
            <v>N/A</v>
          </cell>
          <cell r="M719" t="str">
            <v>N/A</v>
          </cell>
        </row>
        <row r="720">
          <cell r="A720">
            <v>887</v>
          </cell>
          <cell r="B720" t="str">
            <v>DRBR887</v>
          </cell>
          <cell r="C720" t="str">
            <v>ATM S/M. Bravo Los Proceres</v>
          </cell>
          <cell r="D720" t="str">
            <v>NCR</v>
          </cell>
          <cell r="E720" t="str">
            <v>Distrito Nacional</v>
          </cell>
          <cell r="F720" t="str">
            <v>NO</v>
          </cell>
          <cell r="G720" t="str">
            <v>Si</v>
          </cell>
          <cell r="H720" t="str">
            <v>Si</v>
          </cell>
          <cell r="I720" t="str">
            <v>No</v>
          </cell>
          <cell r="J720" t="str">
            <v>Si</v>
          </cell>
          <cell r="K720" t="str">
            <v>No</v>
          </cell>
          <cell r="L720" t="str">
            <v>No</v>
          </cell>
          <cell r="M720" t="str">
            <v>No</v>
          </cell>
        </row>
        <row r="721">
          <cell r="A721">
            <v>882</v>
          </cell>
          <cell r="B721" t="str">
            <v>DRBR882</v>
          </cell>
          <cell r="C721" t="str">
            <v>Ofic. Moca #2</v>
          </cell>
          <cell r="D721" t="str">
            <v>NCR</v>
          </cell>
          <cell r="E721" t="str">
            <v>Norte</v>
          </cell>
          <cell r="F721" t="str">
            <v>SI</v>
          </cell>
          <cell r="G721" t="str">
            <v>Si</v>
          </cell>
          <cell r="H721" t="str">
            <v>Si</v>
          </cell>
          <cell r="I721" t="str">
            <v>No</v>
          </cell>
          <cell r="J721" t="str">
            <v>Si</v>
          </cell>
          <cell r="K721" t="str">
            <v>No</v>
          </cell>
          <cell r="L721" t="str">
            <v>Si</v>
          </cell>
          <cell r="M721" t="str">
            <v>No</v>
          </cell>
          <cell r="N721" t="str">
            <v>Si</v>
          </cell>
          <cell r="O721" t="str">
            <v>La Vega</v>
          </cell>
        </row>
        <row r="722">
          <cell r="A722">
            <v>889</v>
          </cell>
          <cell r="B722" t="str">
            <v>DRBR889</v>
          </cell>
          <cell r="C722" t="str">
            <v>ATM UNP Plaza Lama Máximo Gomez II</v>
          </cell>
          <cell r="D722" t="str">
            <v>NCR</v>
          </cell>
          <cell r="E722" t="str">
            <v>Distrito Nacional</v>
          </cell>
          <cell r="F722" t="str">
            <v>NO</v>
          </cell>
          <cell r="G722" t="str">
            <v>Si</v>
          </cell>
          <cell r="H722" t="str">
            <v>Si</v>
          </cell>
          <cell r="I722" t="str">
            <v>No</v>
          </cell>
          <cell r="J722" t="str">
            <v>Si</v>
          </cell>
          <cell r="K722" t="str">
            <v>No</v>
          </cell>
          <cell r="L722" t="str">
            <v>No</v>
          </cell>
          <cell r="M722" t="str">
            <v>No</v>
          </cell>
          <cell r="N722" t="str">
            <v>Si</v>
          </cell>
        </row>
        <row r="723">
          <cell r="A723">
            <v>890</v>
          </cell>
          <cell r="B723" t="str">
            <v>DRBR890</v>
          </cell>
          <cell r="C723" t="str">
            <v>Escuela Penitenciaria San Cristobal</v>
          </cell>
          <cell r="D723" t="str">
            <v>NCR</v>
          </cell>
          <cell r="E723" t="str">
            <v>Sur</v>
          </cell>
          <cell r="F723" t="str">
            <v>NO</v>
          </cell>
          <cell r="G723" t="str">
            <v>Si</v>
          </cell>
          <cell r="H723" t="str">
            <v>Si</v>
          </cell>
          <cell r="I723" t="str">
            <v>No</v>
          </cell>
          <cell r="J723" t="str">
            <v>Si</v>
          </cell>
          <cell r="K723" t="str">
            <v>Si</v>
          </cell>
          <cell r="L723" t="str">
            <v>Si</v>
          </cell>
          <cell r="M723" t="str">
            <v>Si</v>
          </cell>
          <cell r="N723" t="str">
            <v>Si</v>
          </cell>
          <cell r="O723" t="str">
            <v>Grupo 5</v>
          </cell>
        </row>
        <row r="724">
          <cell r="A724">
            <v>891</v>
          </cell>
          <cell r="B724" t="str">
            <v>DRBR891</v>
          </cell>
          <cell r="C724" t="str">
            <v>Est. Texaco Barahona</v>
          </cell>
          <cell r="D724" t="str">
            <v>NCR</v>
          </cell>
          <cell r="E724" t="str">
            <v>Sur</v>
          </cell>
          <cell r="F724" t="str">
            <v>NO</v>
          </cell>
          <cell r="G724" t="str">
            <v>Si</v>
          </cell>
          <cell r="H724" t="str">
            <v>Si</v>
          </cell>
          <cell r="I724" t="str">
            <v>No</v>
          </cell>
          <cell r="J724" t="str">
            <v>Si</v>
          </cell>
          <cell r="K724" t="str">
            <v>Si</v>
          </cell>
          <cell r="L724" t="str">
            <v>Si</v>
          </cell>
          <cell r="M724" t="str">
            <v>Si</v>
          </cell>
          <cell r="N724" t="str">
            <v>No</v>
          </cell>
          <cell r="O724" t="str">
            <v>Barahona</v>
          </cell>
        </row>
        <row r="725">
          <cell r="A725">
            <v>892</v>
          </cell>
          <cell r="B725" t="str">
            <v>DRBR892</v>
          </cell>
          <cell r="C725" t="str">
            <v>Edif. Globalia</v>
          </cell>
          <cell r="D725" t="str">
            <v>NCR</v>
          </cell>
          <cell r="E725" t="str">
            <v>Distrito Nacional</v>
          </cell>
          <cell r="F725" t="str">
            <v>NO</v>
          </cell>
          <cell r="G725" t="str">
            <v>Si</v>
          </cell>
          <cell r="H725" t="str">
            <v>No</v>
          </cell>
          <cell r="I725" t="str">
            <v>No</v>
          </cell>
          <cell r="J725" t="str">
            <v>No</v>
          </cell>
          <cell r="K725" t="str">
            <v>No</v>
          </cell>
          <cell r="L725" t="str">
            <v>No</v>
          </cell>
          <cell r="M725" t="str">
            <v>No</v>
          </cell>
          <cell r="N725" t="str">
            <v>No</v>
          </cell>
          <cell r="O725" t="str">
            <v>Grupo 8</v>
          </cell>
        </row>
        <row r="726">
          <cell r="A726">
            <v>893</v>
          </cell>
          <cell r="B726" t="str">
            <v>DRBR893</v>
          </cell>
          <cell r="C726" t="str">
            <v>Hotel Be Live Canoa #2</v>
          </cell>
          <cell r="D726" t="str">
            <v>NCR</v>
          </cell>
          <cell r="E726" t="str">
            <v>Este</v>
          </cell>
          <cell r="F726" t="str">
            <v>NO</v>
          </cell>
          <cell r="G726" t="str">
            <v>Si</v>
          </cell>
          <cell r="H726" t="str">
            <v>Si</v>
          </cell>
          <cell r="I726" t="str">
            <v>No</v>
          </cell>
          <cell r="J726" t="str">
            <v>Si</v>
          </cell>
          <cell r="K726" t="str">
            <v>Si</v>
          </cell>
          <cell r="L726" t="str">
            <v>Si</v>
          </cell>
          <cell r="M726" t="str">
            <v>Si</v>
          </cell>
          <cell r="N726" t="str">
            <v>Si</v>
          </cell>
          <cell r="O726" t="str">
            <v>Romana-Higuey</v>
          </cell>
        </row>
        <row r="727">
          <cell r="A727">
            <v>886</v>
          </cell>
          <cell r="B727" t="str">
            <v>DRBR886</v>
          </cell>
          <cell r="C727" t="str">
            <v>Ofic. Guayubin</v>
          </cell>
          <cell r="D727" t="str">
            <v>NCR</v>
          </cell>
          <cell r="E727" t="str">
            <v>Norte</v>
          </cell>
          <cell r="F727" t="str">
            <v>NO</v>
          </cell>
          <cell r="G727" t="str">
            <v>Si</v>
          </cell>
          <cell r="H727" t="str">
            <v>Si</v>
          </cell>
          <cell r="I727" t="str">
            <v>No</v>
          </cell>
          <cell r="J727" t="str">
            <v>Si</v>
          </cell>
          <cell r="K727" t="str">
            <v>Si</v>
          </cell>
          <cell r="L727" t="str">
            <v>Si</v>
          </cell>
          <cell r="M727" t="str">
            <v>Si</v>
          </cell>
          <cell r="N727" t="str">
            <v>Si</v>
          </cell>
          <cell r="O727" t="str">
            <v>Oficina</v>
          </cell>
        </row>
        <row r="728">
          <cell r="A728">
            <v>888</v>
          </cell>
          <cell r="B728" t="str">
            <v>DRBR888</v>
          </cell>
          <cell r="C728" t="str">
            <v>ATM oficina galeria 56 II (SFM)</v>
          </cell>
          <cell r="D728" t="str">
            <v>NCR</v>
          </cell>
          <cell r="E728" t="str">
            <v>Norte</v>
          </cell>
          <cell r="F728" t="str">
            <v>SI</v>
          </cell>
          <cell r="G728" t="str">
            <v>Si</v>
          </cell>
          <cell r="H728" t="str">
            <v>Si</v>
          </cell>
          <cell r="I728" t="str">
            <v>No</v>
          </cell>
          <cell r="J728" t="str">
            <v>Si</v>
          </cell>
          <cell r="K728" t="str">
            <v>Si</v>
          </cell>
          <cell r="L728" t="str">
            <v>Si</v>
          </cell>
          <cell r="M728" t="str">
            <v>Si</v>
          </cell>
          <cell r="N728" t="str">
            <v>Si</v>
          </cell>
          <cell r="O728" t="str">
            <v>San Francisco de Macorís</v>
          </cell>
        </row>
        <row r="729">
          <cell r="A729">
            <v>896</v>
          </cell>
          <cell r="B729" t="str">
            <v>DRBR896</v>
          </cell>
          <cell r="C729" t="str">
            <v>Campamento Militar 16 de Agosto #1</v>
          </cell>
          <cell r="D729" t="str">
            <v>NCR</v>
          </cell>
          <cell r="E729" t="str">
            <v>Distrito Nacional</v>
          </cell>
          <cell r="F729" t="str">
            <v>NO</v>
          </cell>
          <cell r="G729" t="str">
            <v>Si</v>
          </cell>
          <cell r="H729" t="str">
            <v>Si</v>
          </cell>
          <cell r="I729" t="str">
            <v>No</v>
          </cell>
          <cell r="J729" t="str">
            <v>Si</v>
          </cell>
          <cell r="K729" t="str">
            <v>Si</v>
          </cell>
          <cell r="L729" t="str">
            <v>Si</v>
          </cell>
          <cell r="M729" t="str">
            <v>Si</v>
          </cell>
          <cell r="N729" t="str">
            <v>Si</v>
          </cell>
          <cell r="O729" t="str">
            <v>Grupo 6</v>
          </cell>
        </row>
        <row r="730">
          <cell r="A730">
            <v>897</v>
          </cell>
          <cell r="B730" t="str">
            <v>DRBR897</v>
          </cell>
          <cell r="C730" t="str">
            <v>Campamento Militar 16 de Agosto #2</v>
          </cell>
          <cell r="D730" t="str">
            <v>NCR</v>
          </cell>
          <cell r="E730" t="str">
            <v>Distrito Nacional</v>
          </cell>
          <cell r="F730" t="str">
            <v>NO</v>
          </cell>
          <cell r="G730" t="str">
            <v>Si</v>
          </cell>
          <cell r="H730" t="str">
            <v>Si</v>
          </cell>
          <cell r="I730" t="str">
            <v>No</v>
          </cell>
          <cell r="J730" t="str">
            <v>Si</v>
          </cell>
          <cell r="K730" t="str">
            <v>Si</v>
          </cell>
          <cell r="L730" t="str">
            <v>Si</v>
          </cell>
          <cell r="M730" t="str">
            <v>Si</v>
          </cell>
          <cell r="N730" t="str">
            <v>Si</v>
          </cell>
          <cell r="O730" t="str">
            <v>Grupo 6</v>
          </cell>
        </row>
        <row r="731">
          <cell r="A731">
            <v>899</v>
          </cell>
          <cell r="B731" t="str">
            <v>DRBR899</v>
          </cell>
          <cell r="C731" t="str">
            <v>Ofic. Punta Cana</v>
          </cell>
          <cell r="D731" t="str">
            <v>NCR</v>
          </cell>
          <cell r="E731" t="str">
            <v>Este</v>
          </cell>
          <cell r="F731" t="str">
            <v>NO</v>
          </cell>
          <cell r="G731" t="str">
            <v>Si</v>
          </cell>
          <cell r="H731" t="str">
            <v>Si</v>
          </cell>
          <cell r="I731" t="str">
            <v>No</v>
          </cell>
          <cell r="J731" t="str">
            <v>Si</v>
          </cell>
          <cell r="K731" t="str">
            <v>Si</v>
          </cell>
          <cell r="L731" t="str">
            <v>Si</v>
          </cell>
          <cell r="M731" t="str">
            <v>Si</v>
          </cell>
          <cell r="N731" t="str">
            <v>Si</v>
          </cell>
          <cell r="O731" t="str">
            <v>Romana-Higuey</v>
          </cell>
        </row>
        <row r="732">
          <cell r="A732">
            <v>900</v>
          </cell>
          <cell r="B732" t="str">
            <v>DRBR900</v>
          </cell>
          <cell r="C732" t="str">
            <v>Ofic. MERCASD</v>
          </cell>
          <cell r="D732" t="str">
            <v>NCR</v>
          </cell>
          <cell r="E732" t="str">
            <v>Distrito Nacional</v>
          </cell>
          <cell r="F732" t="str">
            <v>NO</v>
          </cell>
          <cell r="G732" t="str">
            <v>Si</v>
          </cell>
          <cell r="H732" t="str">
            <v>Si</v>
          </cell>
          <cell r="I732" t="str">
            <v>No</v>
          </cell>
          <cell r="J732" t="str">
            <v>Si</v>
          </cell>
          <cell r="K732" t="str">
            <v>Si</v>
          </cell>
          <cell r="L732" t="str">
            <v>Si</v>
          </cell>
          <cell r="M732" t="str">
            <v>Si</v>
          </cell>
          <cell r="N732" t="str">
            <v>No</v>
          </cell>
          <cell r="O732" t="str">
            <v>Grupo 5</v>
          </cell>
        </row>
        <row r="733">
          <cell r="A733">
            <v>901</v>
          </cell>
          <cell r="B733" t="str">
            <v>DRBR920</v>
          </cell>
          <cell r="C733" t="str">
            <v>LicorMart</v>
          </cell>
          <cell r="D733" t="str">
            <v>NCR</v>
          </cell>
          <cell r="E733" t="str">
            <v>Distrito Nacional</v>
          </cell>
          <cell r="F733" t="str">
            <v>NO</v>
          </cell>
          <cell r="G733" t="str">
            <v>Si</v>
          </cell>
          <cell r="H733" t="str">
            <v>Si</v>
          </cell>
          <cell r="I733" t="str">
            <v>No</v>
          </cell>
          <cell r="J733" t="str">
            <v>Si</v>
          </cell>
          <cell r="K733" t="str">
            <v>Si</v>
          </cell>
          <cell r="L733" t="str">
            <v>Si</v>
          </cell>
          <cell r="M733" t="str">
            <v>Si</v>
          </cell>
          <cell r="N733" t="str">
            <v>Si</v>
          </cell>
          <cell r="O733" t="str">
            <v>Grupo 8</v>
          </cell>
        </row>
        <row r="734">
          <cell r="A734">
            <v>902</v>
          </cell>
          <cell r="B734" t="str">
            <v>DRBR16A</v>
          </cell>
          <cell r="C734" t="str">
            <v>Ofic. Plaza Florida</v>
          </cell>
          <cell r="D734" t="str">
            <v>Diebold</v>
          </cell>
          <cell r="E734" t="str">
            <v>Distrito Nacional</v>
          </cell>
          <cell r="F734" t="str">
            <v>NO</v>
          </cell>
          <cell r="G734" t="str">
            <v>Si</v>
          </cell>
          <cell r="H734" t="str">
            <v>Si</v>
          </cell>
          <cell r="I734" t="str">
            <v>No</v>
          </cell>
          <cell r="J734" t="str">
            <v>Si</v>
          </cell>
          <cell r="K734" t="str">
            <v>No</v>
          </cell>
          <cell r="L734" t="str">
            <v>Si</v>
          </cell>
          <cell r="M734" t="str">
            <v>No</v>
          </cell>
          <cell r="N734" t="str">
            <v>Si</v>
          </cell>
          <cell r="O734" t="str">
            <v>Grupo 3</v>
          </cell>
        </row>
        <row r="735">
          <cell r="A735">
            <v>894</v>
          </cell>
          <cell r="B735" t="str">
            <v>DRBR894</v>
          </cell>
          <cell r="C735" t="str">
            <v>ATM Eco Petroleo Estero Hondo</v>
          </cell>
          <cell r="E735" t="str">
            <v>Norte</v>
          </cell>
          <cell r="F735" t="str">
            <v>NO</v>
          </cell>
          <cell r="G735" t="str">
            <v>NO</v>
          </cell>
          <cell r="H735" t="str">
            <v>NO</v>
          </cell>
          <cell r="I735" t="str">
            <v/>
          </cell>
          <cell r="J735" t="str">
            <v>NO</v>
          </cell>
          <cell r="K735" t="str">
            <v/>
          </cell>
          <cell r="L735" t="str">
            <v/>
          </cell>
          <cell r="M735" t="str">
            <v/>
          </cell>
          <cell r="N735" t="str">
            <v/>
          </cell>
          <cell r="O735" t="str">
            <v/>
          </cell>
        </row>
        <row r="736">
          <cell r="A736">
            <v>904</v>
          </cell>
          <cell r="B736" t="str">
            <v>DRBR24B</v>
          </cell>
          <cell r="C736" t="str">
            <v>Multicentro Churchill</v>
          </cell>
          <cell r="D736" t="str">
            <v>Diebold</v>
          </cell>
          <cell r="E736" t="str">
            <v>Distrito Nacional</v>
          </cell>
          <cell r="F736" t="str">
            <v>SI</v>
          </cell>
          <cell r="G736" t="str">
            <v>Si</v>
          </cell>
          <cell r="H736" t="str">
            <v>Si</v>
          </cell>
          <cell r="I736" t="str">
            <v>Si</v>
          </cell>
          <cell r="J736" t="str">
            <v>Si</v>
          </cell>
          <cell r="K736" t="str">
            <v>Si</v>
          </cell>
          <cell r="L736" t="str">
            <v>Si</v>
          </cell>
          <cell r="M736" t="str">
            <v>Si</v>
          </cell>
          <cell r="N736" t="str">
            <v>No</v>
          </cell>
          <cell r="O736" t="str">
            <v>Grupo 8</v>
          </cell>
        </row>
        <row r="737">
          <cell r="A737">
            <v>895</v>
          </cell>
          <cell r="B737" t="str">
            <v>DRBR895</v>
          </cell>
          <cell r="C737" t="str">
            <v>S/M Bravo Santiago</v>
          </cell>
          <cell r="D737" t="str">
            <v>NCR</v>
          </cell>
          <cell r="E737" t="str">
            <v>Norte</v>
          </cell>
          <cell r="F737" t="str">
            <v>NO</v>
          </cell>
          <cell r="G737" t="str">
            <v>Si</v>
          </cell>
          <cell r="H737" t="str">
            <v>No</v>
          </cell>
          <cell r="I737" t="str">
            <v>No</v>
          </cell>
          <cell r="J737" t="str">
            <v>Si</v>
          </cell>
          <cell r="K737" t="str">
            <v>Si</v>
          </cell>
          <cell r="L737" t="str">
            <v>Si</v>
          </cell>
          <cell r="M737" t="str">
            <v>No</v>
          </cell>
          <cell r="N737" t="str">
            <v>No</v>
          </cell>
          <cell r="O737" t="str">
            <v>Santiago 1</v>
          </cell>
        </row>
        <row r="738">
          <cell r="A738">
            <v>906</v>
          </cell>
          <cell r="B738" t="str">
            <v>DRBR906</v>
          </cell>
          <cell r="C738" t="str">
            <v>MESCYT</v>
          </cell>
          <cell r="D738" t="str">
            <v>NCR</v>
          </cell>
          <cell r="E738" t="str">
            <v>Distrito Nacional</v>
          </cell>
          <cell r="F738" t="str">
            <v>NO</v>
          </cell>
          <cell r="G738" t="str">
            <v>Si</v>
          </cell>
          <cell r="H738" t="str">
            <v>Si</v>
          </cell>
          <cell r="I738" t="str">
            <v>No</v>
          </cell>
          <cell r="J738" t="str">
            <v>Si</v>
          </cell>
          <cell r="K738" t="str">
            <v>Si</v>
          </cell>
          <cell r="L738" t="str">
            <v>Si</v>
          </cell>
          <cell r="M738" t="str">
            <v>Si</v>
          </cell>
          <cell r="N738" t="str">
            <v>Si</v>
          </cell>
          <cell r="O738" t="str">
            <v>Grupo 6</v>
          </cell>
        </row>
        <row r="739">
          <cell r="A739">
            <v>908</v>
          </cell>
          <cell r="B739" t="str">
            <v>DRBR16D</v>
          </cell>
          <cell r="C739" t="str">
            <v>Ofic. Plaza Botánika</v>
          </cell>
          <cell r="D739" t="str">
            <v>Diebold</v>
          </cell>
          <cell r="E739" t="str">
            <v>Distrito Nacional</v>
          </cell>
          <cell r="F739" t="str">
            <v>NO</v>
          </cell>
          <cell r="G739" t="str">
            <v>Si</v>
          </cell>
          <cell r="H739" t="str">
            <v>Si</v>
          </cell>
          <cell r="I739" t="str">
            <v>No</v>
          </cell>
          <cell r="J739" t="str">
            <v>Si</v>
          </cell>
          <cell r="K739" t="str">
            <v>Si</v>
          </cell>
          <cell r="L739" t="str">
            <v>Si</v>
          </cell>
          <cell r="M739" t="str">
            <v>Si</v>
          </cell>
          <cell r="N739" t="str">
            <v>Si</v>
          </cell>
          <cell r="O739" t="str">
            <v>Grupo 1</v>
          </cell>
        </row>
        <row r="740">
          <cell r="A740">
            <v>909</v>
          </cell>
          <cell r="B740" t="str">
            <v>DRBR01A</v>
          </cell>
          <cell r="C740" t="str">
            <v>UASD</v>
          </cell>
          <cell r="D740" t="str">
            <v>Diebold</v>
          </cell>
          <cell r="E740" t="str">
            <v>Distrito Nacional</v>
          </cell>
          <cell r="F740" t="str">
            <v>SI</v>
          </cell>
          <cell r="G740" t="str">
            <v>Si</v>
          </cell>
          <cell r="H740" t="str">
            <v>Si</v>
          </cell>
          <cell r="I740" t="str">
            <v>No</v>
          </cell>
          <cell r="J740" t="str">
            <v>Si</v>
          </cell>
          <cell r="K740" t="str">
            <v>No</v>
          </cell>
          <cell r="L740" t="str">
            <v>No</v>
          </cell>
          <cell r="M740" t="str">
            <v>No</v>
          </cell>
          <cell r="N740" t="str">
            <v>No</v>
          </cell>
          <cell r="O740" t="str">
            <v>Grupo 3</v>
          </cell>
        </row>
        <row r="741">
          <cell r="A741">
            <v>903</v>
          </cell>
          <cell r="B741" t="str">
            <v>DRBR903</v>
          </cell>
          <cell r="C741" t="str">
            <v>Ofic. La Vega Real #1</v>
          </cell>
          <cell r="D741" t="str">
            <v>NCR</v>
          </cell>
          <cell r="E741" t="str">
            <v>Norte</v>
          </cell>
          <cell r="F741" t="str">
            <v>NO</v>
          </cell>
          <cell r="G741" t="str">
            <v>Si</v>
          </cell>
          <cell r="H741" t="str">
            <v>Si</v>
          </cell>
          <cell r="I741" t="str">
            <v>No</v>
          </cell>
          <cell r="J741" t="str">
            <v>Si</v>
          </cell>
          <cell r="K741" t="str">
            <v>Si</v>
          </cell>
          <cell r="L741" t="str">
            <v>Si</v>
          </cell>
          <cell r="M741" t="str">
            <v>Si</v>
          </cell>
          <cell r="N741" t="str">
            <v>Si</v>
          </cell>
          <cell r="O741" t="str">
            <v>La Vega</v>
          </cell>
        </row>
        <row r="742">
          <cell r="A742">
            <v>911</v>
          </cell>
          <cell r="B742" t="str">
            <v>DRBR911</v>
          </cell>
          <cell r="C742" t="str">
            <v>Ofic. Venezuela #2</v>
          </cell>
          <cell r="D742" t="str">
            <v>NCR</v>
          </cell>
          <cell r="E742" t="str">
            <v>Distrito Nacional</v>
          </cell>
          <cell r="F742" t="str">
            <v>SI</v>
          </cell>
          <cell r="G742" t="str">
            <v>Si</v>
          </cell>
          <cell r="H742" t="str">
            <v>Si</v>
          </cell>
          <cell r="I742" t="str">
            <v>No</v>
          </cell>
          <cell r="J742" t="str">
            <v>Si</v>
          </cell>
          <cell r="K742" t="str">
            <v>No</v>
          </cell>
          <cell r="L742" t="str">
            <v>Si</v>
          </cell>
          <cell r="M742" t="str">
            <v>No</v>
          </cell>
          <cell r="N742" t="str">
            <v>Si</v>
          </cell>
          <cell r="O742" t="str">
            <v>Grupo 7</v>
          </cell>
        </row>
        <row r="743">
          <cell r="A743">
            <v>912</v>
          </cell>
          <cell r="B743" t="str">
            <v>DRBR973</v>
          </cell>
          <cell r="C743" t="str">
            <v>Ofic. San Pedro de Macorís #2</v>
          </cell>
          <cell r="D743" t="str">
            <v>NCR</v>
          </cell>
          <cell r="E743" t="str">
            <v>Este</v>
          </cell>
          <cell r="F743" t="str">
            <v>SI</v>
          </cell>
          <cell r="G743" t="str">
            <v>Si</v>
          </cell>
          <cell r="H743" t="str">
            <v>Si</v>
          </cell>
          <cell r="I743" t="str">
            <v>No</v>
          </cell>
          <cell r="J743" t="str">
            <v>Si</v>
          </cell>
          <cell r="K743" t="str">
            <v>No</v>
          </cell>
          <cell r="L743" t="str">
            <v>No</v>
          </cell>
          <cell r="M743" t="str">
            <v>No</v>
          </cell>
          <cell r="N743" t="str">
            <v>Si</v>
          </cell>
          <cell r="O743" t="str">
            <v>San Pedro de Macorís</v>
          </cell>
        </row>
        <row r="744">
          <cell r="A744">
            <v>913</v>
          </cell>
          <cell r="B744" t="str">
            <v>DRBR16E</v>
          </cell>
          <cell r="C744" t="str">
            <v>S/M Pola Sarasota</v>
          </cell>
          <cell r="D744" t="str">
            <v>Wincor Nixdorf</v>
          </cell>
          <cell r="E744" t="str">
            <v>Distrito Nacional</v>
          </cell>
          <cell r="F744" t="str">
            <v>SI</v>
          </cell>
          <cell r="G744" t="str">
            <v>Si</v>
          </cell>
          <cell r="H744" t="str">
            <v>Si</v>
          </cell>
          <cell r="I744" t="str">
            <v>Si</v>
          </cell>
          <cell r="J744" t="str">
            <v>Si</v>
          </cell>
          <cell r="K744" t="str">
            <v>Si</v>
          </cell>
          <cell r="L744" t="str">
            <v>Si</v>
          </cell>
          <cell r="M744" t="str">
            <v>Si</v>
          </cell>
          <cell r="N744" t="str">
            <v>No</v>
          </cell>
          <cell r="O744" t="str">
            <v>Grupo 2</v>
          </cell>
        </row>
        <row r="745">
          <cell r="A745">
            <v>914</v>
          </cell>
          <cell r="B745" t="str">
            <v>DRBR914</v>
          </cell>
          <cell r="C745" t="str">
            <v>Clínica Abreu</v>
          </cell>
          <cell r="D745" t="str">
            <v>NCR</v>
          </cell>
          <cell r="E745" t="str">
            <v>Distrito Nacional</v>
          </cell>
          <cell r="F745" t="str">
            <v>NO</v>
          </cell>
          <cell r="G745" t="str">
            <v>Si</v>
          </cell>
          <cell r="H745" t="str">
            <v>No</v>
          </cell>
          <cell r="I745" t="str">
            <v>No</v>
          </cell>
          <cell r="J745" t="str">
            <v>No</v>
          </cell>
          <cell r="K745" t="str">
            <v>No</v>
          </cell>
          <cell r="L745" t="str">
            <v>Si</v>
          </cell>
          <cell r="M745" t="str">
            <v>No</v>
          </cell>
          <cell r="N745" t="str">
            <v>No</v>
          </cell>
          <cell r="O745" t="str">
            <v>Grupo 3</v>
          </cell>
        </row>
        <row r="746">
          <cell r="A746">
            <v>915</v>
          </cell>
          <cell r="B746" t="str">
            <v>DRBR24F</v>
          </cell>
          <cell r="C746" t="str">
            <v>Ofic. Multicentro La Sirena Aut.  Duarte</v>
          </cell>
          <cell r="D746" t="str">
            <v>Diebold</v>
          </cell>
          <cell r="E746" t="str">
            <v>Distrito Nacional</v>
          </cell>
          <cell r="F746" t="str">
            <v>SI</v>
          </cell>
          <cell r="G746" t="str">
            <v>Si</v>
          </cell>
          <cell r="H746" t="str">
            <v>Si</v>
          </cell>
          <cell r="I746" t="str">
            <v>Si</v>
          </cell>
          <cell r="J746" t="str">
            <v>Si</v>
          </cell>
          <cell r="K746" t="str">
            <v>Si</v>
          </cell>
          <cell r="L746" t="str">
            <v>Si</v>
          </cell>
          <cell r="M746" t="str">
            <v>Si</v>
          </cell>
          <cell r="N746" t="str">
            <v>No</v>
          </cell>
          <cell r="O746" t="str">
            <v>Grupo 6</v>
          </cell>
        </row>
        <row r="747">
          <cell r="A747">
            <v>917</v>
          </cell>
          <cell r="B747" t="str">
            <v>DRBR01B</v>
          </cell>
          <cell r="C747" t="str">
            <v>Ofic. Los Mina</v>
          </cell>
          <cell r="D747" t="str">
            <v>Diebold</v>
          </cell>
          <cell r="E747" t="str">
            <v>Distrito Nacional</v>
          </cell>
          <cell r="F747" t="str">
            <v>NO</v>
          </cell>
          <cell r="G747" t="str">
            <v>Si</v>
          </cell>
          <cell r="H747" t="str">
            <v>Si</v>
          </cell>
          <cell r="I747" t="str">
            <v>No</v>
          </cell>
          <cell r="J747" t="str">
            <v>Si</v>
          </cell>
          <cell r="K747" t="str">
            <v>No</v>
          </cell>
          <cell r="L747" t="str">
            <v>Si</v>
          </cell>
          <cell r="M747" t="str">
            <v>No</v>
          </cell>
          <cell r="N747" t="str">
            <v>Si</v>
          </cell>
          <cell r="O747" t="str">
            <v>Grupo 7</v>
          </cell>
        </row>
        <row r="748">
          <cell r="A748">
            <v>918</v>
          </cell>
          <cell r="B748" t="str">
            <v>DRBR918</v>
          </cell>
          <cell r="C748" t="str">
            <v>S/M Liverpool Av. Jacobo Majluta</v>
          </cell>
          <cell r="D748" t="str">
            <v>NCR</v>
          </cell>
          <cell r="E748" t="str">
            <v>Distrito Nacional</v>
          </cell>
          <cell r="F748" t="str">
            <v>NO</v>
          </cell>
          <cell r="G748" t="str">
            <v>Si</v>
          </cell>
          <cell r="H748" t="str">
            <v>Si</v>
          </cell>
          <cell r="I748" t="str">
            <v>No</v>
          </cell>
          <cell r="J748" t="str">
            <v>Si</v>
          </cell>
          <cell r="K748" t="str">
            <v>Si</v>
          </cell>
          <cell r="L748" t="str">
            <v>Si</v>
          </cell>
          <cell r="M748" t="str">
            <v>Si</v>
          </cell>
          <cell r="N748" t="str">
            <v>No</v>
          </cell>
          <cell r="O748" t="str">
            <v>Grupo 1</v>
          </cell>
        </row>
        <row r="749">
          <cell r="A749">
            <v>919</v>
          </cell>
          <cell r="B749" t="str">
            <v>DRBR16F</v>
          </cell>
          <cell r="C749" t="str">
            <v>S/M La Cadena Sarasota</v>
          </cell>
          <cell r="D749" t="str">
            <v>Diebold</v>
          </cell>
          <cell r="E749" t="str">
            <v>Distrito Nacional</v>
          </cell>
          <cell r="F749" t="str">
            <v>SI</v>
          </cell>
          <cell r="G749" t="str">
            <v>Si</v>
          </cell>
          <cell r="H749" t="str">
            <v>Si</v>
          </cell>
          <cell r="I749" t="str">
            <v>Si</v>
          </cell>
          <cell r="J749" t="str">
            <v>Si</v>
          </cell>
          <cell r="K749" t="str">
            <v>Si</v>
          </cell>
          <cell r="L749" t="str">
            <v>Si</v>
          </cell>
          <cell r="M749" t="str">
            <v>Si</v>
          </cell>
          <cell r="N749" t="str">
            <v>No</v>
          </cell>
          <cell r="O749" t="str">
            <v>Grupo 5</v>
          </cell>
        </row>
        <row r="750">
          <cell r="A750">
            <v>905</v>
          </cell>
          <cell r="B750" t="str">
            <v>DRBR905</v>
          </cell>
          <cell r="C750" t="str">
            <v>Ofic. La Vega Real #2</v>
          </cell>
          <cell r="D750" t="str">
            <v>NCR</v>
          </cell>
          <cell r="E750" t="str">
            <v>Norte</v>
          </cell>
          <cell r="F750" t="str">
            <v>NO</v>
          </cell>
          <cell r="G750" t="str">
            <v>Si</v>
          </cell>
          <cell r="H750" t="str">
            <v>Si</v>
          </cell>
          <cell r="I750" t="str">
            <v>No</v>
          </cell>
          <cell r="J750" t="str">
            <v>Si</v>
          </cell>
          <cell r="K750" t="str">
            <v>Si</v>
          </cell>
          <cell r="L750" t="str">
            <v>Si</v>
          </cell>
          <cell r="M750" t="str">
            <v>Si</v>
          </cell>
          <cell r="N750" t="str">
            <v>Si</v>
          </cell>
          <cell r="O750" t="str">
            <v>La Vega</v>
          </cell>
        </row>
        <row r="751">
          <cell r="A751">
            <v>923</v>
          </cell>
          <cell r="B751" t="str">
            <v>DRBR923</v>
          </cell>
          <cell r="C751" t="str">
            <v>Agroindustrial Los Angeles</v>
          </cell>
          <cell r="D751" t="str">
            <v>NCR</v>
          </cell>
          <cell r="E751" t="str">
            <v>Este</v>
          </cell>
          <cell r="F751" t="str">
            <v>NO</v>
          </cell>
          <cell r="G751" t="str">
            <v>Si</v>
          </cell>
          <cell r="H751" t="str">
            <v>Si</v>
          </cell>
          <cell r="I751" t="str">
            <v>No</v>
          </cell>
          <cell r="J751" t="str">
            <v>Si</v>
          </cell>
          <cell r="K751" t="str">
            <v>Si</v>
          </cell>
          <cell r="L751" t="str">
            <v>Si</v>
          </cell>
          <cell r="M751" t="str">
            <v>Si</v>
          </cell>
          <cell r="N751" t="str">
            <v>Si</v>
          </cell>
          <cell r="O751" t="str">
            <v>San Pedro de Macorís</v>
          </cell>
        </row>
        <row r="752">
          <cell r="A752">
            <v>910</v>
          </cell>
          <cell r="B752" t="str">
            <v>DRBR12A</v>
          </cell>
          <cell r="C752" t="str">
            <v>Ofic. Sol II</v>
          </cell>
          <cell r="D752" t="str">
            <v>Wincor Nixdorf</v>
          </cell>
          <cell r="E752" t="str">
            <v>Norte</v>
          </cell>
          <cell r="F752" t="str">
            <v>SI</v>
          </cell>
          <cell r="G752" t="str">
            <v>Si</v>
          </cell>
          <cell r="H752" t="str">
            <v>Si</v>
          </cell>
          <cell r="I752" t="str">
            <v>No</v>
          </cell>
          <cell r="J752" t="str">
            <v>Si</v>
          </cell>
          <cell r="K752" t="str">
            <v>Si</v>
          </cell>
          <cell r="L752" t="str">
            <v>Si</v>
          </cell>
          <cell r="M752" t="str">
            <v>Si</v>
          </cell>
          <cell r="N752" t="str">
            <v>Si</v>
          </cell>
          <cell r="O752" t="str">
            <v>Santiago 2</v>
          </cell>
        </row>
        <row r="753">
          <cell r="A753">
            <v>925</v>
          </cell>
          <cell r="B753" t="str">
            <v>DRBR24L</v>
          </cell>
          <cell r="C753" t="str">
            <v>Ofic. Plaza Lama 27 Feb.</v>
          </cell>
          <cell r="D753" t="str">
            <v>Diebold</v>
          </cell>
          <cell r="E753" t="str">
            <v>Distrito Nacional</v>
          </cell>
          <cell r="F753" t="str">
            <v>SI</v>
          </cell>
          <cell r="G753" t="str">
            <v>Si</v>
          </cell>
          <cell r="H753" t="str">
            <v>Si</v>
          </cell>
          <cell r="I753" t="str">
            <v>Si</v>
          </cell>
          <cell r="J753" t="str">
            <v>Si</v>
          </cell>
          <cell r="K753" t="str">
            <v>Si</v>
          </cell>
          <cell r="L753" t="str">
            <v>Si</v>
          </cell>
          <cell r="M753" t="str">
            <v>Si</v>
          </cell>
          <cell r="N753" t="str">
            <v>No</v>
          </cell>
          <cell r="O753" t="str">
            <v>Grupo 2</v>
          </cell>
        </row>
        <row r="754">
          <cell r="A754">
            <v>921</v>
          </cell>
          <cell r="B754" t="str">
            <v>DRBR921</v>
          </cell>
          <cell r="C754" t="str">
            <v>Amber Cove Puerto Plata</v>
          </cell>
          <cell r="D754" t="str">
            <v>NCR</v>
          </cell>
          <cell r="E754" t="str">
            <v>Norte</v>
          </cell>
          <cell r="F754" t="str">
            <v>NO</v>
          </cell>
          <cell r="G754" t="str">
            <v>Si</v>
          </cell>
          <cell r="H754" t="str">
            <v>Si</v>
          </cell>
          <cell r="I754" t="str">
            <v>No</v>
          </cell>
          <cell r="J754" t="str">
            <v>Si</v>
          </cell>
          <cell r="K754" t="str">
            <v>Si</v>
          </cell>
          <cell r="L754" t="str">
            <v>Si</v>
          </cell>
          <cell r="M754" t="str">
            <v>Si</v>
          </cell>
          <cell r="N754" t="str">
            <v>Si</v>
          </cell>
          <cell r="O754" t="str">
            <v>Puerto Plata</v>
          </cell>
        </row>
        <row r="755">
          <cell r="A755">
            <v>927</v>
          </cell>
          <cell r="B755" t="str">
            <v>DRBR927</v>
          </cell>
          <cell r="C755" t="str">
            <v>S/M Bravo la Esperilla</v>
          </cell>
          <cell r="D755" t="str">
            <v>NCR</v>
          </cell>
          <cell r="E755" t="str">
            <v>Distrito Nacional</v>
          </cell>
          <cell r="F755" t="str">
            <v>NO</v>
          </cell>
          <cell r="G755" t="str">
            <v>Si</v>
          </cell>
          <cell r="H755" t="str">
            <v>Si</v>
          </cell>
          <cell r="I755" t="str">
            <v>No</v>
          </cell>
          <cell r="J755" t="str">
            <v>Si</v>
          </cell>
          <cell r="K755" t="str">
            <v>Si</v>
          </cell>
          <cell r="L755" t="str">
            <v>Si</v>
          </cell>
          <cell r="M755" t="str">
            <v>Si</v>
          </cell>
          <cell r="N755" t="str">
            <v>No</v>
          </cell>
          <cell r="O755" t="str">
            <v/>
          </cell>
        </row>
        <row r="756">
          <cell r="A756">
            <v>924</v>
          </cell>
          <cell r="B756" t="str">
            <v>DRBR924</v>
          </cell>
          <cell r="C756" t="str">
            <v>ATM Supermercado Mimasa (Samaná)</v>
          </cell>
          <cell r="D756" t="str">
            <v>NCR</v>
          </cell>
          <cell r="E756" t="str">
            <v>Norte</v>
          </cell>
          <cell r="F756" t="str">
            <v>NO</v>
          </cell>
          <cell r="G756" t="str">
            <v>Si</v>
          </cell>
          <cell r="H756" t="str">
            <v>Si</v>
          </cell>
          <cell r="I756" t="str">
            <v>No</v>
          </cell>
          <cell r="J756" t="str">
            <v>Si</v>
          </cell>
          <cell r="K756" t="str">
            <v>No</v>
          </cell>
          <cell r="L756" t="str">
            <v>No</v>
          </cell>
          <cell r="M756" t="str">
            <v>No</v>
          </cell>
          <cell r="N756" t="str">
            <v>Si</v>
          </cell>
        </row>
        <row r="757">
          <cell r="A757">
            <v>929</v>
          </cell>
          <cell r="B757" t="str">
            <v>DRBR929</v>
          </cell>
          <cell r="C757" t="str">
            <v>ATM Autoservicio Nacional El Conde</v>
          </cell>
          <cell r="D757" t="str">
            <v>NCR</v>
          </cell>
          <cell r="E757" t="str">
            <v>Distrito Nacional</v>
          </cell>
          <cell r="F757" t="str">
            <v>NO</v>
          </cell>
          <cell r="G757" t="str">
            <v>Si</v>
          </cell>
          <cell r="H757" t="str">
            <v>Si</v>
          </cell>
          <cell r="I757" t="str">
            <v>No</v>
          </cell>
          <cell r="J757" t="str">
            <v>Si</v>
          </cell>
          <cell r="K757" t="str">
            <v>Si</v>
          </cell>
          <cell r="L757" t="str">
            <v>Si</v>
          </cell>
          <cell r="M757" t="str">
            <v>Si</v>
          </cell>
          <cell r="N757" t="str">
            <v>Si</v>
          </cell>
          <cell r="O757" t="str">
            <v/>
          </cell>
        </row>
        <row r="758">
          <cell r="A758">
            <v>930</v>
          </cell>
          <cell r="B758" t="str">
            <v>DRBR930</v>
          </cell>
          <cell r="C758" t="str">
            <v>Oficina Plaza Spring Center</v>
          </cell>
          <cell r="D758" t="str">
            <v>NCR</v>
          </cell>
          <cell r="E758" t="str">
            <v>Distrito Nacional</v>
          </cell>
          <cell r="F758" t="str">
            <v>NO</v>
          </cell>
          <cell r="G758" t="str">
            <v>Si</v>
          </cell>
          <cell r="H758" t="str">
            <v>Si</v>
          </cell>
          <cell r="I758" t="str">
            <v>No</v>
          </cell>
          <cell r="J758" t="str">
            <v>Si</v>
          </cell>
          <cell r="K758" t="str">
            <v>Si</v>
          </cell>
          <cell r="L758" t="str">
            <v>Si</v>
          </cell>
          <cell r="M758" t="str">
            <v>Si</v>
          </cell>
          <cell r="N758" t="str">
            <v>No</v>
          </cell>
          <cell r="O758" t="str">
            <v/>
          </cell>
        </row>
        <row r="759">
          <cell r="A759">
            <v>931</v>
          </cell>
          <cell r="B759" t="str">
            <v>DRBR24N</v>
          </cell>
          <cell r="C759" t="str">
            <v>Autobanco Luperon I</v>
          </cell>
          <cell r="D759" t="str">
            <v>NCR</v>
          </cell>
          <cell r="E759" t="str">
            <v>Distrito Nacional</v>
          </cell>
          <cell r="F759" t="str">
            <v>NO</v>
          </cell>
          <cell r="G759" t="str">
            <v>Si</v>
          </cell>
          <cell r="H759" t="str">
            <v>Si</v>
          </cell>
          <cell r="I759" t="str">
            <v>No</v>
          </cell>
          <cell r="J759" t="str">
            <v>Si</v>
          </cell>
          <cell r="K759" t="str">
            <v>Si</v>
          </cell>
          <cell r="L759" t="str">
            <v>Si</v>
          </cell>
          <cell r="M759" t="str">
            <v>Si</v>
          </cell>
          <cell r="N759" t="str">
            <v>Si</v>
          </cell>
          <cell r="O759" t="str">
            <v>Grupo 5</v>
          </cell>
        </row>
        <row r="760">
          <cell r="A760">
            <v>932</v>
          </cell>
          <cell r="B760" t="str">
            <v>DRBR01E</v>
          </cell>
          <cell r="C760" t="str">
            <v>Banco Agrícola Sto. Dgo.</v>
          </cell>
          <cell r="D760" t="str">
            <v>NCR</v>
          </cell>
          <cell r="E760" t="str">
            <v>Distrito Nacional</v>
          </cell>
          <cell r="F760" t="str">
            <v>NO</v>
          </cell>
          <cell r="G760" t="str">
            <v>Si</v>
          </cell>
          <cell r="H760" t="str">
            <v>Si</v>
          </cell>
          <cell r="I760" t="str">
            <v>Si</v>
          </cell>
          <cell r="J760" t="str">
            <v>Si</v>
          </cell>
          <cell r="K760" t="str">
            <v>No</v>
          </cell>
          <cell r="L760" t="str">
            <v>Si</v>
          </cell>
          <cell r="M760" t="str">
            <v>No</v>
          </cell>
          <cell r="N760" t="str">
            <v>Si</v>
          </cell>
          <cell r="O760" t="str">
            <v>Grupo 3</v>
          </cell>
        </row>
        <row r="761">
          <cell r="A761">
            <v>933</v>
          </cell>
          <cell r="B761" t="str">
            <v>DRBR933</v>
          </cell>
          <cell r="C761" t="str">
            <v>ATM Hotel Dreams Punta Cana II</v>
          </cell>
          <cell r="D761" t="str">
            <v>NCR</v>
          </cell>
          <cell r="E761" t="str">
            <v>Este</v>
          </cell>
          <cell r="F761" t="str">
            <v>NO</v>
          </cell>
          <cell r="G761" t="str">
            <v>Si</v>
          </cell>
          <cell r="H761" t="str">
            <v>Si</v>
          </cell>
          <cell r="I761" t="str">
            <v>No</v>
          </cell>
          <cell r="J761" t="str">
            <v>Si</v>
          </cell>
          <cell r="K761" t="str">
            <v>Si</v>
          </cell>
          <cell r="L761" t="str">
            <v>Si</v>
          </cell>
          <cell r="M761" t="str">
            <v>Si</v>
          </cell>
          <cell r="N761" t="str">
            <v>Si</v>
          </cell>
          <cell r="O761" t="str">
            <v/>
          </cell>
        </row>
        <row r="762">
          <cell r="A762">
            <v>934</v>
          </cell>
          <cell r="B762" t="str">
            <v>DRBR934</v>
          </cell>
          <cell r="C762" t="str">
            <v>Hotel Dreams La Romana</v>
          </cell>
          <cell r="D762" t="str">
            <v>NCR</v>
          </cell>
          <cell r="E762" t="str">
            <v>Este</v>
          </cell>
          <cell r="F762" t="str">
            <v>NO</v>
          </cell>
          <cell r="G762" t="str">
            <v>Si</v>
          </cell>
          <cell r="H762" t="str">
            <v>Si</v>
          </cell>
          <cell r="I762" t="str">
            <v>No</v>
          </cell>
          <cell r="J762" t="str">
            <v>Si</v>
          </cell>
          <cell r="K762" t="str">
            <v>Si</v>
          </cell>
          <cell r="L762" t="str">
            <v>Si</v>
          </cell>
          <cell r="M762" t="str">
            <v>Si</v>
          </cell>
          <cell r="N762" t="str">
            <v/>
          </cell>
          <cell r="O762" t="str">
            <v/>
          </cell>
        </row>
        <row r="763">
          <cell r="A763">
            <v>935</v>
          </cell>
          <cell r="B763" t="str">
            <v>DRBR16J</v>
          </cell>
          <cell r="C763" t="str">
            <v>Ofic. John F. Kennedy</v>
          </cell>
          <cell r="D763" t="str">
            <v>Diebold</v>
          </cell>
          <cell r="E763" t="str">
            <v>Distrito Nacional</v>
          </cell>
          <cell r="F763" t="str">
            <v>SI</v>
          </cell>
          <cell r="G763" t="str">
            <v>Si</v>
          </cell>
          <cell r="H763" t="str">
            <v>Si</v>
          </cell>
          <cell r="I763" t="str">
            <v>Si</v>
          </cell>
          <cell r="J763" t="str">
            <v>Si</v>
          </cell>
          <cell r="K763" t="str">
            <v>No</v>
          </cell>
          <cell r="L763" t="str">
            <v>Si</v>
          </cell>
          <cell r="M763" t="str">
            <v>No</v>
          </cell>
          <cell r="N763" t="str">
            <v>Si</v>
          </cell>
          <cell r="O763" t="str">
            <v>Grupo 6</v>
          </cell>
        </row>
        <row r="764">
          <cell r="A764">
            <v>926</v>
          </cell>
          <cell r="B764" t="str">
            <v>DRBR926</v>
          </cell>
          <cell r="C764" t="str">
            <v xml:space="preserve"> S/M Juan Cepin Moca</v>
          </cell>
          <cell r="E764" t="str">
            <v>Norte</v>
          </cell>
          <cell r="F764" t="str">
            <v>N/A</v>
          </cell>
          <cell r="G764" t="str">
            <v>N/A</v>
          </cell>
          <cell r="H764" t="str">
            <v>N/A</v>
          </cell>
          <cell r="I764" t="str">
            <v>N/A</v>
          </cell>
          <cell r="J764" t="str">
            <v>N/A</v>
          </cell>
          <cell r="K764" t="str">
            <v>N/A</v>
          </cell>
          <cell r="L764" t="str">
            <v>N/A</v>
          </cell>
          <cell r="M764" t="str">
            <v>N/A</v>
          </cell>
        </row>
        <row r="765">
          <cell r="A765">
            <v>928</v>
          </cell>
          <cell r="B765" t="str">
            <v>DRBR928</v>
          </cell>
          <cell r="C765" t="str">
            <v>Estación Texaco Hispanoamericana</v>
          </cell>
          <cell r="D765" t="str">
            <v>NCR</v>
          </cell>
          <cell r="E765" t="str">
            <v>Norte</v>
          </cell>
          <cell r="F765" t="str">
            <v>NO</v>
          </cell>
          <cell r="G765" t="str">
            <v>Si</v>
          </cell>
          <cell r="H765" t="str">
            <v>Si</v>
          </cell>
          <cell r="I765" t="str">
            <v>No</v>
          </cell>
          <cell r="J765" t="str">
            <v>Si</v>
          </cell>
          <cell r="K765" t="str">
            <v>Si</v>
          </cell>
          <cell r="L765" t="str">
            <v>Si</v>
          </cell>
          <cell r="M765" t="str">
            <v>Si</v>
          </cell>
          <cell r="N765" t="str">
            <v>No</v>
          </cell>
          <cell r="O765" t="str">
            <v/>
          </cell>
        </row>
        <row r="766">
          <cell r="A766">
            <v>938</v>
          </cell>
          <cell r="B766" t="str">
            <v>DRBR938</v>
          </cell>
          <cell r="C766" t="str">
            <v>Autobanco Plaza Filadelfia</v>
          </cell>
          <cell r="D766" t="str">
            <v>NCR</v>
          </cell>
          <cell r="E766" t="str">
            <v>Distrito Nacional</v>
          </cell>
          <cell r="F766" t="str">
            <v>NO</v>
          </cell>
          <cell r="G766" t="str">
            <v>Si</v>
          </cell>
          <cell r="H766" t="str">
            <v>Si</v>
          </cell>
          <cell r="I766" t="str">
            <v>No</v>
          </cell>
          <cell r="J766" t="str">
            <v>Si</v>
          </cell>
          <cell r="K766" t="str">
            <v>Si</v>
          </cell>
          <cell r="L766" t="str">
            <v>Si</v>
          </cell>
          <cell r="M766" t="str">
            <v>Si</v>
          </cell>
          <cell r="N766" t="str">
            <v>Si</v>
          </cell>
          <cell r="O766" t="str">
            <v>Grupo 9</v>
          </cell>
        </row>
        <row r="767">
          <cell r="A767">
            <v>939</v>
          </cell>
          <cell r="B767" t="str">
            <v>DRBR939</v>
          </cell>
          <cell r="C767" t="str">
            <v>Estacion Texaco Maximo Gomez</v>
          </cell>
          <cell r="D767" t="str">
            <v>NCR</v>
          </cell>
          <cell r="E767" t="str">
            <v>Distrito Nacional</v>
          </cell>
          <cell r="F767" t="str">
            <v>NO</v>
          </cell>
          <cell r="G767" t="str">
            <v>Si</v>
          </cell>
          <cell r="H767" t="str">
            <v>Si</v>
          </cell>
          <cell r="I767" t="str">
            <v>No</v>
          </cell>
          <cell r="J767" t="str">
            <v>Si</v>
          </cell>
          <cell r="K767" t="str">
            <v>Si</v>
          </cell>
          <cell r="L767" t="str">
            <v>Si</v>
          </cell>
          <cell r="M767" t="str">
            <v>Si</v>
          </cell>
          <cell r="N767" t="str">
            <v>No</v>
          </cell>
          <cell r="O767" t="str">
            <v>Grupo 3</v>
          </cell>
        </row>
        <row r="768">
          <cell r="A768">
            <v>936</v>
          </cell>
          <cell r="B768" t="str">
            <v>DRBR936</v>
          </cell>
          <cell r="C768" t="str">
            <v>Autobanco La Vega Real #1</v>
          </cell>
          <cell r="D768" t="str">
            <v>NCR</v>
          </cell>
          <cell r="E768" t="str">
            <v>Norte</v>
          </cell>
          <cell r="F768" t="str">
            <v>NO</v>
          </cell>
          <cell r="G768" t="str">
            <v>Si</v>
          </cell>
          <cell r="H768" t="str">
            <v>Si</v>
          </cell>
          <cell r="I768" t="str">
            <v>No</v>
          </cell>
          <cell r="J768" t="str">
            <v>Si</v>
          </cell>
          <cell r="K768" t="str">
            <v>Si</v>
          </cell>
          <cell r="L768" t="str">
            <v>Si</v>
          </cell>
          <cell r="M768" t="str">
            <v>Si</v>
          </cell>
          <cell r="N768" t="str">
            <v>Si</v>
          </cell>
          <cell r="O768" t="str">
            <v>La Vega</v>
          </cell>
        </row>
        <row r="769">
          <cell r="A769">
            <v>937</v>
          </cell>
          <cell r="B769" t="str">
            <v>DRBR937</v>
          </cell>
          <cell r="C769" t="str">
            <v>Autobanco La Vega Real #2</v>
          </cell>
          <cell r="D769" t="str">
            <v>NCR</v>
          </cell>
          <cell r="E769" t="str">
            <v>Norte</v>
          </cell>
          <cell r="F769" t="str">
            <v>NO</v>
          </cell>
          <cell r="G769" t="str">
            <v>Si</v>
          </cell>
          <cell r="H769" t="str">
            <v>Si</v>
          </cell>
          <cell r="I769" t="str">
            <v>No</v>
          </cell>
          <cell r="J769" t="str">
            <v>Si</v>
          </cell>
          <cell r="K769" t="str">
            <v>Si</v>
          </cell>
          <cell r="L769" t="str">
            <v>Si</v>
          </cell>
          <cell r="M769" t="str">
            <v>Si</v>
          </cell>
          <cell r="N769" t="str">
            <v>Si</v>
          </cell>
          <cell r="O769" t="str">
            <v>La Vega</v>
          </cell>
        </row>
        <row r="770">
          <cell r="A770">
            <v>940</v>
          </cell>
          <cell r="B770" t="str">
            <v>DRBR12C</v>
          </cell>
          <cell r="C770" t="str">
            <v>Ofic. El Portal</v>
          </cell>
          <cell r="D770" t="str">
            <v>Diebold</v>
          </cell>
          <cell r="E770" t="str">
            <v>Norte</v>
          </cell>
          <cell r="F770" t="str">
            <v>SI</v>
          </cell>
          <cell r="G770" t="str">
            <v>Si</v>
          </cell>
          <cell r="H770" t="str">
            <v>Si</v>
          </cell>
          <cell r="I770" t="str">
            <v>No</v>
          </cell>
          <cell r="J770" t="str">
            <v>Si</v>
          </cell>
          <cell r="K770" t="str">
            <v>No</v>
          </cell>
          <cell r="L770" t="str">
            <v>Si</v>
          </cell>
          <cell r="M770" t="str">
            <v>No</v>
          </cell>
          <cell r="N770" t="str">
            <v>Si</v>
          </cell>
          <cell r="O770" t="str">
            <v>Santiago 2</v>
          </cell>
        </row>
        <row r="771">
          <cell r="A771">
            <v>943</v>
          </cell>
          <cell r="B771" t="str">
            <v>DRBR16K</v>
          </cell>
          <cell r="C771" t="str">
            <v>Ofic. Transito Terrestre</v>
          </cell>
          <cell r="D771" t="str">
            <v>Diebold</v>
          </cell>
          <cell r="E771" t="str">
            <v>Distrito Nacional</v>
          </cell>
          <cell r="F771" t="str">
            <v>NO</v>
          </cell>
          <cell r="G771" t="str">
            <v>Si</v>
          </cell>
          <cell r="H771" t="str">
            <v>Si</v>
          </cell>
          <cell r="I771" t="str">
            <v>No</v>
          </cell>
          <cell r="J771" t="str">
            <v>Si</v>
          </cell>
          <cell r="K771" t="str">
            <v>Si</v>
          </cell>
          <cell r="L771" t="str">
            <v>Si</v>
          </cell>
          <cell r="M771" t="str">
            <v>Si</v>
          </cell>
          <cell r="N771" t="str">
            <v>Si</v>
          </cell>
          <cell r="O771" t="str">
            <v>Grupo 1</v>
          </cell>
        </row>
        <row r="772">
          <cell r="A772">
            <v>941</v>
          </cell>
          <cell r="B772" t="str">
            <v>DRBR941</v>
          </cell>
          <cell r="C772" t="str">
            <v>Estacion NEXT Puerto Plata</v>
          </cell>
          <cell r="D772" t="str">
            <v>NCR</v>
          </cell>
          <cell r="E772" t="str">
            <v>Norte</v>
          </cell>
          <cell r="F772" t="str">
            <v>NO</v>
          </cell>
          <cell r="G772" t="str">
            <v>Si</v>
          </cell>
          <cell r="H772" t="str">
            <v>Si</v>
          </cell>
          <cell r="I772" t="str">
            <v>No</v>
          </cell>
          <cell r="J772" t="str">
            <v>Si</v>
          </cell>
          <cell r="K772" t="str">
            <v>Si</v>
          </cell>
          <cell r="L772" t="str">
            <v>Si</v>
          </cell>
          <cell r="M772" t="str">
            <v>Si</v>
          </cell>
          <cell r="N772" t="str">
            <v>No</v>
          </cell>
          <cell r="O772" t="str">
            <v>Puerto Plata</v>
          </cell>
        </row>
        <row r="773">
          <cell r="A773">
            <v>945</v>
          </cell>
          <cell r="B773" t="str">
            <v>DRBR945</v>
          </cell>
          <cell r="C773" t="str">
            <v>UNP El Valle Hato Mayor</v>
          </cell>
          <cell r="D773" t="str">
            <v>NCR</v>
          </cell>
          <cell r="E773" t="str">
            <v>Este</v>
          </cell>
          <cell r="F773" t="str">
            <v>NO</v>
          </cell>
          <cell r="G773" t="str">
            <v>Si</v>
          </cell>
          <cell r="H773" t="str">
            <v>Si</v>
          </cell>
          <cell r="I773" t="str">
            <v>No</v>
          </cell>
          <cell r="J773" t="str">
            <v>Si</v>
          </cell>
          <cell r="K773" t="str">
            <v>Si</v>
          </cell>
          <cell r="L773" t="str">
            <v>Si</v>
          </cell>
          <cell r="M773" t="str">
            <v>Si</v>
          </cell>
          <cell r="N773" t="str">
            <v>Si</v>
          </cell>
          <cell r="O773" t="str">
            <v>San Pedro de Macorís</v>
          </cell>
        </row>
        <row r="774">
          <cell r="A774">
            <v>946</v>
          </cell>
          <cell r="B774" t="str">
            <v>DRBR24R</v>
          </cell>
          <cell r="C774" t="str">
            <v>Ofic. Nuñez de Caceres #1</v>
          </cell>
          <cell r="D774" t="str">
            <v>NCR</v>
          </cell>
          <cell r="E774" t="str">
            <v>Distrito Nacional</v>
          </cell>
          <cell r="F774" t="str">
            <v>NO</v>
          </cell>
          <cell r="G774" t="str">
            <v>Si</v>
          </cell>
          <cell r="H774" t="str">
            <v>Si</v>
          </cell>
          <cell r="I774" t="str">
            <v>No</v>
          </cell>
          <cell r="J774" t="str">
            <v>Si</v>
          </cell>
          <cell r="K774" t="str">
            <v>Si</v>
          </cell>
          <cell r="L774" t="str">
            <v>Si</v>
          </cell>
          <cell r="M774" t="str">
            <v>Si</v>
          </cell>
          <cell r="N774" t="str">
            <v>Si</v>
          </cell>
          <cell r="O774" t="str">
            <v>Grupo 6</v>
          </cell>
        </row>
        <row r="775">
          <cell r="A775">
            <v>947</v>
          </cell>
          <cell r="B775" t="str">
            <v>DRBR03F</v>
          </cell>
          <cell r="C775" t="str">
            <v>Superintendencia De Bancos</v>
          </cell>
          <cell r="D775" t="str">
            <v>NCR</v>
          </cell>
          <cell r="E775" t="str">
            <v>Distrito Nacional</v>
          </cell>
          <cell r="F775" t="str">
            <v>SI</v>
          </cell>
          <cell r="G775" t="str">
            <v>Si</v>
          </cell>
          <cell r="H775" t="str">
            <v>Si</v>
          </cell>
          <cell r="I775" t="str">
            <v>No</v>
          </cell>
          <cell r="J775" t="str">
            <v>No</v>
          </cell>
          <cell r="K775" t="str">
            <v>No</v>
          </cell>
          <cell r="L775" t="str">
            <v>No</v>
          </cell>
          <cell r="M775" t="str">
            <v>No</v>
          </cell>
          <cell r="N775" t="str">
            <v>No</v>
          </cell>
          <cell r="O775" t="str">
            <v>Grupo 3</v>
          </cell>
        </row>
        <row r="776">
          <cell r="A776">
            <v>942</v>
          </cell>
          <cell r="B776" t="str">
            <v>DRBR942</v>
          </cell>
          <cell r="C776" t="str">
            <v>Estacion Texaco La Vega-Jarabacoa</v>
          </cell>
          <cell r="D776" t="str">
            <v>NCR</v>
          </cell>
          <cell r="E776" t="str">
            <v>Norte</v>
          </cell>
          <cell r="F776" t="str">
            <v>NO</v>
          </cell>
          <cell r="G776" t="str">
            <v>Si</v>
          </cell>
          <cell r="H776" t="str">
            <v>Si</v>
          </cell>
          <cell r="I776" t="str">
            <v>No</v>
          </cell>
          <cell r="J776" t="str">
            <v>Si</v>
          </cell>
          <cell r="K776" t="str">
            <v>Si</v>
          </cell>
          <cell r="L776" t="str">
            <v>Si</v>
          </cell>
          <cell r="M776" t="str">
            <v>Si</v>
          </cell>
          <cell r="N776" t="str">
            <v>No</v>
          </cell>
          <cell r="O776" t="str">
            <v>La Vega</v>
          </cell>
        </row>
        <row r="777">
          <cell r="A777">
            <v>949</v>
          </cell>
          <cell r="B777" t="str">
            <v>DRBR23D</v>
          </cell>
          <cell r="C777" t="str">
            <v>S/M Bravo Coral Mall</v>
          </cell>
          <cell r="D777" t="str">
            <v>Wincor Nixdorf</v>
          </cell>
          <cell r="E777" t="str">
            <v>Distrito Nacional</v>
          </cell>
          <cell r="F777" t="str">
            <v>NO</v>
          </cell>
          <cell r="G777" t="str">
            <v>Si</v>
          </cell>
          <cell r="H777" t="str">
            <v>No</v>
          </cell>
          <cell r="I777" t="str">
            <v>No</v>
          </cell>
          <cell r="J777" t="str">
            <v>Si</v>
          </cell>
          <cell r="K777" t="str">
            <v>Si</v>
          </cell>
          <cell r="L777" t="str">
            <v>Si</v>
          </cell>
          <cell r="M777" t="str">
            <v>No</v>
          </cell>
          <cell r="N777" t="str">
            <v>No</v>
          </cell>
          <cell r="O777" t="str">
            <v>Grupo 4</v>
          </cell>
        </row>
        <row r="778">
          <cell r="A778">
            <v>944</v>
          </cell>
          <cell r="B778" t="str">
            <v>DRBR944</v>
          </cell>
          <cell r="C778" t="str">
            <v>UNP Mao</v>
          </cell>
          <cell r="D778" t="str">
            <v>NCR</v>
          </cell>
          <cell r="E778" t="str">
            <v>Norte</v>
          </cell>
          <cell r="F778" t="str">
            <v>NO</v>
          </cell>
          <cell r="G778" t="str">
            <v>Si</v>
          </cell>
          <cell r="H778" t="str">
            <v>Si</v>
          </cell>
          <cell r="I778" t="str">
            <v>No</v>
          </cell>
          <cell r="J778" t="str">
            <v>Si</v>
          </cell>
          <cell r="K778" t="str">
            <v>Si</v>
          </cell>
          <cell r="L778" t="str">
            <v>Si</v>
          </cell>
          <cell r="M778" t="str">
            <v>Si</v>
          </cell>
          <cell r="N778" t="str">
            <v>Si</v>
          </cell>
          <cell r="O778" t="str">
            <v>Oficina</v>
          </cell>
        </row>
        <row r="779">
          <cell r="A779">
            <v>951</v>
          </cell>
          <cell r="B779" t="str">
            <v>DRBR203</v>
          </cell>
          <cell r="C779" t="str">
            <v>Ofic. Haché Kennedy</v>
          </cell>
          <cell r="D779" t="str">
            <v>Diebold</v>
          </cell>
          <cell r="E779" t="str">
            <v>Distrito Nacional</v>
          </cell>
          <cell r="F779" t="str">
            <v>NO</v>
          </cell>
          <cell r="G779" t="str">
            <v>Si</v>
          </cell>
          <cell r="H779" t="str">
            <v>Si</v>
          </cell>
          <cell r="I779" t="str">
            <v>Si</v>
          </cell>
          <cell r="J779" t="str">
            <v>Si</v>
          </cell>
          <cell r="K779" t="str">
            <v>No</v>
          </cell>
          <cell r="L779" t="str">
            <v>Si</v>
          </cell>
          <cell r="M779" t="str">
            <v>No</v>
          </cell>
          <cell r="N779" t="str">
            <v>Si</v>
          </cell>
          <cell r="O779" t="str">
            <v>Grupo 8</v>
          </cell>
        </row>
        <row r="780">
          <cell r="A780">
            <v>952</v>
          </cell>
          <cell r="B780" t="str">
            <v>DRBR16L</v>
          </cell>
          <cell r="C780" t="str">
            <v>Empresas Alvarez Rivas</v>
          </cell>
          <cell r="D780" t="str">
            <v>Diebold</v>
          </cell>
          <cell r="E780" t="str">
            <v>Distrito Nacional</v>
          </cell>
          <cell r="F780" t="str">
            <v>NO</v>
          </cell>
          <cell r="G780" t="str">
            <v>Si</v>
          </cell>
          <cell r="H780" t="str">
            <v>Si</v>
          </cell>
          <cell r="I780" t="str">
            <v>No</v>
          </cell>
          <cell r="J780" t="str">
            <v>Si</v>
          </cell>
          <cell r="K780" t="str">
            <v>No</v>
          </cell>
          <cell r="L780" t="str">
            <v>Si</v>
          </cell>
          <cell r="M780" t="str">
            <v>No</v>
          </cell>
          <cell r="N780" t="str">
            <v>Si</v>
          </cell>
          <cell r="O780" t="str">
            <v>Grupo 5</v>
          </cell>
        </row>
        <row r="781">
          <cell r="A781">
            <v>953</v>
          </cell>
          <cell r="B781" t="str">
            <v>DRBR01I</v>
          </cell>
          <cell r="C781" t="str">
            <v>Dirección de Pasaporte</v>
          </cell>
          <cell r="D781" t="str">
            <v>Diebold</v>
          </cell>
          <cell r="E781" t="str">
            <v>Distrito Nacional</v>
          </cell>
          <cell r="F781" t="str">
            <v>No</v>
          </cell>
          <cell r="G781" t="str">
            <v>Si</v>
          </cell>
          <cell r="H781" t="str">
            <v>Si</v>
          </cell>
          <cell r="I781" t="str">
            <v>No</v>
          </cell>
          <cell r="J781" t="str">
            <v>Si</v>
          </cell>
          <cell r="K781" t="str">
            <v>No</v>
          </cell>
          <cell r="L781" t="str">
            <v>No</v>
          </cell>
          <cell r="M781" t="str">
            <v>No</v>
          </cell>
          <cell r="N781" t="str">
            <v>No</v>
          </cell>
          <cell r="O781" t="str">
            <v>Grupo 2</v>
          </cell>
        </row>
        <row r="782">
          <cell r="A782">
            <v>948</v>
          </cell>
          <cell r="B782" t="str">
            <v>DRBR948</v>
          </cell>
          <cell r="C782" t="str">
            <v>Autobanco Ofic. El Jaya</v>
          </cell>
          <cell r="D782" t="str">
            <v>Diebold</v>
          </cell>
          <cell r="E782" t="str">
            <v>Norte</v>
          </cell>
          <cell r="F782" t="str">
            <v>NO</v>
          </cell>
          <cell r="G782" t="str">
            <v>Si</v>
          </cell>
          <cell r="H782" t="str">
            <v>Si</v>
          </cell>
          <cell r="I782" t="str">
            <v>No</v>
          </cell>
          <cell r="J782" t="str">
            <v>Si</v>
          </cell>
          <cell r="K782" t="str">
            <v>Si</v>
          </cell>
          <cell r="L782" t="str">
            <v>Si</v>
          </cell>
          <cell r="M782" t="str">
            <v>Si</v>
          </cell>
          <cell r="N782" t="str">
            <v>Si</v>
          </cell>
          <cell r="O782" t="str">
            <v>San Francisco de Macorís</v>
          </cell>
        </row>
        <row r="783">
          <cell r="A783">
            <v>955</v>
          </cell>
          <cell r="B783" t="str">
            <v>DRBR955</v>
          </cell>
          <cell r="C783" t="str">
            <v>Ofic. Americana Independencia #2</v>
          </cell>
          <cell r="D783" t="str">
            <v>NCR</v>
          </cell>
          <cell r="E783" t="str">
            <v>Distrito Nacional</v>
          </cell>
          <cell r="F783" t="str">
            <v>NO</v>
          </cell>
          <cell r="G783" t="str">
            <v>Si</v>
          </cell>
          <cell r="H783" t="str">
            <v>Si</v>
          </cell>
          <cell r="I783" t="str">
            <v>No</v>
          </cell>
          <cell r="J783" t="str">
            <v>Si</v>
          </cell>
          <cell r="K783" t="str">
            <v>No</v>
          </cell>
          <cell r="L783" t="str">
            <v>No</v>
          </cell>
          <cell r="M783" t="str">
            <v>No</v>
          </cell>
          <cell r="N783" t="str">
            <v>Si</v>
          </cell>
          <cell r="O783" t="str">
            <v>Grupo 5</v>
          </cell>
        </row>
        <row r="784">
          <cell r="A784">
            <v>950</v>
          </cell>
          <cell r="B784" t="str">
            <v>DRBR12G</v>
          </cell>
          <cell r="C784" t="str">
            <v>Ofic. Monterico</v>
          </cell>
          <cell r="D784" t="str">
            <v>Diebold</v>
          </cell>
          <cell r="E784" t="str">
            <v>Norte</v>
          </cell>
          <cell r="F784" t="str">
            <v>SI</v>
          </cell>
          <cell r="G784" t="str">
            <v>Si</v>
          </cell>
          <cell r="H784" t="str">
            <v>Si</v>
          </cell>
          <cell r="I784" t="str">
            <v>Si</v>
          </cell>
          <cell r="J784" t="str">
            <v>Si</v>
          </cell>
          <cell r="K784" t="str">
            <v>No</v>
          </cell>
          <cell r="L784" t="str">
            <v>Si</v>
          </cell>
          <cell r="M784" t="str">
            <v>No</v>
          </cell>
          <cell r="N784" t="str">
            <v>Si</v>
          </cell>
          <cell r="O784" t="str">
            <v>Santiago 2</v>
          </cell>
        </row>
        <row r="785">
          <cell r="A785">
            <v>957</v>
          </cell>
          <cell r="B785" t="str">
            <v>DRBR23F</v>
          </cell>
          <cell r="C785" t="str">
            <v>Ofic. Venezuela #1</v>
          </cell>
          <cell r="D785" t="str">
            <v>NCR</v>
          </cell>
          <cell r="E785" t="str">
            <v>Distrito Nacional</v>
          </cell>
          <cell r="F785" t="str">
            <v>SI</v>
          </cell>
          <cell r="G785" t="str">
            <v>Si</v>
          </cell>
          <cell r="H785" t="str">
            <v>Si</v>
          </cell>
          <cell r="I785" t="str">
            <v>No</v>
          </cell>
          <cell r="J785" t="str">
            <v>Si</v>
          </cell>
          <cell r="K785" t="str">
            <v>No</v>
          </cell>
          <cell r="L785" t="str">
            <v>Si</v>
          </cell>
          <cell r="M785" t="str">
            <v>No</v>
          </cell>
          <cell r="N785" t="str">
            <v>Si</v>
          </cell>
          <cell r="O785" t="str">
            <v>Grupo 7</v>
          </cell>
        </row>
        <row r="786">
          <cell r="A786">
            <v>958</v>
          </cell>
          <cell r="B786" t="str">
            <v>DRBR958</v>
          </cell>
          <cell r="C786" t="str">
            <v>Hipermercado Ole Carretera San Isidro</v>
          </cell>
          <cell r="D786" t="str">
            <v>NCR</v>
          </cell>
          <cell r="E786" t="str">
            <v>Distrito Nacional</v>
          </cell>
          <cell r="F786" t="str">
            <v>NO</v>
          </cell>
          <cell r="G786" t="str">
            <v>Si</v>
          </cell>
          <cell r="H786" t="str">
            <v>Si</v>
          </cell>
          <cell r="I786" t="str">
            <v>No</v>
          </cell>
          <cell r="J786" t="str">
            <v>Si</v>
          </cell>
          <cell r="K786" t="str">
            <v>Si</v>
          </cell>
          <cell r="L786" t="str">
            <v>Si</v>
          </cell>
          <cell r="M786" t="str">
            <v>Si</v>
          </cell>
          <cell r="N786" t="str">
            <v>No</v>
          </cell>
          <cell r="O786" t="str">
            <v>Grupo 9</v>
          </cell>
        </row>
        <row r="787">
          <cell r="A787">
            <v>959</v>
          </cell>
          <cell r="B787" t="str">
            <v>DRBR959</v>
          </cell>
          <cell r="C787" t="str">
            <v>ATM Estación Next Bávaro</v>
          </cell>
          <cell r="D787" t="str">
            <v>NCR</v>
          </cell>
          <cell r="E787" t="str">
            <v>Este</v>
          </cell>
          <cell r="F787" t="str">
            <v>NO</v>
          </cell>
          <cell r="G787" t="str">
            <v>Si</v>
          </cell>
          <cell r="H787" t="str">
            <v>Si</v>
          </cell>
          <cell r="I787" t="str">
            <v>No</v>
          </cell>
          <cell r="J787" t="str">
            <v>Si</v>
          </cell>
          <cell r="K787" t="str">
            <v>No</v>
          </cell>
          <cell r="L787" t="str">
            <v>No</v>
          </cell>
          <cell r="M787" t="str">
            <v>No</v>
          </cell>
          <cell r="N787" t="str">
            <v>Si</v>
          </cell>
        </row>
        <row r="788">
          <cell r="A788">
            <v>960</v>
          </cell>
          <cell r="B788" t="str">
            <v>DRBR960</v>
          </cell>
          <cell r="C788" t="str">
            <v>Ofic. Villa Ofelia #1</v>
          </cell>
          <cell r="D788" t="str">
            <v>NCR</v>
          </cell>
          <cell r="E788" t="str">
            <v>Sur</v>
          </cell>
          <cell r="F788" t="str">
            <v>NO</v>
          </cell>
          <cell r="G788" t="str">
            <v>Si</v>
          </cell>
          <cell r="H788" t="str">
            <v>Si</v>
          </cell>
          <cell r="I788" t="str">
            <v>No</v>
          </cell>
          <cell r="J788" t="str">
            <v>Si</v>
          </cell>
          <cell r="K788" t="str">
            <v>Si</v>
          </cell>
          <cell r="L788" t="str">
            <v>Si</v>
          </cell>
          <cell r="M788" t="str">
            <v>Si</v>
          </cell>
          <cell r="N788" t="str">
            <v>Si</v>
          </cell>
          <cell r="O788" t="str">
            <v>Oficina</v>
          </cell>
        </row>
        <row r="789">
          <cell r="A789">
            <v>961</v>
          </cell>
          <cell r="B789" t="str">
            <v>DRBR03H</v>
          </cell>
          <cell r="C789" t="str">
            <v>Listin Diario</v>
          </cell>
          <cell r="D789" t="str">
            <v>Diebold</v>
          </cell>
          <cell r="E789" t="str">
            <v>Distrito Nacional</v>
          </cell>
          <cell r="F789" t="str">
            <v>NO</v>
          </cell>
          <cell r="G789" t="str">
            <v>Si</v>
          </cell>
          <cell r="H789" t="str">
            <v>Si</v>
          </cell>
          <cell r="I789" t="str">
            <v>No</v>
          </cell>
          <cell r="J789" t="str">
            <v>Si</v>
          </cell>
          <cell r="K789" t="str">
            <v>Si</v>
          </cell>
          <cell r="L789" t="str">
            <v>Si</v>
          </cell>
          <cell r="M789" t="str">
            <v>Si</v>
          </cell>
          <cell r="N789" t="str">
            <v>No</v>
          </cell>
          <cell r="O789" t="str">
            <v>Grupo 8</v>
          </cell>
        </row>
        <row r="790">
          <cell r="A790">
            <v>962</v>
          </cell>
          <cell r="B790" t="str">
            <v>DRBR962</v>
          </cell>
          <cell r="C790" t="str">
            <v>Ofic. Villa Ofelia #2</v>
          </cell>
          <cell r="D790" t="str">
            <v>NCR</v>
          </cell>
          <cell r="E790" t="str">
            <v>Sur</v>
          </cell>
          <cell r="F790" t="str">
            <v>NO</v>
          </cell>
          <cell r="G790" t="str">
            <v>Si</v>
          </cell>
          <cell r="H790" t="str">
            <v>Si</v>
          </cell>
          <cell r="I790" t="str">
            <v>No</v>
          </cell>
          <cell r="J790" t="str">
            <v>Si</v>
          </cell>
          <cell r="K790" t="str">
            <v>Si</v>
          </cell>
          <cell r="L790" t="str">
            <v>Si</v>
          </cell>
          <cell r="M790" t="str">
            <v>Si</v>
          </cell>
          <cell r="N790" t="str">
            <v>Si</v>
          </cell>
          <cell r="O790" t="str">
            <v>Oficina</v>
          </cell>
        </row>
        <row r="791">
          <cell r="A791">
            <v>963</v>
          </cell>
          <cell r="B791" t="str">
            <v>DRBR963</v>
          </cell>
          <cell r="C791" t="str">
            <v>Multiplaza La Romana</v>
          </cell>
          <cell r="D791" t="str">
            <v>NCR</v>
          </cell>
          <cell r="E791" t="str">
            <v>Este</v>
          </cell>
          <cell r="F791" t="str">
            <v>NO</v>
          </cell>
          <cell r="G791" t="str">
            <v>Si</v>
          </cell>
          <cell r="H791" t="str">
            <v>Si</v>
          </cell>
          <cell r="I791" t="str">
            <v>No</v>
          </cell>
          <cell r="J791" t="str">
            <v>Si</v>
          </cell>
          <cell r="K791" t="str">
            <v>Si</v>
          </cell>
          <cell r="L791" t="str">
            <v>Si</v>
          </cell>
          <cell r="M791" t="str">
            <v>Si</v>
          </cell>
          <cell r="N791" t="str">
            <v>No</v>
          </cell>
          <cell r="O791" t="str">
            <v>Romana-Higuey</v>
          </cell>
        </row>
        <row r="792">
          <cell r="A792">
            <v>954</v>
          </cell>
          <cell r="B792" t="str">
            <v>DRBR954</v>
          </cell>
          <cell r="C792" t="str">
            <v>LAESA Ltd</v>
          </cell>
          <cell r="D792" t="str">
            <v>NCR</v>
          </cell>
          <cell r="E792" t="str">
            <v>Norte</v>
          </cell>
          <cell r="F792" t="str">
            <v>NO</v>
          </cell>
          <cell r="G792" t="str">
            <v>Si</v>
          </cell>
          <cell r="H792" t="str">
            <v>Si</v>
          </cell>
          <cell r="I792" t="str">
            <v>No</v>
          </cell>
          <cell r="J792" t="str">
            <v>Si</v>
          </cell>
          <cell r="K792" t="str">
            <v>Si</v>
          </cell>
          <cell r="L792" t="str">
            <v>Si</v>
          </cell>
          <cell r="M792" t="str">
            <v>Si</v>
          </cell>
          <cell r="N792" t="str">
            <v>Si</v>
          </cell>
          <cell r="O792" t="str">
            <v>San Francisco de Macorís</v>
          </cell>
        </row>
        <row r="793">
          <cell r="A793">
            <v>956</v>
          </cell>
          <cell r="B793" t="str">
            <v>DRBR956</v>
          </cell>
          <cell r="C793" t="str">
            <v>Ofic. El Jaya</v>
          </cell>
          <cell r="D793" t="str">
            <v>NCR</v>
          </cell>
          <cell r="E793" t="str">
            <v>Norte</v>
          </cell>
          <cell r="F793" t="str">
            <v>NO</v>
          </cell>
          <cell r="G793" t="str">
            <v>Si</v>
          </cell>
          <cell r="H793" t="str">
            <v>Si</v>
          </cell>
          <cell r="I793" t="str">
            <v>No</v>
          </cell>
          <cell r="J793" t="str">
            <v>Si</v>
          </cell>
          <cell r="K793" t="str">
            <v>No</v>
          </cell>
          <cell r="L793" t="str">
            <v>Si</v>
          </cell>
          <cell r="M793" t="str">
            <v>No</v>
          </cell>
          <cell r="N793" t="str">
            <v>Si</v>
          </cell>
          <cell r="O793" t="str">
            <v>San Francisco de Macorís</v>
          </cell>
        </row>
        <row r="794">
          <cell r="A794">
            <v>966</v>
          </cell>
          <cell r="B794" t="str">
            <v>DRBR966</v>
          </cell>
          <cell r="C794" t="str">
            <v>ATM Centro Medico Real</v>
          </cell>
          <cell r="D794" t="str">
            <v>NCR</v>
          </cell>
          <cell r="E794" t="str">
            <v>Distrito Nacional</v>
          </cell>
          <cell r="F794" t="str">
            <v>NO</v>
          </cell>
          <cell r="G794" t="str">
            <v>Si</v>
          </cell>
          <cell r="H794" t="str">
            <v>Si</v>
          </cell>
          <cell r="I794" t="str">
            <v>No</v>
          </cell>
          <cell r="J794" t="str">
            <v>Si</v>
          </cell>
          <cell r="K794" t="str">
            <v>Si</v>
          </cell>
          <cell r="L794" t="str">
            <v>Si</v>
          </cell>
          <cell r="M794" t="str">
            <v>Si</v>
          </cell>
          <cell r="N794" t="str">
            <v>Si</v>
          </cell>
        </row>
        <row r="795">
          <cell r="A795">
            <v>967</v>
          </cell>
          <cell r="B795" t="str">
            <v>DRBR967</v>
          </cell>
          <cell r="C795" t="str">
            <v>Ofic. Hiper Ole Autopista Duarte</v>
          </cell>
          <cell r="D795" t="str">
            <v>NCR</v>
          </cell>
          <cell r="E795" t="str">
            <v>Distrito Nacional</v>
          </cell>
          <cell r="F795" t="str">
            <v>NO</v>
          </cell>
          <cell r="G795" t="str">
            <v>Si</v>
          </cell>
          <cell r="H795" t="str">
            <v>Si</v>
          </cell>
          <cell r="I795" t="str">
            <v>No</v>
          </cell>
          <cell r="J795" t="str">
            <v>Si</v>
          </cell>
          <cell r="K795" t="str">
            <v>Si</v>
          </cell>
          <cell r="L795" t="str">
            <v>Si</v>
          </cell>
          <cell r="M795" t="str">
            <v>Si</v>
          </cell>
          <cell r="N795" t="str">
            <v>No</v>
          </cell>
          <cell r="O795" t="str">
            <v>Grupo 6</v>
          </cell>
        </row>
        <row r="796">
          <cell r="A796">
            <v>968</v>
          </cell>
          <cell r="B796" t="str">
            <v>DRBR24I</v>
          </cell>
          <cell r="C796" t="str">
            <v>Ofic. El Mercado Bani</v>
          </cell>
          <cell r="D796" t="str">
            <v>Diebold</v>
          </cell>
          <cell r="E796" t="str">
            <v>Sur</v>
          </cell>
          <cell r="F796" t="str">
            <v>SI</v>
          </cell>
          <cell r="G796" t="str">
            <v>Si</v>
          </cell>
          <cell r="H796" t="str">
            <v>Si</v>
          </cell>
          <cell r="I796" t="str">
            <v>Si</v>
          </cell>
          <cell r="J796" t="str">
            <v>Si</v>
          </cell>
          <cell r="K796" t="str">
            <v>No</v>
          </cell>
          <cell r="L796" t="str">
            <v>Si</v>
          </cell>
          <cell r="M796" t="str">
            <v>No</v>
          </cell>
          <cell r="N796" t="str">
            <v>Si</v>
          </cell>
          <cell r="O796" t="str">
            <v>Oficina</v>
          </cell>
        </row>
        <row r="797">
          <cell r="A797">
            <v>964</v>
          </cell>
          <cell r="B797" t="str">
            <v>DRBR964</v>
          </cell>
          <cell r="C797" t="str">
            <v>Hotel Sunscape Puerto Plata</v>
          </cell>
          <cell r="D797" t="str">
            <v>NCR</v>
          </cell>
          <cell r="E797" t="str">
            <v>Norte</v>
          </cell>
          <cell r="F797" t="str">
            <v>NO</v>
          </cell>
          <cell r="G797" t="str">
            <v>Si</v>
          </cell>
          <cell r="H797" t="str">
            <v>Si</v>
          </cell>
          <cell r="I797" t="str">
            <v>No</v>
          </cell>
          <cell r="J797" t="str">
            <v>Si</v>
          </cell>
          <cell r="K797" t="str">
            <v>Si</v>
          </cell>
          <cell r="L797" t="str">
            <v>Si</v>
          </cell>
          <cell r="M797" t="str">
            <v>Si</v>
          </cell>
          <cell r="N797" t="str">
            <v>Si</v>
          </cell>
          <cell r="O797" t="str">
            <v>Puerto Plata</v>
          </cell>
        </row>
        <row r="798">
          <cell r="A798">
            <v>970</v>
          </cell>
          <cell r="B798" t="str">
            <v>DRBR970</v>
          </cell>
          <cell r="C798" t="str">
            <v>Hipermercado Ole Haina</v>
          </cell>
          <cell r="D798" t="str">
            <v>NCR</v>
          </cell>
          <cell r="E798" t="str">
            <v>Sur</v>
          </cell>
          <cell r="F798" t="str">
            <v>NO</v>
          </cell>
          <cell r="G798" t="str">
            <v>Si</v>
          </cell>
          <cell r="H798" t="str">
            <v>Si</v>
          </cell>
          <cell r="I798" t="str">
            <v>No</v>
          </cell>
          <cell r="J798" t="str">
            <v>Si</v>
          </cell>
          <cell r="K798" t="str">
            <v>Si</v>
          </cell>
          <cell r="L798" t="str">
            <v>Si</v>
          </cell>
          <cell r="M798" t="str">
            <v>Si</v>
          </cell>
          <cell r="N798" t="str">
            <v>No</v>
          </cell>
          <cell r="O798" t="str">
            <v>Grupo 5</v>
          </cell>
        </row>
        <row r="799">
          <cell r="A799">
            <v>971</v>
          </cell>
          <cell r="B799" t="str">
            <v>DRBR24U</v>
          </cell>
          <cell r="C799" t="str">
            <v>Club Banreservas</v>
          </cell>
          <cell r="D799" t="str">
            <v>NCR</v>
          </cell>
          <cell r="E799" t="str">
            <v>Distrito Nacional</v>
          </cell>
          <cell r="F799" t="str">
            <v>NO</v>
          </cell>
          <cell r="G799" t="str">
            <v>Si</v>
          </cell>
          <cell r="H799" t="str">
            <v>Si</v>
          </cell>
          <cell r="I799" t="str">
            <v>No</v>
          </cell>
          <cell r="J799" t="str">
            <v>Si</v>
          </cell>
          <cell r="K799" t="str">
            <v>Si</v>
          </cell>
          <cell r="L799" t="str">
            <v>Si</v>
          </cell>
          <cell r="M799" t="str">
            <v>Si</v>
          </cell>
          <cell r="N799" t="str">
            <v>Si</v>
          </cell>
          <cell r="O799" t="str">
            <v>Grupo 5</v>
          </cell>
        </row>
        <row r="800">
          <cell r="A800">
            <v>972</v>
          </cell>
          <cell r="B800" t="str">
            <v>DRBR16O</v>
          </cell>
          <cell r="C800" t="str">
            <v>Banco Nac. de La Vivienda</v>
          </cell>
          <cell r="D800" t="str">
            <v>Wincor Nixdorf</v>
          </cell>
          <cell r="E800" t="str">
            <v>Distrito Nacional</v>
          </cell>
          <cell r="F800" t="str">
            <v>NO</v>
          </cell>
          <cell r="G800" t="str">
            <v>Si</v>
          </cell>
          <cell r="H800" t="str">
            <v>Si</v>
          </cell>
          <cell r="I800" t="str">
            <v>No</v>
          </cell>
          <cell r="J800" t="str">
            <v>Si</v>
          </cell>
          <cell r="K800" t="str">
            <v>Si</v>
          </cell>
          <cell r="L800" t="str">
            <v>Si</v>
          </cell>
          <cell r="M800" t="str">
            <v>Si</v>
          </cell>
          <cell r="N800" t="str">
            <v>Si</v>
          </cell>
          <cell r="O800" t="str">
            <v>Grupo 8</v>
          </cell>
        </row>
        <row r="801">
          <cell r="A801">
            <v>973</v>
          </cell>
          <cell r="B801" t="str">
            <v>DRBR912</v>
          </cell>
          <cell r="C801" t="str">
            <v>Ofic. Sabana De La Mar</v>
          </cell>
          <cell r="D801" t="str">
            <v>NCR</v>
          </cell>
          <cell r="E801" t="str">
            <v>Este</v>
          </cell>
          <cell r="F801" t="str">
            <v>NO</v>
          </cell>
          <cell r="G801" t="str">
            <v>Si</v>
          </cell>
          <cell r="H801" t="str">
            <v>Si</v>
          </cell>
          <cell r="I801" t="str">
            <v>No</v>
          </cell>
          <cell r="J801" t="str">
            <v>Si</v>
          </cell>
          <cell r="K801" t="str">
            <v>No</v>
          </cell>
          <cell r="L801" t="str">
            <v>Si</v>
          </cell>
          <cell r="M801" t="str">
            <v>No</v>
          </cell>
          <cell r="N801" t="str">
            <v>Si</v>
          </cell>
          <cell r="O801" t="str">
            <v>Oficina</v>
          </cell>
        </row>
        <row r="802">
          <cell r="A802">
            <v>974</v>
          </cell>
          <cell r="B802" t="str">
            <v>DRBR974</v>
          </cell>
          <cell r="C802" t="str">
            <v>S/M Nacional Ave. Lope de Vega</v>
          </cell>
          <cell r="D802" t="str">
            <v>NCR</v>
          </cell>
          <cell r="E802" t="str">
            <v>Distrito Nacional</v>
          </cell>
          <cell r="F802" t="str">
            <v>NO</v>
          </cell>
          <cell r="G802" t="str">
            <v>Si</v>
          </cell>
          <cell r="H802" t="str">
            <v>Si</v>
          </cell>
          <cell r="I802" t="str">
            <v>No</v>
          </cell>
          <cell r="J802" t="str">
            <v>Si</v>
          </cell>
          <cell r="K802" t="str">
            <v>Si</v>
          </cell>
          <cell r="L802" t="str">
            <v>Si</v>
          </cell>
          <cell r="M802" t="str">
            <v>Si</v>
          </cell>
          <cell r="N802" t="str">
            <v>No</v>
          </cell>
          <cell r="O802" t="str">
            <v>Grupo 8</v>
          </cell>
        </row>
        <row r="803">
          <cell r="A803">
            <v>976</v>
          </cell>
          <cell r="B803" t="str">
            <v>DRBR24W</v>
          </cell>
          <cell r="C803" t="str">
            <v>Diamond Plaza #1</v>
          </cell>
          <cell r="D803" t="str">
            <v>NCR</v>
          </cell>
          <cell r="E803" t="str">
            <v>Distrito Nacional</v>
          </cell>
          <cell r="F803" t="str">
            <v>NO</v>
          </cell>
          <cell r="G803" t="str">
            <v>Si</v>
          </cell>
          <cell r="H803" t="str">
            <v>Si</v>
          </cell>
          <cell r="I803" t="str">
            <v>No</v>
          </cell>
          <cell r="J803" t="str">
            <v>Si</v>
          </cell>
          <cell r="K803" t="str">
            <v>Si</v>
          </cell>
          <cell r="L803" t="str">
            <v>Si</v>
          </cell>
          <cell r="M803" t="str">
            <v>Si</v>
          </cell>
          <cell r="N803" t="str">
            <v>Si</v>
          </cell>
          <cell r="O803" t="str">
            <v>Grupo 8</v>
          </cell>
        </row>
        <row r="804">
          <cell r="A804">
            <v>977</v>
          </cell>
          <cell r="B804" t="str">
            <v>DRBR977</v>
          </cell>
          <cell r="C804" t="str">
            <v>ATM Oficina Goico Castro</v>
          </cell>
          <cell r="D804" t="str">
            <v>NCR</v>
          </cell>
          <cell r="E804" t="str">
            <v>Distrito Nacional</v>
          </cell>
          <cell r="F804" t="str">
            <v>NO</v>
          </cell>
          <cell r="G804" t="str">
            <v>Si</v>
          </cell>
          <cell r="H804" t="str">
            <v>Si</v>
          </cell>
          <cell r="I804" t="str">
            <v>No</v>
          </cell>
          <cell r="J804" t="str">
            <v>Si</v>
          </cell>
          <cell r="K804" t="str">
            <v>Si</v>
          </cell>
          <cell r="L804" t="str">
            <v>Si</v>
          </cell>
          <cell r="M804" t="str">
            <v>Si</v>
          </cell>
          <cell r="N804" t="str">
            <v>Si</v>
          </cell>
          <cell r="O804" t="str">
            <v/>
          </cell>
        </row>
        <row r="805">
          <cell r="A805">
            <v>978</v>
          </cell>
          <cell r="B805" t="str">
            <v>DRBR978</v>
          </cell>
          <cell r="C805" t="str">
            <v>Restaurante Jalao</v>
          </cell>
          <cell r="D805" t="str">
            <v>NCR</v>
          </cell>
          <cell r="E805" t="str">
            <v>Distrito Nacional</v>
          </cell>
          <cell r="F805" t="str">
            <v>NO</v>
          </cell>
          <cell r="G805" t="str">
            <v>Si</v>
          </cell>
          <cell r="H805" t="str">
            <v>Si</v>
          </cell>
          <cell r="I805" t="str">
            <v>No</v>
          </cell>
          <cell r="J805" t="str">
            <v>Si</v>
          </cell>
          <cell r="K805" t="str">
            <v>Si</v>
          </cell>
          <cell r="L805" t="str">
            <v>Si</v>
          </cell>
          <cell r="M805" t="str">
            <v>Si</v>
          </cell>
          <cell r="N805" t="str">
            <v>No</v>
          </cell>
          <cell r="O805" t="str">
            <v>Grupo 7</v>
          </cell>
        </row>
        <row r="806">
          <cell r="A806">
            <v>979</v>
          </cell>
          <cell r="B806" t="str">
            <v>DRBR979</v>
          </cell>
          <cell r="C806" t="str">
            <v>Ofic. Luperon #1</v>
          </cell>
          <cell r="D806" t="str">
            <v>NCR</v>
          </cell>
          <cell r="E806" t="str">
            <v>Distrito Nacional</v>
          </cell>
          <cell r="F806" t="str">
            <v>NO</v>
          </cell>
          <cell r="G806" t="str">
            <v>Si</v>
          </cell>
          <cell r="H806" t="str">
            <v>Si</v>
          </cell>
          <cell r="I806" t="str">
            <v>No</v>
          </cell>
          <cell r="J806" t="str">
            <v>Si</v>
          </cell>
          <cell r="K806" t="str">
            <v>No</v>
          </cell>
          <cell r="L806" t="str">
            <v>Si</v>
          </cell>
          <cell r="M806" t="str">
            <v>No</v>
          </cell>
          <cell r="N806" t="str">
            <v>No</v>
          </cell>
          <cell r="O806" t="str">
            <v>Grupo 5</v>
          </cell>
        </row>
        <row r="807">
          <cell r="A807">
            <v>980</v>
          </cell>
          <cell r="B807" t="str">
            <v>DRBR980</v>
          </cell>
          <cell r="C807" t="str">
            <v>Ofic. Bella Vista Mall #2</v>
          </cell>
          <cell r="D807" t="str">
            <v>NCR</v>
          </cell>
          <cell r="E807" t="str">
            <v>Distrito Nacional</v>
          </cell>
          <cell r="F807" t="str">
            <v>NO</v>
          </cell>
          <cell r="G807" t="str">
            <v>Si</v>
          </cell>
          <cell r="H807" t="str">
            <v>Si</v>
          </cell>
          <cell r="I807" t="str">
            <v>No</v>
          </cell>
          <cell r="J807" t="str">
            <v>Si</v>
          </cell>
          <cell r="K807" t="str">
            <v>Si</v>
          </cell>
          <cell r="L807" t="str">
            <v>Si</v>
          </cell>
          <cell r="M807" t="str">
            <v>Si</v>
          </cell>
          <cell r="N807" t="str">
            <v>No</v>
          </cell>
          <cell r="O807" t="str">
            <v>Grupo 2</v>
          </cell>
        </row>
        <row r="808">
          <cell r="A808">
            <v>981</v>
          </cell>
          <cell r="B808" t="str">
            <v>DRBR981</v>
          </cell>
          <cell r="C808" t="str">
            <v>Edificio 911</v>
          </cell>
          <cell r="D808" t="str">
            <v>NCR</v>
          </cell>
          <cell r="E808" t="str">
            <v>Distrito Nacional</v>
          </cell>
          <cell r="F808" t="str">
            <v>NO</v>
          </cell>
          <cell r="G808" t="str">
            <v>Si</v>
          </cell>
          <cell r="H808" t="str">
            <v>Si</v>
          </cell>
          <cell r="I808" t="str">
            <v>No</v>
          </cell>
          <cell r="J808" t="str">
            <v>Si</v>
          </cell>
          <cell r="K808" t="str">
            <v>No</v>
          </cell>
          <cell r="L808" t="str">
            <v>No</v>
          </cell>
          <cell r="M808" t="str">
            <v>No</v>
          </cell>
          <cell r="N808" t="str">
            <v>Si</v>
          </cell>
          <cell r="O808" t="str">
            <v>Grupo 2</v>
          </cell>
        </row>
        <row r="809">
          <cell r="A809">
            <v>983</v>
          </cell>
          <cell r="B809" t="str">
            <v>DRBR983</v>
          </cell>
          <cell r="C809" t="str">
            <v>S/M Bravo Ave. Republica de Colombia</v>
          </cell>
          <cell r="D809" t="str">
            <v>NCR</v>
          </cell>
          <cell r="E809" t="str">
            <v>Distrito Nacional</v>
          </cell>
          <cell r="F809" t="str">
            <v>NO</v>
          </cell>
          <cell r="G809" t="str">
            <v>Si</v>
          </cell>
          <cell r="H809" t="str">
            <v>No</v>
          </cell>
          <cell r="I809" t="str">
            <v>No</v>
          </cell>
          <cell r="J809" t="str">
            <v>No</v>
          </cell>
          <cell r="K809" t="str">
            <v>Si</v>
          </cell>
          <cell r="L809" t="str">
            <v>Si</v>
          </cell>
          <cell r="M809" t="str">
            <v>No</v>
          </cell>
          <cell r="N809" t="str">
            <v>No</v>
          </cell>
          <cell r="O809" t="str">
            <v>Grupo 6</v>
          </cell>
        </row>
        <row r="810">
          <cell r="A810">
            <v>984</v>
          </cell>
          <cell r="B810" t="str">
            <v>DRBR984</v>
          </cell>
          <cell r="C810" t="str">
            <v>Ofic. Neyba #2</v>
          </cell>
          <cell r="D810" t="str">
            <v>NCR</v>
          </cell>
          <cell r="E810" t="str">
            <v>Sur</v>
          </cell>
          <cell r="F810" t="str">
            <v>NO</v>
          </cell>
          <cell r="G810" t="str">
            <v>Si</v>
          </cell>
          <cell r="H810" t="str">
            <v>Si</v>
          </cell>
          <cell r="I810" t="str">
            <v>No</v>
          </cell>
          <cell r="J810" t="str">
            <v>Si</v>
          </cell>
          <cell r="K810" t="str">
            <v>No</v>
          </cell>
          <cell r="L810" t="str">
            <v>No</v>
          </cell>
          <cell r="M810" t="str">
            <v>No</v>
          </cell>
          <cell r="N810" t="str">
            <v>Si</v>
          </cell>
          <cell r="O810" t="str">
            <v>Barahona</v>
          </cell>
        </row>
        <row r="811">
          <cell r="A811">
            <v>965</v>
          </cell>
          <cell r="B811" t="str">
            <v>DRBR965</v>
          </cell>
          <cell r="C811" t="str">
            <v>Hiper Mercado La Fuente</v>
          </cell>
          <cell r="D811" t="str">
            <v>NCR</v>
          </cell>
          <cell r="E811" t="str">
            <v>Norte</v>
          </cell>
          <cell r="F811" t="str">
            <v>NO</v>
          </cell>
          <cell r="G811" t="str">
            <v>Si</v>
          </cell>
          <cell r="H811" t="str">
            <v>Si</v>
          </cell>
          <cell r="I811" t="str">
            <v>No</v>
          </cell>
          <cell r="J811" t="str">
            <v>Si</v>
          </cell>
          <cell r="K811" t="str">
            <v>Si</v>
          </cell>
          <cell r="L811" t="str">
            <v>Si</v>
          </cell>
          <cell r="M811" t="str">
            <v>Si</v>
          </cell>
          <cell r="N811" t="str">
            <v>No</v>
          </cell>
          <cell r="O811" t="str">
            <v>Santiago</v>
          </cell>
        </row>
        <row r="812">
          <cell r="A812">
            <v>969</v>
          </cell>
          <cell r="B812" t="str">
            <v>DRBR12F</v>
          </cell>
          <cell r="C812" t="str">
            <v>Ofic. El Sol I</v>
          </cell>
          <cell r="D812" t="str">
            <v>NCR</v>
          </cell>
          <cell r="E812" t="str">
            <v>Norte</v>
          </cell>
          <cell r="F812" t="str">
            <v>SI</v>
          </cell>
          <cell r="G812" t="str">
            <v>Si</v>
          </cell>
          <cell r="H812" t="str">
            <v>Si</v>
          </cell>
          <cell r="I812" t="str">
            <v>No</v>
          </cell>
          <cell r="J812" t="str">
            <v>Si</v>
          </cell>
          <cell r="K812" t="str">
            <v>Si</v>
          </cell>
          <cell r="L812" t="str">
            <v>Si</v>
          </cell>
          <cell r="M812" t="str">
            <v>Si</v>
          </cell>
          <cell r="N812" t="str">
            <v>Si</v>
          </cell>
          <cell r="O812" t="str">
            <v>Santiago 2</v>
          </cell>
        </row>
        <row r="813">
          <cell r="A813">
            <v>985</v>
          </cell>
          <cell r="B813" t="str">
            <v>DRBR985</v>
          </cell>
          <cell r="C813" t="str">
            <v>Ofic. Dajabon #2</v>
          </cell>
          <cell r="D813" t="str">
            <v>NCR</v>
          </cell>
          <cell r="E813" t="str">
            <v>Norte</v>
          </cell>
          <cell r="F813" t="str">
            <v>NO</v>
          </cell>
          <cell r="G813" t="str">
            <v>Si</v>
          </cell>
          <cell r="H813" t="str">
            <v>Si</v>
          </cell>
          <cell r="I813" t="str">
            <v>No</v>
          </cell>
          <cell r="J813" t="str">
            <v>Si</v>
          </cell>
          <cell r="K813" t="str">
            <v>No</v>
          </cell>
          <cell r="L813" t="str">
            <v>Si</v>
          </cell>
          <cell r="M813" t="str">
            <v>No</v>
          </cell>
          <cell r="N813" t="str">
            <v>Si</v>
          </cell>
          <cell r="O813" t="str">
            <v>Oficina</v>
          </cell>
        </row>
        <row r="814">
          <cell r="A814">
            <v>988</v>
          </cell>
          <cell r="B814" t="str">
            <v>DRBR988</v>
          </cell>
          <cell r="C814" t="str">
            <v>Estación de Combustible Sigma 27 de Febrero</v>
          </cell>
          <cell r="D814" t="str">
            <v>NCR</v>
          </cell>
          <cell r="E814" t="str">
            <v>Distrito Nacional</v>
          </cell>
          <cell r="F814" t="str">
            <v>NO</v>
          </cell>
          <cell r="G814" t="str">
            <v>Si</v>
          </cell>
          <cell r="H814" t="str">
            <v>Si</v>
          </cell>
          <cell r="I814" t="str">
            <v>No</v>
          </cell>
          <cell r="J814" t="str">
            <v>Si</v>
          </cell>
          <cell r="K814" t="str">
            <v>Si</v>
          </cell>
          <cell r="L814" t="str">
            <v>Si</v>
          </cell>
          <cell r="M814" t="str">
            <v>Si</v>
          </cell>
          <cell r="N814" t="str">
            <v>No</v>
          </cell>
          <cell r="O814" t="str">
            <v>Grupo 2</v>
          </cell>
        </row>
        <row r="815">
          <cell r="A815">
            <v>989</v>
          </cell>
          <cell r="B815" t="str">
            <v>DRBR989</v>
          </cell>
          <cell r="C815" t="str">
            <v>Ministerio de Deportes</v>
          </cell>
          <cell r="D815" t="str">
            <v>NCR</v>
          </cell>
          <cell r="E815" t="str">
            <v>Distrito Nacional</v>
          </cell>
          <cell r="F815" t="str">
            <v>NO</v>
          </cell>
          <cell r="G815" t="str">
            <v>Si</v>
          </cell>
          <cell r="H815" t="str">
            <v>Si</v>
          </cell>
          <cell r="I815" t="str">
            <v>No</v>
          </cell>
          <cell r="J815" t="str">
            <v>Si</v>
          </cell>
          <cell r="K815" t="str">
            <v>No</v>
          </cell>
          <cell r="L815" t="str">
            <v>No</v>
          </cell>
          <cell r="M815" t="str">
            <v>No</v>
          </cell>
          <cell r="N815" t="str">
            <v>No</v>
          </cell>
          <cell r="O815" t="str">
            <v>Grupo 8</v>
          </cell>
        </row>
        <row r="816">
          <cell r="A816">
            <v>986</v>
          </cell>
          <cell r="B816" t="str">
            <v>DRBR986</v>
          </cell>
          <cell r="C816" t="str">
            <v>Jumbo La Vega</v>
          </cell>
          <cell r="D816" t="str">
            <v>NCR</v>
          </cell>
          <cell r="E816" t="str">
            <v>Norte</v>
          </cell>
          <cell r="F816" t="str">
            <v>NO</v>
          </cell>
          <cell r="G816" t="str">
            <v>Si</v>
          </cell>
          <cell r="H816" t="str">
            <v>Si</v>
          </cell>
          <cell r="I816" t="str">
            <v>No</v>
          </cell>
          <cell r="J816" t="str">
            <v>Si</v>
          </cell>
          <cell r="K816" t="str">
            <v>Si</v>
          </cell>
          <cell r="L816" t="str">
            <v>Si</v>
          </cell>
          <cell r="M816" t="str">
            <v>Si</v>
          </cell>
          <cell r="N816" t="str">
            <v>No</v>
          </cell>
          <cell r="O816" t="str">
            <v>La Vega</v>
          </cell>
        </row>
        <row r="817">
          <cell r="A817">
            <v>987</v>
          </cell>
          <cell r="B817" t="str">
            <v>DRBR987</v>
          </cell>
          <cell r="C817" t="str">
            <v>Jumbo Moca</v>
          </cell>
          <cell r="D817" t="str">
            <v>NCR</v>
          </cell>
          <cell r="E817" t="str">
            <v>Norte</v>
          </cell>
          <cell r="F817" t="str">
            <v>NO</v>
          </cell>
          <cell r="G817" t="str">
            <v>Si</v>
          </cell>
          <cell r="H817" t="str">
            <v>Si</v>
          </cell>
          <cell r="I817" t="str">
            <v>No</v>
          </cell>
          <cell r="J817" t="str">
            <v>Si</v>
          </cell>
          <cell r="K817" t="str">
            <v>Si</v>
          </cell>
          <cell r="L817" t="str">
            <v>Si</v>
          </cell>
          <cell r="M817" t="str">
            <v>Si</v>
          </cell>
          <cell r="N817" t="str">
            <v>No</v>
          </cell>
          <cell r="O817" t="str">
            <v>La Vega</v>
          </cell>
        </row>
        <row r="818">
          <cell r="A818">
            <v>993</v>
          </cell>
          <cell r="B818" t="str">
            <v>DRBR993</v>
          </cell>
          <cell r="C818" t="str">
            <v>Centro Médico Integral II</v>
          </cell>
          <cell r="D818" t="str">
            <v>NCR</v>
          </cell>
          <cell r="E818" t="str">
            <v>Distrito Nacional</v>
          </cell>
          <cell r="F818" t="str">
            <v>NO</v>
          </cell>
          <cell r="G818" t="str">
            <v>Si</v>
          </cell>
          <cell r="H818" t="str">
            <v>Si</v>
          </cell>
          <cell r="I818" t="str">
            <v>No</v>
          </cell>
          <cell r="J818" t="str">
            <v>Si</v>
          </cell>
          <cell r="K818" t="str">
            <v>Si</v>
          </cell>
          <cell r="L818" t="str">
            <v>Si</v>
          </cell>
          <cell r="M818" t="str">
            <v>Si</v>
          </cell>
          <cell r="N818" t="str">
            <v>Si</v>
          </cell>
          <cell r="O818" t="str">
            <v>Grupo 4</v>
          </cell>
        </row>
        <row r="819">
          <cell r="A819">
            <v>994</v>
          </cell>
          <cell r="B819" t="str">
            <v>DRBR994</v>
          </cell>
          <cell r="C819" t="str">
            <v>Telemicro</v>
          </cell>
          <cell r="D819" t="str">
            <v>NCR</v>
          </cell>
          <cell r="E819" t="str">
            <v>Distrito Nacional</v>
          </cell>
          <cell r="F819" t="str">
            <v>NO</v>
          </cell>
          <cell r="G819" t="str">
            <v>Si</v>
          </cell>
          <cell r="H819" t="str">
            <v>Si</v>
          </cell>
          <cell r="I819" t="str">
            <v>No</v>
          </cell>
          <cell r="J819" t="str">
            <v>Si</v>
          </cell>
          <cell r="K819" t="str">
            <v>Si</v>
          </cell>
          <cell r="L819" t="str">
            <v>Si</v>
          </cell>
          <cell r="M819" t="str">
            <v>Si</v>
          </cell>
          <cell r="N819" t="str">
            <v>Si</v>
          </cell>
          <cell r="O819" t="str">
            <v/>
          </cell>
        </row>
        <row r="820">
          <cell r="A820">
            <v>995</v>
          </cell>
          <cell r="B820" t="str">
            <v>DRBR545</v>
          </cell>
          <cell r="C820" t="str">
            <v>Ofic. San Cristobal #3</v>
          </cell>
          <cell r="D820" t="str">
            <v>NCR</v>
          </cell>
          <cell r="E820" t="str">
            <v>Sur</v>
          </cell>
          <cell r="F820" t="str">
            <v>NO</v>
          </cell>
          <cell r="G820" t="str">
            <v>Si</v>
          </cell>
          <cell r="H820" t="str">
            <v>No</v>
          </cell>
          <cell r="I820" t="str">
            <v>No</v>
          </cell>
          <cell r="J820" t="str">
            <v>No</v>
          </cell>
          <cell r="K820" t="str">
            <v>No</v>
          </cell>
          <cell r="L820" t="str">
            <v>Si</v>
          </cell>
          <cell r="M820" t="str">
            <v>No</v>
          </cell>
          <cell r="N820" t="str">
            <v>No</v>
          </cell>
          <cell r="O820" t="str">
            <v>Grupo 5</v>
          </cell>
        </row>
        <row r="821">
          <cell r="A821">
            <v>996</v>
          </cell>
          <cell r="B821" t="str">
            <v>DRBR996</v>
          </cell>
          <cell r="C821" t="str">
            <v>Estacion Texaco Charles Summer</v>
          </cell>
          <cell r="D821" t="str">
            <v>NCR</v>
          </cell>
          <cell r="E821" t="str">
            <v>Distrito Nacional</v>
          </cell>
          <cell r="F821" t="str">
            <v>NO</v>
          </cell>
          <cell r="G821" t="str">
            <v>Si</v>
          </cell>
          <cell r="H821" t="str">
            <v>Si</v>
          </cell>
          <cell r="I821" t="str">
            <v>No</v>
          </cell>
          <cell r="J821" t="str">
            <v>Si</v>
          </cell>
          <cell r="K821" t="str">
            <v>No</v>
          </cell>
          <cell r="L821" t="str">
            <v>No</v>
          </cell>
          <cell r="M821" t="str">
            <v>No</v>
          </cell>
          <cell r="N821" t="str">
            <v>Si</v>
          </cell>
          <cell r="O821" t="str">
            <v>Grupo 8</v>
          </cell>
        </row>
        <row r="822">
          <cell r="A822">
            <v>990</v>
          </cell>
          <cell r="B822" t="str">
            <v>DRBR742</v>
          </cell>
          <cell r="C822" t="str">
            <v>Ofic. Bonao #2</v>
          </cell>
          <cell r="D822" t="str">
            <v>NCR</v>
          </cell>
          <cell r="E822" t="str">
            <v>Norte</v>
          </cell>
          <cell r="F822" t="str">
            <v>NO</v>
          </cell>
          <cell r="G822" t="str">
            <v>Si</v>
          </cell>
          <cell r="H822" t="str">
            <v>Si</v>
          </cell>
          <cell r="I822" t="str">
            <v>No</v>
          </cell>
          <cell r="J822" t="str">
            <v>Si</v>
          </cell>
          <cell r="K822" t="str">
            <v>Si</v>
          </cell>
          <cell r="L822" t="str">
            <v>Si</v>
          </cell>
          <cell r="M822" t="str">
            <v>Si</v>
          </cell>
          <cell r="N822" t="str">
            <v>Si</v>
          </cell>
          <cell r="O822" t="str">
            <v>La Vega</v>
          </cell>
        </row>
        <row r="823">
          <cell r="A823">
            <v>991</v>
          </cell>
          <cell r="B823" t="str">
            <v>DRBR991</v>
          </cell>
          <cell r="C823" t="str">
            <v>UNP Matas de Santa Cruz</v>
          </cell>
          <cell r="D823" t="str">
            <v>NCR</v>
          </cell>
          <cell r="E823" t="str">
            <v>Norte</v>
          </cell>
          <cell r="F823" t="str">
            <v>NO</v>
          </cell>
          <cell r="G823" t="str">
            <v>Si</v>
          </cell>
          <cell r="H823" t="str">
            <v>Si</v>
          </cell>
          <cell r="I823" t="str">
            <v>No</v>
          </cell>
          <cell r="J823" t="str">
            <v>Si</v>
          </cell>
          <cell r="K823" t="str">
            <v>No</v>
          </cell>
          <cell r="L823" t="str">
            <v>No</v>
          </cell>
          <cell r="M823" t="str">
            <v>No</v>
          </cell>
          <cell r="N823" t="str">
            <v>Si</v>
          </cell>
          <cell r="O823" t="str">
            <v>Oficina</v>
          </cell>
        </row>
        <row r="824">
          <cell r="A824">
            <v>863</v>
          </cell>
          <cell r="B824" t="str">
            <v>DRBR863</v>
          </cell>
          <cell r="F824" t="str">
            <v>N/A</v>
          </cell>
          <cell r="G824" t="str">
            <v>N/A</v>
          </cell>
          <cell r="H824" t="str">
            <v>N/A</v>
          </cell>
          <cell r="I824" t="str">
            <v>N/A</v>
          </cell>
          <cell r="J824" t="str">
            <v>N/A</v>
          </cell>
          <cell r="K824" t="str">
            <v>N/A</v>
          </cell>
          <cell r="L824" t="str">
            <v>N/A</v>
          </cell>
          <cell r="M824" t="str">
            <v>N/A</v>
          </cell>
        </row>
        <row r="825">
          <cell r="A825">
            <v>100</v>
          </cell>
          <cell r="B825" t="str">
            <v>DRBR100</v>
          </cell>
          <cell r="C825" t="str">
            <v>UASD HIGUEY</v>
          </cell>
          <cell r="F825" t="str">
            <v>N/A</v>
          </cell>
          <cell r="G825" t="str">
            <v>N/A</v>
          </cell>
          <cell r="H825" t="str">
            <v>N/A</v>
          </cell>
          <cell r="I825" t="str">
            <v>N/A</v>
          </cell>
          <cell r="J825" t="str">
            <v>N/A</v>
          </cell>
          <cell r="K825" t="str">
            <v>N/A</v>
          </cell>
          <cell r="L825" t="str">
            <v>N/A</v>
          </cell>
          <cell r="M825" t="str">
            <v>N/A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F20" sqref="F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9" t="s">
        <v>58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142.832442129627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2599</v>
      </c>
    </row>
    <row r="4" spans="1:11" ht="18" x14ac:dyDescent="0.25">
      <c r="A4" s="105" t="str">
        <f t="shared" ref="A4:A11" ca="1" si="0">CONCATENATE(TODAY()-C4," días")</f>
        <v>105.49858796296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2600</v>
      </c>
    </row>
    <row r="5" spans="1:11" ht="18" x14ac:dyDescent="0.25">
      <c r="A5" s="105" t="str">
        <f ca="1">CONCATENATE(TODAY()-C5," días")</f>
        <v>95.4985879629603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2599</v>
      </c>
    </row>
    <row r="6" spans="1:11" ht="18" x14ac:dyDescent="0.25">
      <c r="A6" s="105" t="str">
        <f t="shared" ca="1" si="0"/>
        <v>95.5651273148178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2599</v>
      </c>
    </row>
    <row r="7" spans="1:11" ht="18" x14ac:dyDescent="0.25">
      <c r="A7" s="105" t="str">
        <f t="shared" ca="1" si="0"/>
        <v>66.0556018518546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2572</v>
      </c>
    </row>
    <row r="8" spans="1:11" ht="18" x14ac:dyDescent="0.25">
      <c r="A8" s="105" t="str">
        <f t="shared" ca="1" si="0"/>
        <v>60.4964583333349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2593</v>
      </c>
    </row>
    <row r="9" spans="1:11" ht="18" x14ac:dyDescent="0.25">
      <c r="A9" s="105" t="str">
        <f t="shared" ca="1" si="0"/>
        <v>47.0611689814832 días</v>
      </c>
      <c r="B9" s="122" t="s">
        <v>2598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2572</v>
      </c>
    </row>
    <row r="10" spans="1:11" ht="18" x14ac:dyDescent="0.25">
      <c r="A10" s="105" t="str">
        <f t="shared" ca="1" si="0"/>
        <v>49.1852893518517 días</v>
      </c>
      <c r="B10" s="122" t="s">
        <v>2597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19.1091898148152 días</v>
      </c>
      <c r="B11" s="107">
        <v>3336021318</v>
      </c>
      <c r="C11" s="94">
        <v>44448.890810185185</v>
      </c>
      <c r="D11" s="94" t="s">
        <v>2174</v>
      </c>
      <c r="E11" s="133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2" t="s">
        <v>2238</v>
      </c>
    </row>
    <row r="12" spans="1:11" ht="18" x14ac:dyDescent="0.25">
      <c r="A12" s="105" t="str">
        <f ca="1">CONCATENATE(TODAY()-C12," días")</f>
        <v>18.7719328703679 días</v>
      </c>
      <c r="B12" s="107">
        <v>3336021362</v>
      </c>
      <c r="C12" s="94">
        <v>44449.228067129632</v>
      </c>
      <c r="D12" s="94" t="s">
        <v>2174</v>
      </c>
      <c r="E12" s="133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2" t="s">
        <v>2238</v>
      </c>
    </row>
    <row r="13" spans="1:11" s="119" customFormat="1" ht="18" x14ac:dyDescent="0.25">
      <c r="A13" s="105" t="str">
        <f ca="1">CONCATENATE(TODAY()-C13," días")</f>
        <v>7.72986111111095 días</v>
      </c>
      <c r="B13" s="107" t="s">
        <v>2622</v>
      </c>
      <c r="C13" s="94">
        <v>44460.270138888889</v>
      </c>
      <c r="D13" s="94" t="s">
        <v>2174</v>
      </c>
      <c r="E13" s="137">
        <v>231</v>
      </c>
      <c r="F13" s="95" t="str">
        <f>VLOOKUP(E13,'LISTADO ATM'!$A$2:$B$821,2,0)</f>
        <v xml:space="preserve">ATM Oficina Zona Oriental </v>
      </c>
      <c r="G13" s="95" t="str">
        <f>VLOOKUP(E13,VIP!$A$2:$O4533,6,0)</f>
        <v>SI</v>
      </c>
      <c r="H13" s="95" t="str">
        <f>VLOOKUP(E13,VIP!$A$2:$O4565,7,FALSE)</f>
        <v>Si</v>
      </c>
      <c r="I13" s="95" t="str">
        <f>VLOOKUP(E13,VIP!$A$2:$O4442,8,FALSE)</f>
        <v>Si</v>
      </c>
      <c r="J13" s="95" t="str">
        <f>VLOOKUP(E13,VIP!$A$2:$O4371,8,FALSE)</f>
        <v>Si</v>
      </c>
      <c r="K13" s="136" t="s">
        <v>2623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4:E1048576 E1:E2">
    <cfRule type="duplicateValues" dxfId="1258" priority="99428"/>
  </conditionalFormatting>
  <conditionalFormatting sqref="E3">
    <cfRule type="duplicateValues" dxfId="1257" priority="121791"/>
  </conditionalFormatting>
  <conditionalFormatting sqref="E3">
    <cfRule type="duplicateValues" dxfId="1256" priority="121792"/>
    <cfRule type="duplicateValues" dxfId="1255" priority="121793"/>
  </conditionalFormatting>
  <conditionalFormatting sqref="E3">
    <cfRule type="duplicateValues" dxfId="1254" priority="121794"/>
    <cfRule type="duplicateValues" dxfId="1253" priority="121795"/>
    <cfRule type="duplicateValues" dxfId="1252" priority="121796"/>
    <cfRule type="duplicateValues" dxfId="1251" priority="121797"/>
  </conditionalFormatting>
  <conditionalFormatting sqref="B3">
    <cfRule type="duplicateValues" dxfId="1250" priority="121798"/>
  </conditionalFormatting>
  <conditionalFormatting sqref="E4">
    <cfRule type="duplicateValues" dxfId="1249" priority="143"/>
  </conditionalFormatting>
  <conditionalFormatting sqref="E4">
    <cfRule type="duplicateValues" dxfId="1248" priority="140"/>
    <cfRule type="duplicateValues" dxfId="1247" priority="141"/>
    <cfRule type="duplicateValues" dxfId="1246" priority="142"/>
  </conditionalFormatting>
  <conditionalFormatting sqref="E4">
    <cfRule type="duplicateValues" dxfId="1245" priority="139"/>
  </conditionalFormatting>
  <conditionalFormatting sqref="E4">
    <cfRule type="duplicateValues" dxfId="1244" priority="136"/>
    <cfRule type="duplicateValues" dxfId="1243" priority="137"/>
    <cfRule type="duplicateValues" dxfId="1242" priority="138"/>
  </conditionalFormatting>
  <conditionalFormatting sqref="B4">
    <cfRule type="duplicateValues" dxfId="1241" priority="135"/>
  </conditionalFormatting>
  <conditionalFormatting sqref="E4">
    <cfRule type="duplicateValues" dxfId="1240" priority="134"/>
  </conditionalFormatting>
  <conditionalFormatting sqref="B5">
    <cfRule type="duplicateValues" dxfId="1239" priority="118"/>
  </conditionalFormatting>
  <conditionalFormatting sqref="E5">
    <cfRule type="duplicateValues" dxfId="1238" priority="117"/>
  </conditionalFormatting>
  <conditionalFormatting sqref="E5">
    <cfRule type="duplicateValues" dxfId="1237" priority="114"/>
    <cfRule type="duplicateValues" dxfId="1236" priority="115"/>
    <cfRule type="duplicateValues" dxfId="1235" priority="116"/>
  </conditionalFormatting>
  <conditionalFormatting sqref="E5">
    <cfRule type="duplicateValues" dxfId="1234" priority="113"/>
  </conditionalFormatting>
  <conditionalFormatting sqref="E5">
    <cfRule type="duplicateValues" dxfId="1233" priority="110"/>
    <cfRule type="duplicateValues" dxfId="1232" priority="111"/>
    <cfRule type="duplicateValues" dxfId="1231" priority="112"/>
  </conditionalFormatting>
  <conditionalFormatting sqref="E5">
    <cfRule type="duplicateValues" dxfId="1230" priority="109"/>
  </conditionalFormatting>
  <conditionalFormatting sqref="E7">
    <cfRule type="duplicateValues" dxfId="1229" priority="62"/>
  </conditionalFormatting>
  <conditionalFormatting sqref="E7">
    <cfRule type="duplicateValues" dxfId="1228" priority="60"/>
    <cfRule type="duplicateValues" dxfId="1227" priority="61"/>
  </conditionalFormatting>
  <conditionalFormatting sqref="E7">
    <cfRule type="duplicateValues" dxfId="1226" priority="57"/>
    <cfRule type="duplicateValues" dxfId="1225" priority="58"/>
    <cfRule type="duplicateValues" dxfId="1224" priority="59"/>
  </conditionalFormatting>
  <conditionalFormatting sqref="E7">
    <cfRule type="duplicateValues" dxfId="1223" priority="53"/>
    <cfRule type="duplicateValues" dxfId="1222" priority="54"/>
    <cfRule type="duplicateValues" dxfId="1221" priority="55"/>
    <cfRule type="duplicateValues" dxfId="1220" priority="56"/>
  </conditionalFormatting>
  <conditionalFormatting sqref="B7">
    <cfRule type="duplicateValues" dxfId="1219" priority="52"/>
  </conditionalFormatting>
  <conditionalFormatting sqref="B7">
    <cfRule type="duplicateValues" dxfId="1218" priority="50"/>
    <cfRule type="duplicateValues" dxfId="1217" priority="51"/>
  </conditionalFormatting>
  <conditionalFormatting sqref="E8">
    <cfRule type="duplicateValues" dxfId="1216" priority="49"/>
  </conditionalFormatting>
  <conditionalFormatting sqref="E8">
    <cfRule type="duplicateValues" dxfId="1215" priority="48"/>
  </conditionalFormatting>
  <conditionalFormatting sqref="B8">
    <cfRule type="duplicateValues" dxfId="1214" priority="47"/>
  </conditionalFormatting>
  <conditionalFormatting sqref="E8">
    <cfRule type="duplicateValues" dxfId="1213" priority="46"/>
  </conditionalFormatting>
  <conditionalFormatting sqref="B8">
    <cfRule type="duplicateValues" dxfId="1212" priority="45"/>
  </conditionalFormatting>
  <conditionalFormatting sqref="E8">
    <cfRule type="duplicateValues" dxfId="1211" priority="44"/>
  </conditionalFormatting>
  <conditionalFormatting sqref="E9">
    <cfRule type="duplicateValues" dxfId="1210" priority="33"/>
    <cfRule type="duplicateValues" dxfId="1209" priority="34"/>
    <cfRule type="duplicateValues" dxfId="1208" priority="35"/>
    <cfRule type="duplicateValues" dxfId="1207" priority="36"/>
  </conditionalFormatting>
  <conditionalFormatting sqref="B9">
    <cfRule type="duplicateValues" dxfId="1206" priority="130254"/>
  </conditionalFormatting>
  <conditionalFormatting sqref="E6">
    <cfRule type="duplicateValues" dxfId="1205" priority="130256"/>
  </conditionalFormatting>
  <conditionalFormatting sqref="B6">
    <cfRule type="duplicateValues" dxfId="1204" priority="130257"/>
  </conditionalFormatting>
  <conditionalFormatting sqref="B6">
    <cfRule type="duplicateValues" dxfId="1203" priority="130258"/>
    <cfRule type="duplicateValues" dxfId="1202" priority="130259"/>
    <cfRule type="duplicateValues" dxfId="1201" priority="130260"/>
  </conditionalFormatting>
  <conditionalFormatting sqref="E6">
    <cfRule type="duplicateValues" dxfId="1200" priority="130261"/>
    <cfRule type="duplicateValues" dxfId="1199" priority="130262"/>
  </conditionalFormatting>
  <conditionalFormatting sqref="E6">
    <cfRule type="duplicateValues" dxfId="1198" priority="130263"/>
    <cfRule type="duplicateValues" dxfId="1197" priority="130264"/>
    <cfRule type="duplicateValues" dxfId="1196" priority="130265"/>
  </conditionalFormatting>
  <conditionalFormatting sqref="E6">
    <cfRule type="duplicateValues" dxfId="1195" priority="130266"/>
    <cfRule type="duplicateValues" dxfId="1194" priority="130267"/>
    <cfRule type="duplicateValues" dxfId="1193" priority="130268"/>
    <cfRule type="duplicateValues" dxfId="1192" priority="130269"/>
  </conditionalFormatting>
  <conditionalFormatting sqref="B10">
    <cfRule type="duplicateValues" dxfId="1191" priority="148812"/>
  </conditionalFormatting>
  <conditionalFormatting sqref="E10">
    <cfRule type="duplicateValues" dxfId="1190" priority="148813"/>
  </conditionalFormatting>
  <conditionalFormatting sqref="E11:E12">
    <cfRule type="duplicateValues" dxfId="1189" priority="26"/>
  </conditionalFormatting>
  <conditionalFormatting sqref="E11:E12">
    <cfRule type="duplicateValues" dxfId="1188" priority="25"/>
  </conditionalFormatting>
  <conditionalFormatting sqref="E11:E12">
    <cfRule type="duplicateValues" dxfId="1187" priority="23"/>
    <cfRule type="duplicateValues" dxfId="1186" priority="24"/>
  </conditionalFormatting>
  <conditionalFormatting sqref="E11:E12">
    <cfRule type="duplicateValues" dxfId="1185" priority="20"/>
    <cfRule type="duplicateValues" dxfId="1184" priority="21"/>
    <cfRule type="duplicateValues" dxfId="1183" priority="22"/>
  </conditionalFormatting>
  <conditionalFormatting sqref="B11:B12">
    <cfRule type="duplicateValues" dxfId="1182" priority="18"/>
    <cfRule type="duplicateValues" dxfId="1181" priority="19"/>
  </conditionalFormatting>
  <conditionalFormatting sqref="B11:B12">
    <cfRule type="duplicateValues" dxfId="1180" priority="17"/>
  </conditionalFormatting>
  <conditionalFormatting sqref="B11:B12">
    <cfRule type="duplicateValues" dxfId="1179" priority="14"/>
    <cfRule type="duplicateValues" dxfId="1178" priority="15"/>
    <cfRule type="duplicateValues" dxfId="1177" priority="16"/>
  </conditionalFormatting>
  <conditionalFormatting sqref="E13">
    <cfRule type="duplicateValues" dxfId="1176" priority="13"/>
  </conditionalFormatting>
  <conditionalFormatting sqref="E13">
    <cfRule type="duplicateValues" dxfId="1175" priority="12"/>
  </conditionalFormatting>
  <conditionalFormatting sqref="E13">
    <cfRule type="duplicateValues" dxfId="1174" priority="10"/>
    <cfRule type="duplicateValues" dxfId="1173" priority="11"/>
  </conditionalFormatting>
  <conditionalFormatting sqref="E13">
    <cfRule type="duplicateValues" dxfId="1172" priority="7"/>
    <cfRule type="duplicateValues" dxfId="1171" priority="8"/>
    <cfRule type="duplicateValues" dxfId="1170" priority="9"/>
  </conditionalFormatting>
  <conditionalFormatting sqref="B13">
    <cfRule type="duplicateValues" dxfId="1169" priority="5"/>
    <cfRule type="duplicateValues" dxfId="1168" priority="6"/>
  </conditionalFormatting>
  <conditionalFormatting sqref="B13">
    <cfRule type="duplicateValues" dxfId="1167" priority="4"/>
  </conditionalFormatting>
  <conditionalFormatting sqref="B13">
    <cfRule type="duplicateValues" dxfId="1166" priority="1"/>
    <cfRule type="duplicateValues" dxfId="1165" priority="2"/>
    <cfRule type="duplicateValues" dxfId="1164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2603</v>
      </c>
      <c r="C5" s="29" t="s">
        <v>2602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2563</v>
      </c>
      <c r="C148" s="110" t="s">
        <v>2564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2583</v>
      </c>
      <c r="C212" s="29" t="s">
        <v>2576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2543</v>
      </c>
      <c r="C244" s="29" t="s">
        <v>2562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2594</v>
      </c>
      <c r="C265" s="29" t="s">
        <v>2556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2584</v>
      </c>
      <c r="C266" s="29" t="s">
        <v>2577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2585</v>
      </c>
      <c r="C268" s="29" t="s">
        <v>2578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2586</v>
      </c>
      <c r="C287" s="29" t="s">
        <v>2579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2587</v>
      </c>
      <c r="C298" s="29" t="s">
        <v>2580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2575</v>
      </c>
      <c r="C312" s="32" t="s">
        <v>2574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2588</v>
      </c>
      <c r="C331" s="29" t="s">
        <v>2581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2561</v>
      </c>
      <c r="C343" s="32" t="s">
        <v>2560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2589</v>
      </c>
      <c r="C345" s="29" t="s">
        <v>2582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2591</v>
      </c>
      <c r="C347" s="29" t="s">
        <v>2592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2569</v>
      </c>
      <c r="C350" s="32" t="s">
        <v>2568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2595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2606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2616</v>
      </c>
      <c r="C825" s="134" t="s">
        <v>2617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>
    <filterColumn colId="4">
      <filters>
        <filter val="Norte"/>
      </filters>
    </filterColumn>
    <sortState ref="A4:O823">
      <sortCondition sortBy="cellColor" ref="A1:A822" dxfId="1543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163" priority="12"/>
  </conditionalFormatting>
  <conditionalFormatting sqref="B1:B810 B823:B1048576">
    <cfRule type="duplicateValues" dxfId="1162" priority="11"/>
  </conditionalFormatting>
  <conditionalFormatting sqref="A811:A814">
    <cfRule type="duplicateValues" dxfId="1161" priority="10"/>
  </conditionalFormatting>
  <conditionalFormatting sqref="B811:B814">
    <cfRule type="duplicateValues" dxfId="1160" priority="9"/>
  </conditionalFormatting>
  <conditionalFormatting sqref="A823:A1048576 A1:A814">
    <cfRule type="duplicateValues" dxfId="1159" priority="8"/>
  </conditionalFormatting>
  <conditionalFormatting sqref="A815:A821">
    <cfRule type="duplicateValues" dxfId="1158" priority="7"/>
  </conditionalFormatting>
  <conditionalFormatting sqref="B815:B821">
    <cfRule type="duplicateValues" dxfId="1157" priority="6"/>
  </conditionalFormatting>
  <conditionalFormatting sqref="A815:A821">
    <cfRule type="duplicateValues" dxfId="1156" priority="5"/>
  </conditionalFormatting>
  <conditionalFormatting sqref="A822">
    <cfRule type="duplicateValues" dxfId="1155" priority="4"/>
  </conditionalFormatting>
  <conditionalFormatting sqref="A822">
    <cfRule type="duplicateValues" dxfId="1154" priority="2"/>
  </conditionalFormatting>
  <conditionalFormatting sqref="B822">
    <cfRule type="duplicateValues" dxfId="115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31" t="s">
        <v>0</v>
      </c>
      <c r="B1" s="23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3" t="s">
        <v>8</v>
      </c>
      <c r="B9" s="234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5" t="s">
        <v>9</v>
      </c>
      <c r="B14" s="23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X1022844"/>
  <sheetViews>
    <sheetView tabSelected="1" topLeftCell="I1" zoomScale="90" zoomScaleNormal="90" workbookViewId="0">
      <pane ySplit="4" topLeftCell="A132" activePane="bottomLeft" state="frozen"/>
      <selection pane="bottomLeft" activeCell="L140" sqref="L140:L142"/>
    </sheetView>
  </sheetViews>
  <sheetFormatPr baseColWidth="10" defaultColWidth="12.28515625" defaultRowHeight="15" x14ac:dyDescent="0.25"/>
  <cols>
    <col min="1" max="1" width="25.5703125" style="99" bestFit="1" customWidth="1"/>
    <col min="2" max="2" width="19" style="81" bestFit="1" customWidth="1"/>
    <col min="3" max="3" width="16.28515625" style="43" bestFit="1" customWidth="1"/>
    <col min="4" max="4" width="27.42578125" style="99" bestFit="1" customWidth="1"/>
    <col min="5" max="5" width="11.5703125" style="74" bestFit="1" customWidth="1"/>
    <col min="6" max="6" width="11.5703125" style="44" bestFit="1" customWidth="1"/>
    <col min="7" max="7" width="52.7109375" style="44" bestFit="1" customWidth="1"/>
    <col min="8" max="11" width="5.42578125" style="44" bestFit="1" customWidth="1"/>
    <col min="12" max="12" width="52.5703125" style="44" bestFit="1" customWidth="1"/>
    <col min="13" max="13" width="18.85546875" style="99" bestFit="1" customWidth="1"/>
    <col min="14" max="14" width="16.7109375" style="99" bestFit="1" customWidth="1"/>
    <col min="15" max="15" width="40.140625" style="99" bestFit="1" customWidth="1"/>
    <col min="16" max="16" width="22.5703125" style="129" bestFit="1" customWidth="1"/>
    <col min="17" max="17" width="50.140625" style="68" bestFit="1" customWidth="1"/>
    <col min="18" max="16384" width="12.28515625" style="42"/>
  </cols>
  <sheetData>
    <row r="1" spans="1:17" ht="18" x14ac:dyDescent="0.25">
      <c r="A1" s="167" t="s">
        <v>2147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9"/>
    </row>
    <row r="2" spans="1:17" ht="18" x14ac:dyDescent="0.25">
      <c r="A2" s="164" t="s">
        <v>2144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6"/>
    </row>
    <row r="3" spans="1:17" ht="18.75" thickBot="1" x14ac:dyDescent="0.3">
      <c r="A3" s="170" t="s">
        <v>2630</v>
      </c>
      <c r="B3" s="171"/>
      <c r="C3" s="171"/>
      <c r="D3" s="171"/>
      <c r="E3" s="171"/>
      <c r="F3" s="171"/>
      <c r="G3" s="171"/>
      <c r="H3" s="171"/>
      <c r="I3" s="171"/>
      <c r="J3" s="171"/>
      <c r="K3" s="171"/>
      <c r="L3" s="171"/>
      <c r="M3" s="171"/>
      <c r="N3" s="171"/>
      <c r="O3" s="171"/>
      <c r="P3" s="171"/>
      <c r="Q3" s="172"/>
    </row>
    <row r="4" spans="1:17" s="25" customFormat="1" ht="18" x14ac:dyDescent="0.25">
      <c r="A4" s="89" t="s">
        <v>2386</v>
      </c>
      <c r="B4" s="88" t="s">
        <v>2619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2615</v>
      </c>
      <c r="Q4" s="90" t="s">
        <v>2429</v>
      </c>
    </row>
    <row r="5" spans="1:17" s="119" customFormat="1" ht="18" x14ac:dyDescent="0.25">
      <c r="A5" s="141" t="str">
        <f>VLOOKUP(E5,'[2]LISTADO ATM'!$A$2:$C$901,3,0)</f>
        <v>NORTE</v>
      </c>
      <c r="B5" s="154" t="s">
        <v>2854</v>
      </c>
      <c r="C5" s="94">
        <v>44468.528217592589</v>
      </c>
      <c r="D5" s="94" t="s">
        <v>2459</v>
      </c>
      <c r="E5" s="156">
        <v>740</v>
      </c>
      <c r="F5" s="154" t="str">
        <f>VLOOKUP(E5,[2]VIP!$A$2:$O16469,2,0)</f>
        <v>DRBR109</v>
      </c>
      <c r="G5" s="141" t="str">
        <f>VLOOKUP(E5,'[2]LISTADO ATM'!$A$2:$B$900,2,0)</f>
        <v xml:space="preserve">ATM EDENORTE (Santiago) </v>
      </c>
      <c r="H5" s="141" t="str">
        <f>VLOOKUP(E5,[2]VIP!$A$2:$O21430,7,FALSE)</f>
        <v>Si</v>
      </c>
      <c r="I5" s="141" t="str">
        <f>VLOOKUP(E5,[2]VIP!$A$2:$O13395,8,FALSE)</f>
        <v>Si</v>
      </c>
      <c r="J5" s="141" t="str">
        <f>VLOOKUP(E5,[2]VIP!$A$2:$O13345,8,FALSE)</f>
        <v>Si</v>
      </c>
      <c r="K5" s="141" t="str">
        <f>VLOOKUP(E5,[2]VIP!$A$2:$O16919,6,0)</f>
        <v>NO</v>
      </c>
      <c r="L5" s="153" t="s">
        <v>2855</v>
      </c>
      <c r="M5" s="163" t="s">
        <v>2530</v>
      </c>
      <c r="N5" s="93" t="s">
        <v>2856</v>
      </c>
      <c r="O5" s="141" t="s">
        <v>2727</v>
      </c>
      <c r="P5" s="153" t="s">
        <v>2857</v>
      </c>
      <c r="Q5" s="163" t="s">
        <v>2858</v>
      </c>
    </row>
    <row r="6" spans="1:17" s="119" customFormat="1" ht="18" x14ac:dyDescent="0.25">
      <c r="A6" s="141" t="str">
        <f>VLOOKUP(E6,'[2]LISTADO ATM'!$A$2:$C$901,3,0)</f>
        <v>DISTRITO NACIONAL</v>
      </c>
      <c r="B6" s="154" t="s">
        <v>2859</v>
      </c>
      <c r="C6" s="94">
        <v>44468.585868055554</v>
      </c>
      <c r="D6" s="94" t="s">
        <v>2459</v>
      </c>
      <c r="E6" s="156">
        <v>793</v>
      </c>
      <c r="F6" s="154" t="str">
        <f>VLOOKUP(E6,[2]VIP!$A$2:$O16463,2,0)</f>
        <v>DRBR793</v>
      </c>
      <c r="G6" s="141" t="str">
        <f>VLOOKUP(E6,'[2]LISTADO ATM'!$A$2:$B$900,2,0)</f>
        <v xml:space="preserve">ATM Centro de Caja Agora Mall </v>
      </c>
      <c r="H6" s="141" t="str">
        <f>VLOOKUP(E6,[2]VIP!$A$2:$O21424,7,FALSE)</f>
        <v>Si</v>
      </c>
      <c r="I6" s="141" t="str">
        <f>VLOOKUP(E6,[2]VIP!$A$2:$O13389,8,FALSE)</f>
        <v>Si</v>
      </c>
      <c r="J6" s="141" t="str">
        <f>VLOOKUP(E6,[2]VIP!$A$2:$O13339,8,FALSE)</f>
        <v>Si</v>
      </c>
      <c r="K6" s="141" t="str">
        <f>VLOOKUP(E6,[2]VIP!$A$2:$O16913,6,0)</f>
        <v>NO</v>
      </c>
      <c r="L6" s="153" t="s">
        <v>2860</v>
      </c>
      <c r="M6" s="163" t="s">
        <v>2530</v>
      </c>
      <c r="N6" s="93" t="s">
        <v>2856</v>
      </c>
      <c r="O6" s="141" t="s">
        <v>2727</v>
      </c>
      <c r="P6" s="153" t="s">
        <v>2857</v>
      </c>
      <c r="Q6" s="163" t="s">
        <v>2799</v>
      </c>
    </row>
    <row r="7" spans="1:17" s="119" customFormat="1" ht="18" x14ac:dyDescent="0.25">
      <c r="A7" s="141" t="str">
        <f>VLOOKUP(E7,'LISTADO ATM'!$A$2:$C$901,3,0)</f>
        <v>DISTRITO NACIONAL</v>
      </c>
      <c r="B7" s="154">
        <v>3336039914</v>
      </c>
      <c r="C7" s="94">
        <v>44467.624178240738</v>
      </c>
      <c r="D7" s="94" t="s">
        <v>2174</v>
      </c>
      <c r="E7" s="156">
        <v>686</v>
      </c>
      <c r="F7" s="154" t="str">
        <f>VLOOKUP(E7,VIP!$A$2:$O16312,2,0)</f>
        <v>DRBR686</v>
      </c>
      <c r="G7" s="141" t="str">
        <f>VLOOKUP(E7,'LISTADO ATM'!$A$2:$B$900,2,0)</f>
        <v>ATM Autoservicio Oficina Máximo Gómez</v>
      </c>
      <c r="H7" s="141" t="str">
        <f>VLOOKUP(E7,VIP!$A$2:$O21273,7,FALSE)</f>
        <v>Si</v>
      </c>
      <c r="I7" s="141" t="str">
        <f>VLOOKUP(E7,VIP!$A$2:$O13238,8,FALSE)</f>
        <v>Si</v>
      </c>
      <c r="J7" s="141" t="str">
        <f>VLOOKUP(E7,VIP!$A$2:$O13188,8,FALSE)</f>
        <v>Si</v>
      </c>
      <c r="K7" s="141" t="str">
        <f>VLOOKUP(E7,VIP!$A$2:$O16762,6,0)</f>
        <v>NO</v>
      </c>
      <c r="L7" s="153" t="s">
        <v>2212</v>
      </c>
      <c r="M7" s="163" t="s">
        <v>2530</v>
      </c>
      <c r="N7" s="93" t="s">
        <v>2443</v>
      </c>
      <c r="O7" s="141" t="s">
        <v>2445</v>
      </c>
      <c r="P7" s="153"/>
      <c r="Q7" s="163" t="s">
        <v>2760</v>
      </c>
    </row>
    <row r="8" spans="1:17" s="119" customFormat="1" ht="18" x14ac:dyDescent="0.25">
      <c r="A8" s="141" t="str">
        <f>VLOOKUP(E8,'LISTADO ATM'!$A$2:$C$901,3,0)</f>
        <v>DISTRITO NACIONAL</v>
      </c>
      <c r="B8" s="154" t="s">
        <v>2642</v>
      </c>
      <c r="C8" s="94">
        <v>44467.767395833333</v>
      </c>
      <c r="D8" s="94" t="s">
        <v>2174</v>
      </c>
      <c r="E8" s="156">
        <v>375</v>
      </c>
      <c r="F8" s="154" t="str">
        <f>VLOOKUP(E8,VIP!$A$2:$O16320,2,0)</f>
        <v>DRBR375</v>
      </c>
      <c r="G8" s="141" t="str">
        <f>VLOOKUP(E8,'LISTADO ATM'!$A$2:$B$900,2,0)</f>
        <v>ATM Base Naval Las Caletas</v>
      </c>
      <c r="H8" s="141" t="str">
        <f>VLOOKUP(E8,VIP!$A$2:$O21281,7,FALSE)</f>
        <v>N/A</v>
      </c>
      <c r="I8" s="141" t="str">
        <f>VLOOKUP(E8,VIP!$A$2:$O13246,8,FALSE)</f>
        <v>N/A</v>
      </c>
      <c r="J8" s="141" t="str">
        <f>VLOOKUP(E8,VIP!$A$2:$O13196,8,FALSE)</f>
        <v>N/A</v>
      </c>
      <c r="K8" s="141" t="str">
        <f>VLOOKUP(E8,VIP!$A$2:$O16770,6,0)</f>
        <v>N/A</v>
      </c>
      <c r="L8" s="153" t="s">
        <v>2212</v>
      </c>
      <c r="M8" s="163" t="s">
        <v>2530</v>
      </c>
      <c r="N8" s="93" t="s">
        <v>2443</v>
      </c>
      <c r="O8" s="141" t="s">
        <v>2445</v>
      </c>
      <c r="P8" s="153"/>
      <c r="Q8" s="163" t="s">
        <v>2800</v>
      </c>
    </row>
    <row r="9" spans="1:17" s="119" customFormat="1" ht="18" x14ac:dyDescent="0.25">
      <c r="A9" s="141" t="str">
        <f>VLOOKUP(E9,'LISTADO ATM'!$A$2:$C$901,3,0)</f>
        <v>DISTRITO NACIONAL</v>
      </c>
      <c r="B9" s="154" t="s">
        <v>2641</v>
      </c>
      <c r="C9" s="94">
        <v>44467.772129629629</v>
      </c>
      <c r="D9" s="94" t="s">
        <v>2174</v>
      </c>
      <c r="E9" s="156">
        <v>36</v>
      </c>
      <c r="F9" s="154" t="str">
        <f>VLOOKUP(E9,VIP!$A$2:$O16319,2,0)</f>
        <v>DRBR036</v>
      </c>
      <c r="G9" s="141" t="str">
        <f>VLOOKUP(E9,'LISTADO ATM'!$A$2:$B$900,2,0)</f>
        <v xml:space="preserve">ATM Banco Central </v>
      </c>
      <c r="H9" s="141" t="str">
        <f>VLOOKUP(E9,VIP!$A$2:$O21280,7,FALSE)</f>
        <v>Si</v>
      </c>
      <c r="I9" s="141" t="str">
        <f>VLOOKUP(E9,VIP!$A$2:$O13245,8,FALSE)</f>
        <v>Si</v>
      </c>
      <c r="J9" s="141" t="str">
        <f>VLOOKUP(E9,VIP!$A$2:$O13195,8,FALSE)</f>
        <v>Si</v>
      </c>
      <c r="K9" s="141" t="str">
        <f>VLOOKUP(E9,VIP!$A$2:$O16769,6,0)</f>
        <v>SI</v>
      </c>
      <c r="L9" s="153" t="s">
        <v>2212</v>
      </c>
      <c r="M9" s="163" t="s">
        <v>2530</v>
      </c>
      <c r="N9" s="93" t="s">
        <v>2443</v>
      </c>
      <c r="O9" s="141" t="s">
        <v>2445</v>
      </c>
      <c r="P9" s="153"/>
      <c r="Q9" s="163" t="s">
        <v>2801</v>
      </c>
    </row>
    <row r="10" spans="1:17" s="119" customFormat="1" ht="18" x14ac:dyDescent="0.25">
      <c r="A10" s="141" t="str">
        <f>VLOOKUP(E10,'LISTADO ATM'!$A$2:$C$901,3,0)</f>
        <v>DISTRITO NACIONAL</v>
      </c>
      <c r="B10" s="154" t="s">
        <v>2688</v>
      </c>
      <c r="C10" s="94">
        <v>44468.063310185185</v>
      </c>
      <c r="D10" s="94" t="s">
        <v>2174</v>
      </c>
      <c r="E10" s="156">
        <v>232</v>
      </c>
      <c r="F10" s="154" t="str">
        <f>VLOOKUP(E10,VIP!$A$2:$O16323,2,0)</f>
        <v>DRBR232</v>
      </c>
      <c r="G10" s="141" t="str">
        <f>VLOOKUP(E10,'LISTADO ATM'!$A$2:$B$900,2,0)</f>
        <v xml:space="preserve">ATM S/M Nacional Charles de Gaulle </v>
      </c>
      <c r="H10" s="141" t="str">
        <f>VLOOKUP(E10,VIP!$A$2:$O21284,7,FALSE)</f>
        <v>Si</v>
      </c>
      <c r="I10" s="141" t="str">
        <f>VLOOKUP(E10,VIP!$A$2:$O13249,8,FALSE)</f>
        <v>Si</v>
      </c>
      <c r="J10" s="141" t="str">
        <f>VLOOKUP(E10,VIP!$A$2:$O13199,8,FALSE)</f>
        <v>Si</v>
      </c>
      <c r="K10" s="141" t="str">
        <f>VLOOKUP(E10,VIP!$A$2:$O16773,6,0)</f>
        <v>SI</v>
      </c>
      <c r="L10" s="153" t="s">
        <v>2212</v>
      </c>
      <c r="M10" s="163" t="s">
        <v>2530</v>
      </c>
      <c r="N10" s="93" t="s">
        <v>2443</v>
      </c>
      <c r="O10" s="141" t="s">
        <v>2445</v>
      </c>
      <c r="P10" s="153"/>
      <c r="Q10" s="163" t="s">
        <v>2801</v>
      </c>
    </row>
    <row r="11" spans="1:17" s="119" customFormat="1" ht="18" x14ac:dyDescent="0.25">
      <c r="A11" s="141" t="str">
        <f>VLOOKUP(E11,'LISTADO ATM'!$A$2:$C$901,3,0)</f>
        <v>NORTE</v>
      </c>
      <c r="B11" s="154" t="s">
        <v>2687</v>
      </c>
      <c r="C11" s="94">
        <v>44468.065960648149</v>
      </c>
      <c r="D11" s="94" t="s">
        <v>2175</v>
      </c>
      <c r="E11" s="156">
        <v>99</v>
      </c>
      <c r="F11" s="154" t="str">
        <f>VLOOKUP(E11,VIP!$A$2:$O16322,2,0)</f>
        <v>DRBR099</v>
      </c>
      <c r="G11" s="141" t="str">
        <f>VLOOKUP(E11,'LISTADO ATM'!$A$2:$B$900,2,0)</f>
        <v xml:space="preserve">ATM Multicentro La Sirena S.F.M. </v>
      </c>
      <c r="H11" s="141" t="str">
        <f>VLOOKUP(E11,VIP!$A$2:$O21283,7,FALSE)</f>
        <v>Si</v>
      </c>
      <c r="I11" s="141" t="str">
        <f>VLOOKUP(E11,VIP!$A$2:$O13248,8,FALSE)</f>
        <v>Si</v>
      </c>
      <c r="J11" s="141" t="str">
        <f>VLOOKUP(E11,VIP!$A$2:$O13198,8,FALSE)</f>
        <v>Si</v>
      </c>
      <c r="K11" s="141" t="str">
        <f>VLOOKUP(E11,VIP!$A$2:$O16772,6,0)</f>
        <v>NO</v>
      </c>
      <c r="L11" s="153" t="s">
        <v>2212</v>
      </c>
      <c r="M11" s="163" t="s">
        <v>2530</v>
      </c>
      <c r="N11" s="93" t="s">
        <v>2443</v>
      </c>
      <c r="O11" s="141" t="s">
        <v>2626</v>
      </c>
      <c r="P11" s="153"/>
      <c r="Q11" s="163" t="s">
        <v>2757</v>
      </c>
    </row>
    <row r="12" spans="1:17" s="119" customFormat="1" ht="18" x14ac:dyDescent="0.25">
      <c r="A12" s="141" t="str">
        <f>VLOOKUP(E12,'LISTADO ATM'!$A$2:$C$901,3,0)</f>
        <v>DISTRITO NACIONAL</v>
      </c>
      <c r="B12" s="154" t="s">
        <v>2686</v>
      </c>
      <c r="C12" s="94">
        <v>44468.068715277775</v>
      </c>
      <c r="D12" s="94" t="s">
        <v>2174</v>
      </c>
      <c r="E12" s="156">
        <v>952</v>
      </c>
      <c r="F12" s="154" t="str">
        <f>VLOOKUP(E12,VIP!$A$2:$O16321,2,0)</f>
        <v>DRBR16L</v>
      </c>
      <c r="G12" s="141" t="str">
        <f>VLOOKUP(E12,'LISTADO ATM'!$A$2:$B$900,2,0)</f>
        <v xml:space="preserve">ATM Alvarez Rivas </v>
      </c>
      <c r="H12" s="141" t="str">
        <f>VLOOKUP(E12,VIP!$A$2:$O21282,7,FALSE)</f>
        <v>Si</v>
      </c>
      <c r="I12" s="141" t="str">
        <f>VLOOKUP(E12,VIP!$A$2:$O13247,8,FALSE)</f>
        <v>Si</v>
      </c>
      <c r="J12" s="141" t="str">
        <f>VLOOKUP(E12,VIP!$A$2:$O13197,8,FALSE)</f>
        <v>Si</v>
      </c>
      <c r="K12" s="141" t="str">
        <f>VLOOKUP(E12,VIP!$A$2:$O16771,6,0)</f>
        <v>NO</v>
      </c>
      <c r="L12" s="153" t="s">
        <v>2212</v>
      </c>
      <c r="M12" s="163" t="s">
        <v>2530</v>
      </c>
      <c r="N12" s="93" t="s">
        <v>2443</v>
      </c>
      <c r="O12" s="141" t="s">
        <v>2445</v>
      </c>
      <c r="P12" s="153"/>
      <c r="Q12" s="163" t="s">
        <v>2821</v>
      </c>
    </row>
    <row r="13" spans="1:17" s="119" customFormat="1" ht="18" x14ac:dyDescent="0.25">
      <c r="A13" s="141" t="str">
        <f>VLOOKUP(E13,'LISTADO ATM'!$A$2:$C$901,3,0)</f>
        <v>SUR</v>
      </c>
      <c r="B13" s="154" t="s">
        <v>2685</v>
      </c>
      <c r="C13" s="94">
        <v>44468.071435185186</v>
      </c>
      <c r="D13" s="94" t="s">
        <v>2174</v>
      </c>
      <c r="E13" s="156">
        <v>968</v>
      </c>
      <c r="F13" s="154" t="str">
        <f>VLOOKUP(E13,VIP!$A$2:$O16320,2,0)</f>
        <v>DRBR24I</v>
      </c>
      <c r="G13" s="141" t="str">
        <f>VLOOKUP(E13,'LISTADO ATM'!$A$2:$B$900,2,0)</f>
        <v xml:space="preserve">ATM UNP Mercado Baní </v>
      </c>
      <c r="H13" s="141" t="str">
        <f>VLOOKUP(E13,VIP!$A$2:$O21281,7,FALSE)</f>
        <v>Si</v>
      </c>
      <c r="I13" s="141" t="str">
        <f>VLOOKUP(E13,VIP!$A$2:$O13246,8,FALSE)</f>
        <v>Si</v>
      </c>
      <c r="J13" s="141" t="str">
        <f>VLOOKUP(E13,VIP!$A$2:$O13196,8,FALSE)</f>
        <v>Si</v>
      </c>
      <c r="K13" s="141" t="str">
        <f>VLOOKUP(E13,VIP!$A$2:$O16770,6,0)</f>
        <v>SI</v>
      </c>
      <c r="L13" s="153" t="s">
        <v>2212</v>
      </c>
      <c r="M13" s="163" t="s">
        <v>2530</v>
      </c>
      <c r="N13" s="93" t="s">
        <v>2443</v>
      </c>
      <c r="O13" s="141" t="s">
        <v>2445</v>
      </c>
      <c r="P13" s="153"/>
      <c r="Q13" s="163" t="s">
        <v>2802</v>
      </c>
    </row>
    <row r="14" spans="1:17" s="119" customFormat="1" ht="18" x14ac:dyDescent="0.25">
      <c r="A14" s="141" t="str">
        <f>VLOOKUP(E14,'LISTADO ATM'!$A$2:$C$901,3,0)</f>
        <v>DISTRITO NACIONAL</v>
      </c>
      <c r="B14" s="154" t="s">
        <v>2683</v>
      </c>
      <c r="C14" s="94">
        <v>44468.09270833333</v>
      </c>
      <c r="D14" s="94" t="s">
        <v>2174</v>
      </c>
      <c r="E14" s="156">
        <v>264</v>
      </c>
      <c r="F14" s="154" t="str">
        <f>VLOOKUP(E14,VIP!$A$2:$O16318,2,0)</f>
        <v>DRBR264</v>
      </c>
      <c r="G14" s="141" t="str">
        <f>VLOOKUP(E14,'LISTADO ATM'!$A$2:$B$900,2,0)</f>
        <v xml:space="preserve">ATM S/M Nacional Independencia </v>
      </c>
      <c r="H14" s="141" t="str">
        <f>VLOOKUP(E14,VIP!$A$2:$O21279,7,FALSE)</f>
        <v>Si</v>
      </c>
      <c r="I14" s="141" t="str">
        <f>VLOOKUP(E14,VIP!$A$2:$O13244,8,FALSE)</f>
        <v>Si</v>
      </c>
      <c r="J14" s="141" t="str">
        <f>VLOOKUP(E14,VIP!$A$2:$O13194,8,FALSE)</f>
        <v>Si</v>
      </c>
      <c r="K14" s="141" t="str">
        <f>VLOOKUP(E14,VIP!$A$2:$O16768,6,0)</f>
        <v>SI</v>
      </c>
      <c r="L14" s="153" t="s">
        <v>2212</v>
      </c>
      <c r="M14" s="163" t="s">
        <v>2530</v>
      </c>
      <c r="N14" s="93" t="s">
        <v>2443</v>
      </c>
      <c r="O14" s="141" t="s">
        <v>2445</v>
      </c>
      <c r="P14" s="153"/>
      <c r="Q14" s="163" t="s">
        <v>2821</v>
      </c>
    </row>
    <row r="15" spans="1:17" s="119" customFormat="1" ht="18" x14ac:dyDescent="0.25">
      <c r="A15" s="141" t="str">
        <f>VLOOKUP(E15,'LISTADO ATM'!$A$2:$C$901,3,0)</f>
        <v>DISTRITO NACIONAL</v>
      </c>
      <c r="B15" s="154" t="s">
        <v>2682</v>
      </c>
      <c r="C15" s="94">
        <v>44468.095405092594</v>
      </c>
      <c r="D15" s="94" t="s">
        <v>2174</v>
      </c>
      <c r="E15" s="156">
        <v>225</v>
      </c>
      <c r="F15" s="154" t="str">
        <f>VLOOKUP(E15,VIP!$A$2:$O16317,2,0)</f>
        <v>DRBR225</v>
      </c>
      <c r="G15" s="141" t="str">
        <f>VLOOKUP(E15,'LISTADO ATM'!$A$2:$B$900,2,0)</f>
        <v xml:space="preserve">ATM S/M Nacional Arroyo Hondo </v>
      </c>
      <c r="H15" s="141" t="str">
        <f>VLOOKUP(E15,VIP!$A$2:$O21278,7,FALSE)</f>
        <v>Si</v>
      </c>
      <c r="I15" s="141" t="str">
        <f>VLOOKUP(E15,VIP!$A$2:$O13243,8,FALSE)</f>
        <v>Si</v>
      </c>
      <c r="J15" s="141" t="str">
        <f>VLOOKUP(E15,VIP!$A$2:$O13193,8,FALSE)</f>
        <v>Si</v>
      </c>
      <c r="K15" s="141" t="str">
        <f>VLOOKUP(E15,VIP!$A$2:$O16767,6,0)</f>
        <v>NO</v>
      </c>
      <c r="L15" s="153" t="s">
        <v>2212</v>
      </c>
      <c r="M15" s="163" t="s">
        <v>2530</v>
      </c>
      <c r="N15" s="93" t="s">
        <v>2443</v>
      </c>
      <c r="O15" s="141" t="s">
        <v>2445</v>
      </c>
      <c r="P15" s="153"/>
      <c r="Q15" s="163" t="s">
        <v>2802</v>
      </c>
    </row>
    <row r="16" spans="1:17" s="119" customFormat="1" ht="18" x14ac:dyDescent="0.25">
      <c r="A16" s="141" t="str">
        <f>VLOOKUP(E16,'LISTADO ATM'!$A$2:$C$901,3,0)</f>
        <v>NORTE</v>
      </c>
      <c r="B16" s="154" t="s">
        <v>2681</v>
      </c>
      <c r="C16" s="94">
        <v>44468.097314814811</v>
      </c>
      <c r="D16" s="94" t="s">
        <v>2175</v>
      </c>
      <c r="E16" s="156">
        <v>496</v>
      </c>
      <c r="F16" s="154" t="str">
        <f>VLOOKUP(E16,VIP!$A$2:$O16316,2,0)</f>
        <v>DRBR496</v>
      </c>
      <c r="G16" s="141" t="str">
        <f>VLOOKUP(E16,'LISTADO ATM'!$A$2:$B$900,2,0)</f>
        <v xml:space="preserve">ATM Multicentro La Sirena Bonao </v>
      </c>
      <c r="H16" s="141" t="str">
        <f>VLOOKUP(E16,VIP!$A$2:$O21277,7,FALSE)</f>
        <v>Si</v>
      </c>
      <c r="I16" s="141" t="str">
        <f>VLOOKUP(E16,VIP!$A$2:$O13242,8,FALSE)</f>
        <v>Si</v>
      </c>
      <c r="J16" s="141" t="str">
        <f>VLOOKUP(E16,VIP!$A$2:$O13192,8,FALSE)</f>
        <v>Si</v>
      </c>
      <c r="K16" s="141" t="str">
        <f>VLOOKUP(E16,VIP!$A$2:$O16766,6,0)</f>
        <v>NO</v>
      </c>
      <c r="L16" s="153" t="s">
        <v>2212</v>
      </c>
      <c r="M16" s="163" t="s">
        <v>2530</v>
      </c>
      <c r="N16" s="93" t="s">
        <v>2443</v>
      </c>
      <c r="O16" s="141" t="s">
        <v>2626</v>
      </c>
      <c r="P16" s="153"/>
      <c r="Q16" s="163" t="s">
        <v>2822</v>
      </c>
    </row>
    <row r="17" spans="1:17" s="119" customFormat="1" ht="18" x14ac:dyDescent="0.25">
      <c r="A17" s="141" t="str">
        <f>VLOOKUP(E17,'LISTADO ATM'!$A$2:$C$901,3,0)</f>
        <v>DISTRITO NACIONAL</v>
      </c>
      <c r="B17" s="154" t="s">
        <v>2680</v>
      </c>
      <c r="C17" s="94">
        <v>44468.109282407408</v>
      </c>
      <c r="D17" s="94" t="s">
        <v>2174</v>
      </c>
      <c r="E17" s="156">
        <v>902</v>
      </c>
      <c r="F17" s="154" t="str">
        <f>VLOOKUP(E17,VIP!$A$2:$O16314,2,0)</f>
        <v>DRBR16A</v>
      </c>
      <c r="G17" s="141" t="str">
        <f>VLOOKUP(E17,'LISTADO ATM'!$A$2:$B$900,2,0)</f>
        <v xml:space="preserve">ATM Oficina Plaza Florida </v>
      </c>
      <c r="H17" s="141" t="str">
        <f>VLOOKUP(E17,VIP!$A$2:$O21275,7,FALSE)</f>
        <v>Si</v>
      </c>
      <c r="I17" s="141" t="str">
        <f>VLOOKUP(E17,VIP!$A$2:$O13240,8,FALSE)</f>
        <v>Si</v>
      </c>
      <c r="J17" s="141" t="str">
        <f>VLOOKUP(E17,VIP!$A$2:$O13190,8,FALSE)</f>
        <v>Si</v>
      </c>
      <c r="K17" s="141" t="str">
        <f>VLOOKUP(E17,VIP!$A$2:$O16764,6,0)</f>
        <v>NO</v>
      </c>
      <c r="L17" s="153" t="s">
        <v>2212</v>
      </c>
      <c r="M17" s="163" t="s">
        <v>2530</v>
      </c>
      <c r="N17" s="93" t="s">
        <v>2443</v>
      </c>
      <c r="O17" s="141" t="s">
        <v>2445</v>
      </c>
      <c r="P17" s="153"/>
      <c r="Q17" s="163" t="s">
        <v>2801</v>
      </c>
    </row>
    <row r="18" spans="1:17" s="119" customFormat="1" ht="18" x14ac:dyDescent="0.25">
      <c r="A18" s="141" t="str">
        <f>VLOOKUP(E18,'LISTADO ATM'!$A$2:$C$901,3,0)</f>
        <v>DISTRITO NACIONAL</v>
      </c>
      <c r="B18" s="154" t="s">
        <v>2724</v>
      </c>
      <c r="C18" s="94">
        <v>44468.333356481482</v>
      </c>
      <c r="D18" s="94" t="s">
        <v>2174</v>
      </c>
      <c r="E18" s="156">
        <v>623</v>
      </c>
      <c r="F18" s="154" t="str">
        <f>VLOOKUP(E18,VIP!$A$2:$O16321,2,0)</f>
        <v>DRBR623</v>
      </c>
      <c r="G18" s="141" t="str">
        <f>VLOOKUP(E18,'LISTADO ATM'!$A$2:$B$900,2,0)</f>
        <v xml:space="preserve">ATM Operaciones Especiales (Manoguayabo) </v>
      </c>
      <c r="H18" s="141" t="str">
        <f>VLOOKUP(E18,VIP!$A$2:$O21282,7,FALSE)</f>
        <v>Si</v>
      </c>
      <c r="I18" s="141" t="str">
        <f>VLOOKUP(E18,VIP!$A$2:$O13247,8,FALSE)</f>
        <v>Si</v>
      </c>
      <c r="J18" s="141" t="str">
        <f>VLOOKUP(E18,VIP!$A$2:$O13197,8,FALSE)</f>
        <v>Si</v>
      </c>
      <c r="K18" s="141" t="str">
        <f>VLOOKUP(E18,VIP!$A$2:$O16771,6,0)</f>
        <v>No</v>
      </c>
      <c r="L18" s="153" t="s">
        <v>2212</v>
      </c>
      <c r="M18" s="163" t="s">
        <v>2530</v>
      </c>
      <c r="N18" s="93" t="s">
        <v>2443</v>
      </c>
      <c r="O18" s="141" t="s">
        <v>2445</v>
      </c>
      <c r="P18" s="153"/>
      <c r="Q18" s="163" t="s">
        <v>2759</v>
      </c>
    </row>
    <row r="19" spans="1:17" s="119" customFormat="1" ht="18" x14ac:dyDescent="0.25">
      <c r="A19" s="141" t="str">
        <f>VLOOKUP(E19,'LISTADO ATM'!$A$2:$C$901,3,0)</f>
        <v>NORTE</v>
      </c>
      <c r="B19" s="154" t="s">
        <v>2745</v>
      </c>
      <c r="C19" s="94">
        <v>44468.452951388892</v>
      </c>
      <c r="D19" s="94" t="s">
        <v>2175</v>
      </c>
      <c r="E19" s="156">
        <v>172</v>
      </c>
      <c r="F19" s="154" t="str">
        <f>VLOOKUP(E19,VIP!$A$2:$O16328,2,0)</f>
        <v>DRBR172</v>
      </c>
      <c r="G19" s="141" t="str">
        <f>VLOOKUP(E19,'LISTADO ATM'!$A$2:$B$900,2,0)</f>
        <v xml:space="preserve">ATM UNP Guaucí </v>
      </c>
      <c r="H19" s="141" t="str">
        <f>VLOOKUP(E19,VIP!$A$2:$O21289,7,FALSE)</f>
        <v>Si</v>
      </c>
      <c r="I19" s="141" t="str">
        <f>VLOOKUP(E19,VIP!$A$2:$O13254,8,FALSE)</f>
        <v>Si</v>
      </c>
      <c r="J19" s="141" t="str">
        <f>VLOOKUP(E19,VIP!$A$2:$O13204,8,FALSE)</f>
        <v>Si</v>
      </c>
      <c r="K19" s="141" t="str">
        <f>VLOOKUP(E19,VIP!$A$2:$O16778,6,0)</f>
        <v>NO</v>
      </c>
      <c r="L19" s="153" t="s">
        <v>2212</v>
      </c>
      <c r="M19" s="163" t="s">
        <v>2530</v>
      </c>
      <c r="N19" s="93" t="s">
        <v>2443</v>
      </c>
      <c r="O19" s="141" t="s">
        <v>2626</v>
      </c>
      <c r="P19" s="153"/>
      <c r="Q19" s="163" t="s">
        <v>2821</v>
      </c>
    </row>
    <row r="20" spans="1:17" s="119" customFormat="1" ht="18" x14ac:dyDescent="0.25">
      <c r="A20" s="141" t="str">
        <f>VLOOKUP(E20,'LISTADO ATM'!$A$2:$C$901,3,0)</f>
        <v>DISTRITO NACIONAL</v>
      </c>
      <c r="B20" s="154" t="s">
        <v>2741</v>
      </c>
      <c r="C20" s="94">
        <v>44468.459305555552</v>
      </c>
      <c r="D20" s="94" t="s">
        <v>2174</v>
      </c>
      <c r="E20" s="156">
        <v>498</v>
      </c>
      <c r="F20" s="139" t="str">
        <f>VLOOKUP(E20,VIP!$A$2:$O16324,2,0)</f>
        <v>DRBR498</v>
      </c>
      <c r="G20" s="141" t="str">
        <f>VLOOKUP(E20,'LISTADO ATM'!$A$2:$B$900,2,0)</f>
        <v xml:space="preserve">ATM Estación Sunix 27 de Febrero </v>
      </c>
      <c r="H20" s="141" t="str">
        <f>VLOOKUP(E20,VIP!$A$2:$O21285,7,FALSE)</f>
        <v>Si</v>
      </c>
      <c r="I20" s="141" t="str">
        <f>VLOOKUP(E20,VIP!$A$2:$O13250,8,FALSE)</f>
        <v>Si</v>
      </c>
      <c r="J20" s="141" t="str">
        <f>VLOOKUP(E20,VIP!$A$2:$O13200,8,FALSE)</f>
        <v>Si</v>
      </c>
      <c r="K20" s="141" t="str">
        <f>VLOOKUP(E20,VIP!$A$2:$O16774,6,0)</f>
        <v>NO</v>
      </c>
      <c r="L20" s="153" t="s">
        <v>2212</v>
      </c>
      <c r="M20" s="163" t="s">
        <v>2530</v>
      </c>
      <c r="N20" s="93" t="s">
        <v>2443</v>
      </c>
      <c r="O20" s="141" t="s">
        <v>2445</v>
      </c>
      <c r="P20" s="153"/>
      <c r="Q20" s="163" t="s">
        <v>2758</v>
      </c>
    </row>
    <row r="21" spans="1:17" s="119" customFormat="1" ht="18" x14ac:dyDescent="0.25">
      <c r="A21" s="141" t="str">
        <f>VLOOKUP(E21,'LISTADO ATM'!$A$2:$C$901,3,0)</f>
        <v>ESTE</v>
      </c>
      <c r="B21" s="154" t="s">
        <v>2841</v>
      </c>
      <c r="C21" s="94">
        <v>44468.73133101852</v>
      </c>
      <c r="D21" s="94" t="s">
        <v>2174</v>
      </c>
      <c r="E21" s="156">
        <v>104</v>
      </c>
      <c r="F21" s="139" t="str">
        <f>VLOOKUP(E21,VIP!$A$2:$O16325,2,0)</f>
        <v>DRBR104</v>
      </c>
      <c r="G21" s="141" t="str">
        <f>VLOOKUP(E21,'LISTADO ATM'!$A$2:$B$900,2,0)</f>
        <v xml:space="preserve">ATM Jumbo Higuey </v>
      </c>
      <c r="H21" s="141" t="str">
        <f>VLOOKUP(E21,VIP!$A$2:$O21286,7,FALSE)</f>
        <v>Si</v>
      </c>
      <c r="I21" s="141" t="str">
        <f>VLOOKUP(E21,VIP!$A$2:$O13251,8,FALSE)</f>
        <v>Si</v>
      </c>
      <c r="J21" s="141" t="str">
        <f>VLOOKUP(E21,VIP!$A$2:$O13201,8,FALSE)</f>
        <v>Si</v>
      </c>
      <c r="K21" s="141" t="str">
        <f>VLOOKUP(E21,VIP!$A$2:$O16775,6,0)</f>
        <v>NO</v>
      </c>
      <c r="L21" s="153" t="s">
        <v>2212</v>
      </c>
      <c r="M21" s="163" t="s">
        <v>2530</v>
      </c>
      <c r="N21" s="93" t="s">
        <v>2443</v>
      </c>
      <c r="O21" s="141" t="s">
        <v>2445</v>
      </c>
      <c r="P21" s="153"/>
      <c r="Q21" s="163" t="s">
        <v>2880</v>
      </c>
    </row>
    <row r="22" spans="1:17" s="119" customFormat="1" ht="18" x14ac:dyDescent="0.25">
      <c r="A22" s="141" t="str">
        <f>VLOOKUP(E22,'LISTADO ATM'!$A$2:$C$901,3,0)</f>
        <v>SUR</v>
      </c>
      <c r="B22" s="154" t="s">
        <v>2737</v>
      </c>
      <c r="C22" s="94">
        <v>44468.461064814815</v>
      </c>
      <c r="D22" s="94" t="s">
        <v>2174</v>
      </c>
      <c r="E22" s="156">
        <v>44</v>
      </c>
      <c r="F22" s="139" t="str">
        <f>VLOOKUP(E22,VIP!$A$2:$O16321,2,0)</f>
        <v>DRBR044</v>
      </c>
      <c r="G22" s="141" t="str">
        <f>VLOOKUP(E22,'LISTADO ATM'!$A$2:$B$900,2,0)</f>
        <v xml:space="preserve">ATM Oficina Pedernales </v>
      </c>
      <c r="H22" s="141" t="str">
        <f>VLOOKUP(E22,VIP!$A$2:$O21282,7,FALSE)</f>
        <v>Si</v>
      </c>
      <c r="I22" s="141" t="str">
        <f>VLOOKUP(E22,VIP!$A$2:$O13247,8,FALSE)</f>
        <v>Si</v>
      </c>
      <c r="J22" s="141" t="str">
        <f>VLOOKUP(E22,VIP!$A$2:$O13197,8,FALSE)</f>
        <v>Si</v>
      </c>
      <c r="K22" s="141" t="str">
        <f>VLOOKUP(E22,VIP!$A$2:$O16771,6,0)</f>
        <v>SI</v>
      </c>
      <c r="L22" s="153" t="s">
        <v>2738</v>
      </c>
      <c r="M22" s="163" t="s">
        <v>2530</v>
      </c>
      <c r="N22" s="93" t="s">
        <v>2443</v>
      </c>
      <c r="O22" s="141" t="s">
        <v>2445</v>
      </c>
      <c r="P22" s="153"/>
      <c r="Q22" s="163" t="s">
        <v>2825</v>
      </c>
    </row>
    <row r="23" spans="1:17" s="119" customFormat="1" ht="18" x14ac:dyDescent="0.25">
      <c r="A23" s="141" t="str">
        <f>VLOOKUP(E23,'LISTADO ATM'!$A$2:$C$901,3,0)</f>
        <v>DISTRITO NACIONAL</v>
      </c>
      <c r="B23" s="154" t="s">
        <v>2662</v>
      </c>
      <c r="C23" s="94">
        <v>44467.650127314817</v>
      </c>
      <c r="D23" s="94" t="s">
        <v>2174</v>
      </c>
      <c r="E23" s="156">
        <v>35</v>
      </c>
      <c r="F23" s="139" t="str">
        <f>VLOOKUP(E23,VIP!$A$2:$O16342,2,0)</f>
        <v>DRBR035</v>
      </c>
      <c r="G23" s="141" t="str">
        <f>VLOOKUP(E23,'LISTADO ATM'!$A$2:$B$900,2,0)</f>
        <v xml:space="preserve">ATM Dirección General de Aduanas I </v>
      </c>
      <c r="H23" s="141" t="str">
        <f>VLOOKUP(E23,VIP!$A$2:$O21303,7,FALSE)</f>
        <v>Si</v>
      </c>
      <c r="I23" s="141" t="str">
        <f>VLOOKUP(E23,VIP!$A$2:$O13268,8,FALSE)</f>
        <v>Si</v>
      </c>
      <c r="J23" s="141" t="str">
        <f>VLOOKUP(E23,VIP!$A$2:$O13218,8,FALSE)</f>
        <v>Si</v>
      </c>
      <c r="K23" s="141" t="str">
        <f>VLOOKUP(E23,VIP!$A$2:$O16792,6,0)</f>
        <v>NO</v>
      </c>
      <c r="L23" s="153" t="s">
        <v>2238</v>
      </c>
      <c r="M23" s="163" t="s">
        <v>2530</v>
      </c>
      <c r="N23" s="93" t="s">
        <v>2625</v>
      </c>
      <c r="O23" s="141" t="s">
        <v>2445</v>
      </c>
      <c r="P23" s="153"/>
      <c r="Q23" s="163" t="s">
        <v>2803</v>
      </c>
    </row>
    <row r="24" spans="1:17" s="119" customFormat="1" ht="18" x14ac:dyDescent="0.25">
      <c r="A24" s="141" t="str">
        <f>VLOOKUP(E24,'LISTADO ATM'!$A$2:$C$901,3,0)</f>
        <v>ESTE</v>
      </c>
      <c r="B24" s="154" t="s">
        <v>2638</v>
      </c>
      <c r="C24" s="94">
        <v>44467.778854166667</v>
      </c>
      <c r="D24" s="94" t="s">
        <v>2174</v>
      </c>
      <c r="E24" s="156">
        <v>795</v>
      </c>
      <c r="F24" s="139" t="str">
        <f>VLOOKUP(E24,VIP!$A$2:$O16315,2,0)</f>
        <v>DRBR795</v>
      </c>
      <c r="G24" s="141" t="str">
        <f>VLOOKUP(E24,'LISTADO ATM'!$A$2:$B$900,2,0)</f>
        <v xml:space="preserve">ATM UNP Guaymate (La Romana) </v>
      </c>
      <c r="H24" s="141" t="str">
        <f>VLOOKUP(E24,VIP!$A$2:$O21276,7,FALSE)</f>
        <v>Si</v>
      </c>
      <c r="I24" s="141" t="str">
        <f>VLOOKUP(E24,VIP!$A$2:$O13241,8,FALSE)</f>
        <v>Si</v>
      </c>
      <c r="J24" s="141" t="str">
        <f>VLOOKUP(E24,VIP!$A$2:$O13191,8,FALSE)</f>
        <v>Si</v>
      </c>
      <c r="K24" s="141" t="str">
        <f>VLOOKUP(E24,VIP!$A$2:$O16765,6,0)</f>
        <v>NO</v>
      </c>
      <c r="L24" s="153" t="s">
        <v>2238</v>
      </c>
      <c r="M24" s="163" t="s">
        <v>2530</v>
      </c>
      <c r="N24" s="93" t="s">
        <v>2443</v>
      </c>
      <c r="O24" s="141" t="s">
        <v>2445</v>
      </c>
      <c r="P24" s="153"/>
      <c r="Q24" s="163" t="s">
        <v>2762</v>
      </c>
    </row>
    <row r="25" spans="1:17" s="119" customFormat="1" ht="18" x14ac:dyDescent="0.25">
      <c r="A25" s="141" t="str">
        <f>VLOOKUP(E25,'LISTADO ATM'!$A$2:$C$901,3,0)</f>
        <v>DISTRITO NACIONAL</v>
      </c>
      <c r="B25" s="154" t="s">
        <v>2736</v>
      </c>
      <c r="C25" s="94">
        <v>44468.464513888888</v>
      </c>
      <c r="D25" s="94" t="s">
        <v>2174</v>
      </c>
      <c r="E25" s="156">
        <v>563</v>
      </c>
      <c r="F25" s="139" t="str">
        <f>VLOOKUP(E25,VIP!$A$2:$O16320,2,0)</f>
        <v>DRBR233</v>
      </c>
      <c r="G25" s="141" t="str">
        <f>VLOOKUP(E25,'LISTADO ATM'!$A$2:$B$900,2,0)</f>
        <v xml:space="preserve">ATM Base Aérea San Isidro </v>
      </c>
      <c r="H25" s="141" t="str">
        <f>VLOOKUP(E25,VIP!$A$2:$O21281,7,FALSE)</f>
        <v>Si</v>
      </c>
      <c r="I25" s="141" t="str">
        <f>VLOOKUP(E25,VIP!$A$2:$O13246,8,FALSE)</f>
        <v>Si</v>
      </c>
      <c r="J25" s="141" t="str">
        <f>VLOOKUP(E25,VIP!$A$2:$O13196,8,FALSE)</f>
        <v>Si</v>
      </c>
      <c r="K25" s="141" t="str">
        <f>VLOOKUP(E25,VIP!$A$2:$O16770,6,0)</f>
        <v>NO</v>
      </c>
      <c r="L25" s="153" t="s">
        <v>2238</v>
      </c>
      <c r="M25" s="163" t="s">
        <v>2530</v>
      </c>
      <c r="N25" s="93" t="s">
        <v>2443</v>
      </c>
      <c r="O25" s="141" t="s">
        <v>2445</v>
      </c>
      <c r="P25" s="153"/>
      <c r="Q25" s="163" t="s">
        <v>2824</v>
      </c>
    </row>
    <row r="26" spans="1:17" s="119" customFormat="1" ht="18" x14ac:dyDescent="0.25">
      <c r="A26" s="141" t="str">
        <f>VLOOKUP(E26,'LISTADO ATM'!$A$2:$C$901,3,0)</f>
        <v>ESTE</v>
      </c>
      <c r="B26" s="154" t="s">
        <v>2793</v>
      </c>
      <c r="C26" s="94">
        <v>44468.611307870371</v>
      </c>
      <c r="D26" s="94" t="s">
        <v>2174</v>
      </c>
      <c r="E26" s="156">
        <v>213</v>
      </c>
      <c r="F26" s="139" t="str">
        <f>VLOOKUP(E26,VIP!$A$2:$O16321,2,0)</f>
        <v>DRBR213</v>
      </c>
      <c r="G26" s="141" t="str">
        <f>VLOOKUP(E26,'LISTADO ATM'!$A$2:$B$900,2,0)</f>
        <v xml:space="preserve">ATM Almacenes Iberia (La Romana) </v>
      </c>
      <c r="H26" s="141" t="str">
        <f>VLOOKUP(E26,VIP!$A$2:$O21282,7,FALSE)</f>
        <v>Si</v>
      </c>
      <c r="I26" s="141" t="str">
        <f>VLOOKUP(E26,VIP!$A$2:$O13247,8,FALSE)</f>
        <v>Si</v>
      </c>
      <c r="J26" s="141" t="str">
        <f>VLOOKUP(E26,VIP!$A$2:$O13197,8,FALSE)</f>
        <v>Si</v>
      </c>
      <c r="K26" s="141" t="str">
        <f>VLOOKUP(E26,VIP!$A$2:$O16771,6,0)</f>
        <v>NO</v>
      </c>
      <c r="L26" s="153" t="s">
        <v>2238</v>
      </c>
      <c r="M26" s="163" t="s">
        <v>2530</v>
      </c>
      <c r="N26" s="93" t="s">
        <v>2443</v>
      </c>
      <c r="O26" s="141" t="s">
        <v>2445</v>
      </c>
      <c r="P26" s="153"/>
      <c r="Q26" s="163" t="s">
        <v>2804</v>
      </c>
    </row>
    <row r="27" spans="1:17" s="119" customFormat="1" ht="18" x14ac:dyDescent="0.25">
      <c r="A27" s="141" t="str">
        <f>VLOOKUP(E27,'LISTADO ATM'!$A$2:$C$901,3,0)</f>
        <v>NORTE</v>
      </c>
      <c r="B27" s="154" t="s">
        <v>2792</v>
      </c>
      <c r="C27" s="94">
        <v>44468.611631944441</v>
      </c>
      <c r="D27" s="94" t="s">
        <v>2175</v>
      </c>
      <c r="E27" s="156">
        <v>172</v>
      </c>
      <c r="F27" s="139" t="str">
        <f>VLOOKUP(E27,VIP!$A$2:$O16320,2,0)</f>
        <v>DRBR172</v>
      </c>
      <c r="G27" s="141" t="str">
        <f>VLOOKUP(E27,'LISTADO ATM'!$A$2:$B$900,2,0)</f>
        <v xml:space="preserve">ATM UNP Guaucí </v>
      </c>
      <c r="H27" s="141" t="str">
        <f>VLOOKUP(E27,VIP!$A$2:$O21281,7,FALSE)</f>
        <v>Si</v>
      </c>
      <c r="I27" s="141" t="str">
        <f>VLOOKUP(E27,VIP!$A$2:$O13246,8,FALSE)</f>
        <v>Si</v>
      </c>
      <c r="J27" s="141" t="str">
        <f>VLOOKUP(E27,VIP!$A$2:$O13196,8,FALSE)</f>
        <v>Si</v>
      </c>
      <c r="K27" s="141" t="str">
        <f>VLOOKUP(E27,VIP!$A$2:$O16770,6,0)</f>
        <v>NO</v>
      </c>
      <c r="L27" s="153" t="s">
        <v>2238</v>
      </c>
      <c r="M27" s="163" t="s">
        <v>2530</v>
      </c>
      <c r="N27" s="93" t="s">
        <v>2443</v>
      </c>
      <c r="O27" s="141" t="s">
        <v>2626</v>
      </c>
      <c r="P27" s="153"/>
      <c r="Q27" s="163" t="s">
        <v>2821</v>
      </c>
    </row>
    <row r="28" spans="1:17" s="119" customFormat="1" ht="18" x14ac:dyDescent="0.25">
      <c r="A28" s="141" t="str">
        <f>VLOOKUP(E28,'LISTADO ATM'!$A$2:$C$901,3,0)</f>
        <v>NORTE</v>
      </c>
      <c r="B28" s="154" t="s">
        <v>2847</v>
      </c>
      <c r="C28" s="94">
        <v>44468.721898148149</v>
      </c>
      <c r="D28" s="94" t="s">
        <v>2175</v>
      </c>
      <c r="E28" s="156">
        <v>228</v>
      </c>
      <c r="F28" s="139" t="str">
        <f>VLOOKUP(E28,VIP!$A$2:$O16331,2,0)</f>
        <v>DRBR228</v>
      </c>
      <c r="G28" s="141" t="str">
        <f>VLOOKUP(E28,'LISTADO ATM'!$A$2:$B$900,2,0)</f>
        <v xml:space="preserve">ATM Oficina SAJOMA </v>
      </c>
      <c r="H28" s="141" t="str">
        <f>VLOOKUP(E28,VIP!$A$2:$O21292,7,FALSE)</f>
        <v>Si</v>
      </c>
      <c r="I28" s="141" t="str">
        <f>VLOOKUP(E28,VIP!$A$2:$O13257,8,FALSE)</f>
        <v>Si</v>
      </c>
      <c r="J28" s="141" t="str">
        <f>VLOOKUP(E28,VIP!$A$2:$O13207,8,FALSE)</f>
        <v>Si</v>
      </c>
      <c r="K28" s="141" t="str">
        <f>VLOOKUP(E28,VIP!$A$2:$O16781,6,0)</f>
        <v>NO</v>
      </c>
      <c r="L28" s="153" t="s">
        <v>2238</v>
      </c>
      <c r="M28" s="163" t="s">
        <v>2530</v>
      </c>
      <c r="N28" s="93" t="s">
        <v>2443</v>
      </c>
      <c r="O28" s="141" t="s">
        <v>2626</v>
      </c>
      <c r="P28" s="153"/>
      <c r="Q28" s="163" t="s">
        <v>2884</v>
      </c>
    </row>
    <row r="29" spans="1:17" s="119" customFormat="1" ht="18" x14ac:dyDescent="0.25">
      <c r="A29" s="141" t="str">
        <f>VLOOKUP(E29,'LISTADO ATM'!$A$2:$C$901,3,0)</f>
        <v>SUR</v>
      </c>
      <c r="B29" s="154" t="s">
        <v>2835</v>
      </c>
      <c r="C29" s="94">
        <v>44468.791064814817</v>
      </c>
      <c r="D29" s="94" t="s">
        <v>2174</v>
      </c>
      <c r="E29" s="156">
        <v>767</v>
      </c>
      <c r="F29" s="139" t="str">
        <f>VLOOKUP(E29,VIP!$A$2:$O16319,2,0)</f>
        <v>DRBR059</v>
      </c>
      <c r="G29" s="141" t="str">
        <f>VLOOKUP(E29,'LISTADO ATM'!$A$2:$B$900,2,0)</f>
        <v xml:space="preserve">ATM S/M Diverso (Azua) </v>
      </c>
      <c r="H29" s="141" t="str">
        <f>VLOOKUP(E29,VIP!$A$2:$O21280,7,FALSE)</f>
        <v>Si</v>
      </c>
      <c r="I29" s="141" t="str">
        <f>VLOOKUP(E29,VIP!$A$2:$O13245,8,FALSE)</f>
        <v>No</v>
      </c>
      <c r="J29" s="141" t="str">
        <f>VLOOKUP(E29,VIP!$A$2:$O13195,8,FALSE)</f>
        <v>No</v>
      </c>
      <c r="K29" s="141" t="str">
        <f>VLOOKUP(E29,VIP!$A$2:$O16769,6,0)</f>
        <v>NO</v>
      </c>
      <c r="L29" s="153" t="s">
        <v>2238</v>
      </c>
      <c r="M29" s="163" t="s">
        <v>2530</v>
      </c>
      <c r="N29" s="93" t="s">
        <v>2443</v>
      </c>
      <c r="O29" s="141" t="s">
        <v>2445</v>
      </c>
      <c r="P29" s="153"/>
      <c r="Q29" s="163" t="s">
        <v>2883</v>
      </c>
    </row>
    <row r="30" spans="1:17" s="119" customFormat="1" ht="18" x14ac:dyDescent="0.25">
      <c r="A30" s="141" t="str">
        <f>VLOOKUP(E30,'LISTADO ATM'!$A$2:$C$901,3,0)</f>
        <v>SUR</v>
      </c>
      <c r="B30" s="154" t="s">
        <v>2667</v>
      </c>
      <c r="C30" s="94">
        <v>44467.913391203707</v>
      </c>
      <c r="D30" s="94" t="s">
        <v>2174</v>
      </c>
      <c r="E30" s="156">
        <v>249</v>
      </c>
      <c r="F30" s="139" t="str">
        <f>VLOOKUP(E30,VIP!$A$2:$O16315,2,0)</f>
        <v>DRBR249</v>
      </c>
      <c r="G30" s="141" t="str">
        <f>VLOOKUP(E30,'LISTADO ATM'!$A$2:$B$900,2,0)</f>
        <v xml:space="preserve">ATM Banco Agrícola Neiba </v>
      </c>
      <c r="H30" s="141" t="str">
        <f>VLOOKUP(E30,VIP!$A$2:$O21276,7,FALSE)</f>
        <v>Si</v>
      </c>
      <c r="I30" s="141" t="str">
        <f>VLOOKUP(E30,VIP!$A$2:$O13241,8,FALSE)</f>
        <v>Si</v>
      </c>
      <c r="J30" s="141" t="str">
        <f>VLOOKUP(E30,VIP!$A$2:$O13191,8,FALSE)</f>
        <v>Si</v>
      </c>
      <c r="K30" s="141" t="str">
        <f>VLOOKUP(E30,VIP!$A$2:$O16765,6,0)</f>
        <v>NO</v>
      </c>
      <c r="L30" s="153" t="s">
        <v>2679</v>
      </c>
      <c r="M30" s="163" t="s">
        <v>2530</v>
      </c>
      <c r="N30" s="93" t="s">
        <v>2443</v>
      </c>
      <c r="O30" s="141" t="s">
        <v>2445</v>
      </c>
      <c r="P30" s="153"/>
      <c r="Q30" s="163" t="s">
        <v>2763</v>
      </c>
    </row>
    <row r="31" spans="1:17" s="119" customFormat="1" ht="18" x14ac:dyDescent="0.25">
      <c r="A31" s="141" t="str">
        <f>VLOOKUP(E31,'LISTADO ATM'!$A$2:$C$901,3,0)</f>
        <v>SUR</v>
      </c>
      <c r="B31" s="154">
        <v>3336041620</v>
      </c>
      <c r="C31" s="94">
        <v>44468.15347222222</v>
      </c>
      <c r="D31" s="94" t="s">
        <v>2459</v>
      </c>
      <c r="E31" s="156">
        <v>5</v>
      </c>
      <c r="F31" s="139" t="str">
        <f>VLOOKUP(E31,VIP!$A$2:$O16318,2,0)</f>
        <v>DRBR005</v>
      </c>
      <c r="G31" s="141" t="str">
        <f>VLOOKUP(E31,'LISTADO ATM'!$A$2:$B$900,2,0)</f>
        <v>ATM Oficina Autoservicio Villa Ofelia (San Juan)</v>
      </c>
      <c r="H31" s="141" t="str">
        <f>VLOOKUP(E31,VIP!$A$2:$O21279,7,FALSE)</f>
        <v>Si</v>
      </c>
      <c r="I31" s="141" t="str">
        <f>VLOOKUP(E31,VIP!$A$2:$O13244,8,FALSE)</f>
        <v>Si</v>
      </c>
      <c r="J31" s="141" t="str">
        <f>VLOOKUP(E31,VIP!$A$2:$O13194,8,FALSE)</f>
        <v>Si</v>
      </c>
      <c r="K31" s="141" t="str">
        <f>VLOOKUP(E31,VIP!$A$2:$O16768,6,0)</f>
        <v>NO</v>
      </c>
      <c r="L31" s="153" t="s">
        <v>2635</v>
      </c>
      <c r="M31" s="163" t="s">
        <v>2530</v>
      </c>
      <c r="N31" s="93" t="s">
        <v>2443</v>
      </c>
      <c r="O31" s="141" t="s">
        <v>2727</v>
      </c>
      <c r="P31" s="153"/>
      <c r="Q31" s="163" t="s">
        <v>2826</v>
      </c>
    </row>
    <row r="32" spans="1:17" s="119" customFormat="1" ht="18" x14ac:dyDescent="0.25">
      <c r="A32" s="141" t="str">
        <f>VLOOKUP(E32,'LISTADO ATM'!$A$2:$C$901,3,0)</f>
        <v>SUR</v>
      </c>
      <c r="B32" s="154" t="s">
        <v>2851</v>
      </c>
      <c r="C32" s="94">
        <v>44468.654085648152</v>
      </c>
      <c r="D32" s="94" t="s">
        <v>2459</v>
      </c>
      <c r="E32" s="156">
        <v>5</v>
      </c>
      <c r="F32" s="139" t="str">
        <f>VLOOKUP(E32,VIP!$A$2:$O16335,2,0)</f>
        <v>DRBR005</v>
      </c>
      <c r="G32" s="141" t="str">
        <f>VLOOKUP(E32,'LISTADO ATM'!$A$2:$B$900,2,0)</f>
        <v>ATM Oficina Autoservicio Villa Ofelia (San Juan)</v>
      </c>
      <c r="H32" s="141" t="str">
        <f>VLOOKUP(E32,VIP!$A$2:$O21296,7,FALSE)</f>
        <v>Si</v>
      </c>
      <c r="I32" s="141" t="str">
        <f>VLOOKUP(E32,VIP!$A$2:$O13261,8,FALSE)</f>
        <v>Si</v>
      </c>
      <c r="J32" s="141" t="str">
        <f>VLOOKUP(E32,VIP!$A$2:$O13211,8,FALSE)</f>
        <v>Si</v>
      </c>
      <c r="K32" s="141" t="str">
        <f>VLOOKUP(E32,VIP!$A$2:$O16785,6,0)</f>
        <v>NO</v>
      </c>
      <c r="L32" s="153" t="s">
        <v>2879</v>
      </c>
      <c r="M32" s="163" t="s">
        <v>2530</v>
      </c>
      <c r="N32" s="93" t="s">
        <v>2443</v>
      </c>
      <c r="O32" s="141" t="s">
        <v>2727</v>
      </c>
      <c r="P32" s="153"/>
      <c r="Q32" s="163" t="s">
        <v>2882</v>
      </c>
    </row>
    <row r="33" spans="1:17" s="119" customFormat="1" ht="18" x14ac:dyDescent="0.25">
      <c r="A33" s="141" t="str">
        <f>VLOOKUP(E33,'LISTADO ATM'!$A$2:$C$901,3,0)</f>
        <v>DISTRITO NACIONAL</v>
      </c>
      <c r="B33" s="154" t="s">
        <v>2843</v>
      </c>
      <c r="C33" s="94">
        <v>44468.726064814815</v>
      </c>
      <c r="D33" s="94" t="s">
        <v>2440</v>
      </c>
      <c r="E33" s="156">
        <v>836</v>
      </c>
      <c r="F33" s="139" t="str">
        <f>VLOOKUP(E33,VIP!$A$2:$O16327,2,0)</f>
        <v>DRBR836</v>
      </c>
      <c r="G33" s="141" t="str">
        <f>VLOOKUP(E33,'LISTADO ATM'!$A$2:$B$900,2,0)</f>
        <v xml:space="preserve">ATM UNP Plaza Luperón </v>
      </c>
      <c r="H33" s="141" t="str">
        <f>VLOOKUP(E33,VIP!$A$2:$O21288,7,FALSE)</f>
        <v>Si</v>
      </c>
      <c r="I33" s="141" t="str">
        <f>VLOOKUP(E33,VIP!$A$2:$O13253,8,FALSE)</f>
        <v>Si</v>
      </c>
      <c r="J33" s="141" t="str">
        <f>VLOOKUP(E33,VIP!$A$2:$O13203,8,FALSE)</f>
        <v>Si</v>
      </c>
      <c r="K33" s="141" t="str">
        <f>VLOOKUP(E33,VIP!$A$2:$O16777,6,0)</f>
        <v>NO</v>
      </c>
      <c r="L33" s="153" t="s">
        <v>2852</v>
      </c>
      <c r="M33" s="163" t="s">
        <v>2530</v>
      </c>
      <c r="N33" s="93" t="s">
        <v>2443</v>
      </c>
      <c r="O33" s="141" t="s">
        <v>2444</v>
      </c>
      <c r="P33" s="153"/>
      <c r="Q33" s="163" t="s">
        <v>2881</v>
      </c>
    </row>
    <row r="34" spans="1:17" s="119" customFormat="1" ht="18" x14ac:dyDescent="0.25">
      <c r="A34" s="141" t="str">
        <f>VLOOKUP(E34,'LISTADO ATM'!$A$2:$C$901,3,0)</f>
        <v>ESTE</v>
      </c>
      <c r="B34" s="154" t="s">
        <v>2652</v>
      </c>
      <c r="C34" s="94">
        <v>44467.697013888886</v>
      </c>
      <c r="D34" s="94" t="s">
        <v>2459</v>
      </c>
      <c r="E34" s="156">
        <v>353</v>
      </c>
      <c r="F34" s="139" t="str">
        <f>VLOOKUP(E34,VIP!$A$2:$O16330,2,0)</f>
        <v>DRBR353</v>
      </c>
      <c r="G34" s="141" t="str">
        <f>VLOOKUP(E34,'LISTADO ATM'!$A$2:$B$900,2,0)</f>
        <v xml:space="preserve">ATM Estación Boulevard Juan Dolio </v>
      </c>
      <c r="H34" s="141" t="str">
        <f>VLOOKUP(E34,VIP!$A$2:$O21291,7,FALSE)</f>
        <v>Si</v>
      </c>
      <c r="I34" s="141" t="str">
        <f>VLOOKUP(E34,VIP!$A$2:$O13256,8,FALSE)</f>
        <v>Si</v>
      </c>
      <c r="J34" s="141" t="str">
        <f>VLOOKUP(E34,VIP!$A$2:$O13206,8,FALSE)</f>
        <v>Si</v>
      </c>
      <c r="K34" s="141" t="str">
        <f>VLOOKUP(E34,VIP!$A$2:$O16780,6,0)</f>
        <v>NO</v>
      </c>
      <c r="L34" s="153" t="s">
        <v>2624</v>
      </c>
      <c r="M34" s="163" t="s">
        <v>2530</v>
      </c>
      <c r="N34" s="93" t="s">
        <v>2443</v>
      </c>
      <c r="O34" s="141" t="s">
        <v>2614</v>
      </c>
      <c r="P34" s="153"/>
      <c r="Q34" s="163" t="s">
        <v>2764</v>
      </c>
    </row>
    <row r="35" spans="1:17" s="119" customFormat="1" ht="18" x14ac:dyDescent="0.25">
      <c r="A35" s="141" t="str">
        <f>VLOOKUP(E35,'LISTADO ATM'!$A$2:$C$901,3,0)</f>
        <v>NORTE</v>
      </c>
      <c r="B35" s="154" t="s">
        <v>2644</v>
      </c>
      <c r="C35" s="94">
        <v>44467.736388888887</v>
      </c>
      <c r="D35" s="94" t="s">
        <v>2459</v>
      </c>
      <c r="E35" s="156">
        <v>291</v>
      </c>
      <c r="F35" s="139" t="str">
        <f>VLOOKUP(E35,VIP!$A$2:$O16322,2,0)</f>
        <v>DRBR291</v>
      </c>
      <c r="G35" s="141" t="str">
        <f>VLOOKUP(E35,'LISTADO ATM'!$A$2:$B$900,2,0)</f>
        <v xml:space="preserve">ATM S/M Jumbo Las Colinas </v>
      </c>
      <c r="H35" s="141" t="str">
        <f>VLOOKUP(E35,VIP!$A$2:$O21283,7,FALSE)</f>
        <v>Si</v>
      </c>
      <c r="I35" s="141" t="str">
        <f>VLOOKUP(E35,VIP!$A$2:$O13248,8,FALSE)</f>
        <v>Si</v>
      </c>
      <c r="J35" s="141" t="str">
        <f>VLOOKUP(E35,VIP!$A$2:$O13198,8,FALSE)</f>
        <v>Si</v>
      </c>
      <c r="K35" s="141" t="str">
        <f>VLOOKUP(E35,VIP!$A$2:$O16772,6,0)</f>
        <v>NO</v>
      </c>
      <c r="L35" s="153" t="s">
        <v>2624</v>
      </c>
      <c r="M35" s="163" t="s">
        <v>2530</v>
      </c>
      <c r="N35" s="93" t="s">
        <v>2443</v>
      </c>
      <c r="O35" s="141" t="s">
        <v>2614</v>
      </c>
      <c r="P35" s="153"/>
      <c r="Q35" s="163" t="s">
        <v>2799</v>
      </c>
    </row>
    <row r="36" spans="1:17" s="119" customFormat="1" ht="18" x14ac:dyDescent="0.25">
      <c r="A36" s="141" t="str">
        <f>VLOOKUP(E36,'LISTADO ATM'!$A$2:$C$901,3,0)</f>
        <v>ESTE</v>
      </c>
      <c r="B36" s="154" t="s">
        <v>2639</v>
      </c>
      <c r="C36" s="94">
        <v>44467.774907407409</v>
      </c>
      <c r="D36" s="94" t="s">
        <v>2459</v>
      </c>
      <c r="E36" s="156">
        <v>844</v>
      </c>
      <c r="F36" s="139" t="str">
        <f>VLOOKUP(E36,VIP!$A$2:$O16317,2,0)</f>
        <v>DRBR844</v>
      </c>
      <c r="G36" s="141" t="str">
        <f>VLOOKUP(E36,'LISTADO ATM'!$A$2:$B$900,2,0)</f>
        <v xml:space="preserve">ATM San Juan Shopping Center (Bávaro) </v>
      </c>
      <c r="H36" s="141" t="str">
        <f>VLOOKUP(E36,VIP!$A$2:$O21278,7,FALSE)</f>
        <v>Si</v>
      </c>
      <c r="I36" s="141" t="str">
        <f>VLOOKUP(E36,VIP!$A$2:$O13243,8,FALSE)</f>
        <v>Si</v>
      </c>
      <c r="J36" s="141" t="str">
        <f>VLOOKUP(E36,VIP!$A$2:$O13193,8,FALSE)</f>
        <v>Si</v>
      </c>
      <c r="K36" s="141" t="str">
        <f>VLOOKUP(E36,VIP!$A$2:$O16767,6,0)</f>
        <v>NO</v>
      </c>
      <c r="L36" s="153" t="s">
        <v>2624</v>
      </c>
      <c r="M36" s="163" t="s">
        <v>2530</v>
      </c>
      <c r="N36" s="93" t="s">
        <v>2443</v>
      </c>
      <c r="O36" s="141" t="s">
        <v>2614</v>
      </c>
      <c r="P36" s="153"/>
      <c r="Q36" s="163" t="s">
        <v>2765</v>
      </c>
    </row>
    <row r="37" spans="1:17" s="119" customFormat="1" ht="18" x14ac:dyDescent="0.25">
      <c r="A37" s="141" t="str">
        <f>VLOOKUP(E37,'LISTADO ATM'!$A$2:$C$901,3,0)</f>
        <v>ESTE</v>
      </c>
      <c r="B37" s="154" t="s">
        <v>2669</v>
      </c>
      <c r="C37" s="94">
        <v>44467.910011574073</v>
      </c>
      <c r="D37" s="94" t="s">
        <v>2440</v>
      </c>
      <c r="E37" s="156">
        <v>742</v>
      </c>
      <c r="F37" s="139" t="str">
        <f>VLOOKUP(E37,VIP!$A$2:$O16317,2,0)</f>
        <v>DRBR990</v>
      </c>
      <c r="G37" s="141" t="str">
        <f>VLOOKUP(E37,'LISTADO ATM'!$A$2:$B$900,2,0)</f>
        <v xml:space="preserve">ATM Oficina Plaza del Rey (La Romana) </v>
      </c>
      <c r="H37" s="141" t="str">
        <f>VLOOKUP(E37,VIP!$A$2:$O21278,7,FALSE)</f>
        <v>Si</v>
      </c>
      <c r="I37" s="141" t="str">
        <f>VLOOKUP(E37,VIP!$A$2:$O13243,8,FALSE)</f>
        <v>Si</v>
      </c>
      <c r="J37" s="141" t="str">
        <f>VLOOKUP(E37,VIP!$A$2:$O13193,8,FALSE)</f>
        <v>Si</v>
      </c>
      <c r="K37" s="141" t="str">
        <f>VLOOKUP(E37,VIP!$A$2:$O16767,6,0)</f>
        <v>NO</v>
      </c>
      <c r="L37" s="153" t="s">
        <v>2624</v>
      </c>
      <c r="M37" s="163" t="s">
        <v>2530</v>
      </c>
      <c r="N37" s="93" t="s">
        <v>2443</v>
      </c>
      <c r="O37" s="141" t="s">
        <v>2444</v>
      </c>
      <c r="P37" s="153"/>
      <c r="Q37" s="163" t="s">
        <v>2805</v>
      </c>
    </row>
    <row r="38" spans="1:17" s="119" customFormat="1" ht="18" x14ac:dyDescent="0.25">
      <c r="A38" s="141" t="str">
        <f>VLOOKUP(E38,'LISTADO ATM'!$A$2:$C$901,3,0)</f>
        <v>NORTE</v>
      </c>
      <c r="B38" s="154" t="s">
        <v>2668</v>
      </c>
      <c r="C38" s="94">
        <v>44467.91201388889</v>
      </c>
      <c r="D38" s="94" t="s">
        <v>2612</v>
      </c>
      <c r="E38" s="156">
        <v>965</v>
      </c>
      <c r="F38" s="139" t="str">
        <f>VLOOKUP(E38,VIP!$A$2:$O16316,2,0)</f>
        <v>DRBR965</v>
      </c>
      <c r="G38" s="141" t="str">
        <f>VLOOKUP(E38,'LISTADO ATM'!$A$2:$B$900,2,0)</f>
        <v xml:space="preserve">ATM S/M La Fuente FUN (Santiago) </v>
      </c>
      <c r="H38" s="141" t="str">
        <f>VLOOKUP(E38,VIP!$A$2:$O21277,7,FALSE)</f>
        <v>Si</v>
      </c>
      <c r="I38" s="141" t="str">
        <f>VLOOKUP(E38,VIP!$A$2:$O13242,8,FALSE)</f>
        <v>Si</v>
      </c>
      <c r="J38" s="141" t="str">
        <f>VLOOKUP(E38,VIP!$A$2:$O13192,8,FALSE)</f>
        <v>Si</v>
      </c>
      <c r="K38" s="141" t="str">
        <f>VLOOKUP(E38,VIP!$A$2:$O16766,6,0)</f>
        <v>NO</v>
      </c>
      <c r="L38" s="153" t="s">
        <v>2624</v>
      </c>
      <c r="M38" s="163" t="s">
        <v>2530</v>
      </c>
      <c r="N38" s="93" t="s">
        <v>2443</v>
      </c>
      <c r="O38" s="141" t="s">
        <v>2613</v>
      </c>
      <c r="P38" s="153"/>
      <c r="Q38" s="163" t="s">
        <v>2765</v>
      </c>
    </row>
    <row r="39" spans="1:17" s="119" customFormat="1" ht="18" x14ac:dyDescent="0.25">
      <c r="A39" s="141" t="str">
        <f>VLOOKUP(E39,'LISTADO ATM'!$A$2:$C$901,3,0)</f>
        <v>DISTRITO NACIONAL</v>
      </c>
      <c r="B39" s="154" t="s">
        <v>2655</v>
      </c>
      <c r="C39" s="94">
        <v>44467.687037037038</v>
      </c>
      <c r="D39" s="94" t="s">
        <v>2440</v>
      </c>
      <c r="E39" s="156">
        <v>678</v>
      </c>
      <c r="F39" s="139" t="str">
        <f>VLOOKUP(E39,VIP!$A$2:$O16333,2,0)</f>
        <v>DRBR678</v>
      </c>
      <c r="G39" s="141" t="str">
        <f>VLOOKUP(E39,'LISTADO ATM'!$A$2:$B$900,2,0)</f>
        <v>ATM Eco Petroleo San Isidro</v>
      </c>
      <c r="H39" s="141" t="str">
        <f>VLOOKUP(E39,VIP!$A$2:$O21294,7,FALSE)</f>
        <v>Si</v>
      </c>
      <c r="I39" s="141" t="str">
        <f>VLOOKUP(E39,VIP!$A$2:$O13259,8,FALSE)</f>
        <v>Si</v>
      </c>
      <c r="J39" s="141" t="str">
        <f>VLOOKUP(E39,VIP!$A$2:$O13209,8,FALSE)</f>
        <v>Si</v>
      </c>
      <c r="K39" s="141" t="str">
        <f>VLOOKUP(E39,VIP!$A$2:$O16783,6,0)</f>
        <v>NO</v>
      </c>
      <c r="L39" s="153" t="s">
        <v>2433</v>
      </c>
      <c r="M39" s="163" t="s">
        <v>2530</v>
      </c>
      <c r="N39" s="93" t="s">
        <v>2443</v>
      </c>
      <c r="O39" s="141" t="s">
        <v>2444</v>
      </c>
      <c r="P39" s="153"/>
      <c r="Q39" s="163" t="s">
        <v>2885</v>
      </c>
    </row>
    <row r="40" spans="1:17" s="119" customFormat="1" ht="18" x14ac:dyDescent="0.25">
      <c r="A40" s="141" t="str">
        <f>VLOOKUP(E40,'LISTADO ATM'!$A$2:$C$901,3,0)</f>
        <v>DISTRITO NACIONAL</v>
      </c>
      <c r="B40" s="154" t="s">
        <v>2649</v>
      </c>
      <c r="C40" s="94">
        <v>44467.715891203705</v>
      </c>
      <c r="D40" s="94" t="s">
        <v>2440</v>
      </c>
      <c r="E40" s="156">
        <v>406</v>
      </c>
      <c r="F40" s="139" t="str">
        <f>VLOOKUP(E40,VIP!$A$2:$O16327,2,0)</f>
        <v>DRBR406</v>
      </c>
      <c r="G40" s="141" t="str">
        <f>VLOOKUP(E40,'LISTADO ATM'!$A$2:$B$900,2,0)</f>
        <v xml:space="preserve">ATM UNP Plaza Lama Máximo Gómez </v>
      </c>
      <c r="H40" s="141" t="str">
        <f>VLOOKUP(E40,VIP!$A$2:$O21288,7,FALSE)</f>
        <v>Si</v>
      </c>
      <c r="I40" s="141" t="str">
        <f>VLOOKUP(E40,VIP!$A$2:$O13253,8,FALSE)</f>
        <v>Si</v>
      </c>
      <c r="J40" s="141" t="str">
        <f>VLOOKUP(E40,VIP!$A$2:$O13203,8,FALSE)</f>
        <v>Si</v>
      </c>
      <c r="K40" s="141" t="str">
        <f>VLOOKUP(E40,VIP!$A$2:$O16777,6,0)</f>
        <v>SI</v>
      </c>
      <c r="L40" s="153" t="s">
        <v>2433</v>
      </c>
      <c r="M40" s="163" t="s">
        <v>2530</v>
      </c>
      <c r="N40" s="93" t="s">
        <v>2443</v>
      </c>
      <c r="O40" s="141" t="s">
        <v>2444</v>
      </c>
      <c r="P40" s="153"/>
      <c r="Q40" s="163" t="s">
        <v>2807</v>
      </c>
    </row>
    <row r="41" spans="1:17" s="119" customFormat="1" ht="18" x14ac:dyDescent="0.25">
      <c r="A41" s="141" t="str">
        <f>VLOOKUP(E41,'LISTADO ATM'!$A$2:$C$901,3,0)</f>
        <v>DISTRITO NACIONAL</v>
      </c>
      <c r="B41" s="154" t="s">
        <v>2648</v>
      </c>
      <c r="C41" s="94">
        <v>44467.722187500003</v>
      </c>
      <c r="D41" s="94" t="s">
        <v>2440</v>
      </c>
      <c r="E41" s="156">
        <v>793</v>
      </c>
      <c r="F41" s="139" t="str">
        <f>VLOOKUP(E41,VIP!$A$2:$O16326,2,0)</f>
        <v>DRBR793</v>
      </c>
      <c r="G41" s="141" t="str">
        <f>VLOOKUP(E41,'LISTADO ATM'!$A$2:$B$900,2,0)</f>
        <v xml:space="preserve">ATM Centro de Caja Agora Mall </v>
      </c>
      <c r="H41" s="141" t="str">
        <f>VLOOKUP(E41,VIP!$A$2:$O21287,7,FALSE)</f>
        <v>Si</v>
      </c>
      <c r="I41" s="141" t="str">
        <f>VLOOKUP(E41,VIP!$A$2:$O13252,8,FALSE)</f>
        <v>Si</v>
      </c>
      <c r="J41" s="141" t="str">
        <f>VLOOKUP(E41,VIP!$A$2:$O13202,8,FALSE)</f>
        <v>Si</v>
      </c>
      <c r="K41" s="141" t="str">
        <f>VLOOKUP(E41,VIP!$A$2:$O16776,6,0)</f>
        <v>NO</v>
      </c>
      <c r="L41" s="153" t="s">
        <v>2433</v>
      </c>
      <c r="M41" s="163" t="s">
        <v>2530</v>
      </c>
      <c r="N41" s="93" t="s">
        <v>2443</v>
      </c>
      <c r="O41" s="141" t="s">
        <v>2444</v>
      </c>
      <c r="P41" s="153"/>
      <c r="Q41" s="163" t="s">
        <v>2766</v>
      </c>
    </row>
    <row r="42" spans="1:17" s="119" customFormat="1" ht="18" x14ac:dyDescent="0.25">
      <c r="A42" s="141" t="str">
        <f>VLOOKUP(E42,'LISTADO ATM'!$A$2:$C$901,3,0)</f>
        <v>SUR</v>
      </c>
      <c r="B42" s="154" t="s">
        <v>2646</v>
      </c>
      <c r="C42" s="94">
        <v>44467.73128472222</v>
      </c>
      <c r="D42" s="94" t="s">
        <v>2459</v>
      </c>
      <c r="E42" s="156">
        <v>6</v>
      </c>
      <c r="F42" s="139" t="str">
        <f>VLOOKUP(E42,VIP!$A$2:$O16324,2,0)</f>
        <v>DRBR006</v>
      </c>
      <c r="G42" s="141" t="str">
        <f>VLOOKUP(E42,'LISTADO ATM'!$A$2:$B$900,2,0)</f>
        <v xml:space="preserve">ATM Plaza WAO San Juan </v>
      </c>
      <c r="H42" s="141" t="str">
        <f>VLOOKUP(E42,VIP!$A$2:$O21285,7,FALSE)</f>
        <v>N/A</v>
      </c>
      <c r="I42" s="141" t="str">
        <f>VLOOKUP(E42,VIP!$A$2:$O13250,8,FALSE)</f>
        <v>N/A</v>
      </c>
      <c r="J42" s="141" t="str">
        <f>VLOOKUP(E42,VIP!$A$2:$O13200,8,FALSE)</f>
        <v>N/A</v>
      </c>
      <c r="K42" s="141" t="str">
        <f>VLOOKUP(E42,VIP!$A$2:$O16767,6,0)</f>
        <v/>
      </c>
      <c r="L42" s="153" t="s">
        <v>2433</v>
      </c>
      <c r="M42" s="163" t="s">
        <v>2530</v>
      </c>
      <c r="N42" s="93" t="s">
        <v>2443</v>
      </c>
      <c r="O42" s="141" t="s">
        <v>2614</v>
      </c>
      <c r="P42" s="153"/>
      <c r="Q42" s="163" t="s">
        <v>2766</v>
      </c>
    </row>
    <row r="43" spans="1:17" s="119" customFormat="1" ht="18" x14ac:dyDescent="0.25">
      <c r="A43" s="141" t="str">
        <f>VLOOKUP(E43,'LISTADO ATM'!$A$2:$C$901,3,0)</f>
        <v>ESTE</v>
      </c>
      <c r="B43" s="154" t="s">
        <v>2640</v>
      </c>
      <c r="C43" s="94">
        <v>44467.77275462963</v>
      </c>
      <c r="D43" s="94" t="s">
        <v>2459</v>
      </c>
      <c r="E43" s="156">
        <v>211</v>
      </c>
      <c r="F43" s="139" t="str">
        <f>VLOOKUP(E43,VIP!$A$2:$O16318,2,0)</f>
        <v>DRBR211</v>
      </c>
      <c r="G43" s="141" t="str">
        <f>VLOOKUP(E43,'LISTADO ATM'!$A$2:$B$900,2,0)</f>
        <v xml:space="preserve">ATM Oficina La Romana I </v>
      </c>
      <c r="H43" s="141" t="str">
        <f>VLOOKUP(E43,VIP!$A$2:$O21279,7,FALSE)</f>
        <v>Si</v>
      </c>
      <c r="I43" s="141" t="str">
        <f>VLOOKUP(E43,VIP!$A$2:$O13244,8,FALSE)</f>
        <v>Si</v>
      </c>
      <c r="J43" s="141" t="str">
        <f>VLOOKUP(E43,VIP!$A$2:$O13194,8,FALSE)</f>
        <v>Si</v>
      </c>
      <c r="K43" s="141" t="str">
        <f>VLOOKUP(E43,VIP!$A$2:$O16768,6,0)</f>
        <v>NO</v>
      </c>
      <c r="L43" s="153" t="s">
        <v>2433</v>
      </c>
      <c r="M43" s="163" t="s">
        <v>2530</v>
      </c>
      <c r="N43" s="93" t="s">
        <v>2443</v>
      </c>
      <c r="O43" s="141" t="s">
        <v>2614</v>
      </c>
      <c r="P43" s="153"/>
      <c r="Q43" s="163" t="s">
        <v>2761</v>
      </c>
    </row>
    <row r="44" spans="1:17" s="119" customFormat="1" ht="18" x14ac:dyDescent="0.25">
      <c r="A44" s="141" t="str">
        <f>VLOOKUP(E44,'LISTADO ATM'!$A$2:$C$901,3,0)</f>
        <v>DISTRITO NACIONAL</v>
      </c>
      <c r="B44" s="154" t="s">
        <v>2637</v>
      </c>
      <c r="C44" s="94">
        <v>44467.80028935185</v>
      </c>
      <c r="D44" s="94" t="s">
        <v>2440</v>
      </c>
      <c r="E44" s="156">
        <v>557</v>
      </c>
      <c r="F44" s="139" t="str">
        <f>VLOOKUP(E44,VIP!$A$2:$O16313,2,0)</f>
        <v>DRBR022</v>
      </c>
      <c r="G44" s="141" t="str">
        <f>VLOOKUP(E44,'LISTADO ATM'!$A$2:$B$900,2,0)</f>
        <v xml:space="preserve">ATM Multicentro La Sirena Ave. Mella </v>
      </c>
      <c r="H44" s="141" t="str">
        <f>VLOOKUP(E44,VIP!$A$2:$O21274,7,FALSE)</f>
        <v>Si</v>
      </c>
      <c r="I44" s="141" t="str">
        <f>VLOOKUP(E44,VIP!$A$2:$O13239,8,FALSE)</f>
        <v>Si</v>
      </c>
      <c r="J44" s="141" t="str">
        <f>VLOOKUP(E44,VIP!$A$2:$O13189,8,FALSE)</f>
        <v>Si</v>
      </c>
      <c r="K44" s="141" t="str">
        <f>VLOOKUP(E44,VIP!$A$2:$O16763,6,0)</f>
        <v>SI</v>
      </c>
      <c r="L44" s="153" t="s">
        <v>2433</v>
      </c>
      <c r="M44" s="163" t="s">
        <v>2530</v>
      </c>
      <c r="N44" s="93" t="s">
        <v>2443</v>
      </c>
      <c r="O44" s="141" t="s">
        <v>2444</v>
      </c>
      <c r="P44" s="153"/>
      <c r="Q44" s="163" t="s">
        <v>2765</v>
      </c>
    </row>
    <row r="45" spans="1:17" s="119" customFormat="1" ht="18" x14ac:dyDescent="0.25">
      <c r="A45" s="141" t="str">
        <f>VLOOKUP(E45,'LISTADO ATM'!$A$2:$C$901,3,0)</f>
        <v>DISTRITO NACIONAL</v>
      </c>
      <c r="B45" s="154" t="s">
        <v>2636</v>
      </c>
      <c r="C45" s="94">
        <v>44467.804988425924</v>
      </c>
      <c r="D45" s="94" t="s">
        <v>2440</v>
      </c>
      <c r="E45" s="156">
        <v>572</v>
      </c>
      <c r="F45" s="139" t="str">
        <f>VLOOKUP(E45,VIP!$A$2:$O16312,2,0)</f>
        <v>DRBR174</v>
      </c>
      <c r="G45" s="141" t="str">
        <f>VLOOKUP(E45,'LISTADO ATM'!$A$2:$B$900,2,0)</f>
        <v xml:space="preserve">ATM Olé Ovando </v>
      </c>
      <c r="H45" s="141" t="str">
        <f>VLOOKUP(E45,VIP!$A$2:$O21273,7,FALSE)</f>
        <v>Si</v>
      </c>
      <c r="I45" s="141" t="str">
        <f>VLOOKUP(E45,VIP!$A$2:$O13238,8,FALSE)</f>
        <v>Si</v>
      </c>
      <c r="J45" s="141" t="str">
        <f>VLOOKUP(E45,VIP!$A$2:$O13188,8,FALSE)</f>
        <v>Si</v>
      </c>
      <c r="K45" s="141" t="str">
        <f>VLOOKUP(E45,VIP!$A$2:$O16762,6,0)</f>
        <v>NO</v>
      </c>
      <c r="L45" s="153" t="s">
        <v>2433</v>
      </c>
      <c r="M45" s="163" t="s">
        <v>2530</v>
      </c>
      <c r="N45" s="93" t="s">
        <v>2443</v>
      </c>
      <c r="O45" s="141" t="s">
        <v>2444</v>
      </c>
      <c r="P45" s="153"/>
      <c r="Q45" s="163" t="s">
        <v>2805</v>
      </c>
    </row>
    <row r="46" spans="1:17" s="119" customFormat="1" ht="18" x14ac:dyDescent="0.25">
      <c r="A46" s="141" t="str">
        <f>VLOOKUP(E46,'LISTADO ATM'!$A$2:$C$901,3,0)</f>
        <v>ESTE</v>
      </c>
      <c r="B46" s="154" t="s">
        <v>2729</v>
      </c>
      <c r="C46" s="94">
        <v>44468.328587962962</v>
      </c>
      <c r="D46" s="94" t="s">
        <v>2459</v>
      </c>
      <c r="E46" s="156">
        <v>912</v>
      </c>
      <c r="F46" s="139" t="str">
        <f>VLOOKUP(E46,VIP!$A$2:$O16325,2,0)</f>
        <v>DRBR973</v>
      </c>
      <c r="G46" s="141" t="str">
        <f>VLOOKUP(E46,'LISTADO ATM'!$A$2:$B$900,2,0)</f>
        <v xml:space="preserve">ATM Oficina San Pedro II </v>
      </c>
      <c r="H46" s="141" t="str">
        <f>VLOOKUP(E46,VIP!$A$2:$O21286,7,FALSE)</f>
        <v>Si</v>
      </c>
      <c r="I46" s="141" t="str">
        <f>VLOOKUP(E46,VIP!$A$2:$O13251,8,FALSE)</f>
        <v>Si</v>
      </c>
      <c r="J46" s="141" t="str">
        <f>VLOOKUP(E46,VIP!$A$2:$O13201,8,FALSE)</f>
        <v>Si</v>
      </c>
      <c r="K46" s="141" t="str">
        <f>VLOOKUP(E46,VIP!$A$2:$O16775,6,0)</f>
        <v>SI</v>
      </c>
      <c r="L46" s="153" t="s">
        <v>2433</v>
      </c>
      <c r="M46" s="163" t="s">
        <v>2530</v>
      </c>
      <c r="N46" s="93" t="s">
        <v>2443</v>
      </c>
      <c r="O46" s="141" t="s">
        <v>2614</v>
      </c>
      <c r="P46" s="153"/>
      <c r="Q46" s="163" t="s">
        <v>2806</v>
      </c>
    </row>
    <row r="47" spans="1:17" s="119" customFormat="1" ht="18" x14ac:dyDescent="0.25">
      <c r="A47" s="141" t="str">
        <f>VLOOKUP(E47,'LISTADO ATM'!$A$2:$C$901,3,0)</f>
        <v>DISTRITO NACIONAL</v>
      </c>
      <c r="B47" s="154" t="s">
        <v>2814</v>
      </c>
      <c r="C47" s="94">
        <v>44468.640706018516</v>
      </c>
      <c r="D47" s="94" t="s">
        <v>2440</v>
      </c>
      <c r="E47" s="156">
        <v>696</v>
      </c>
      <c r="F47" s="139" t="str">
        <f>VLOOKUP(E47,VIP!$A$2:$O16318,2,0)</f>
        <v>DRBR696</v>
      </c>
      <c r="G47" s="141" t="str">
        <f>VLOOKUP(E47,'LISTADO ATM'!$A$2:$B$900,2,0)</f>
        <v>ATM Olé Jacobo Majluta</v>
      </c>
      <c r="H47" s="141" t="str">
        <f>VLOOKUP(E47,VIP!$A$2:$O21279,7,FALSE)</f>
        <v>Si</v>
      </c>
      <c r="I47" s="141" t="str">
        <f>VLOOKUP(E47,VIP!$A$2:$O13244,8,FALSE)</f>
        <v>Si</v>
      </c>
      <c r="J47" s="141" t="str">
        <f>VLOOKUP(E47,VIP!$A$2:$O13194,8,FALSE)</f>
        <v>Si</v>
      </c>
      <c r="K47" s="141" t="str">
        <f>VLOOKUP(E47,VIP!$A$2:$O16768,6,0)</f>
        <v>NO</v>
      </c>
      <c r="L47" s="153" t="s">
        <v>2433</v>
      </c>
      <c r="M47" s="163" t="s">
        <v>2530</v>
      </c>
      <c r="N47" s="93" t="s">
        <v>2443</v>
      </c>
      <c r="O47" s="141" t="s">
        <v>2444</v>
      </c>
      <c r="P47" s="153"/>
      <c r="Q47" s="163" t="s">
        <v>2882</v>
      </c>
    </row>
    <row r="48" spans="1:17" s="119" customFormat="1" ht="18" x14ac:dyDescent="0.25">
      <c r="A48" s="141" t="str">
        <f>VLOOKUP(E48,'LISTADO ATM'!$A$2:$C$901,3,0)</f>
        <v>NORTE</v>
      </c>
      <c r="B48" s="154" t="s">
        <v>2733</v>
      </c>
      <c r="C48" s="94">
        <v>44468.46670138889</v>
      </c>
      <c r="D48" s="94" t="s">
        <v>2175</v>
      </c>
      <c r="E48" s="156">
        <v>732</v>
      </c>
      <c r="F48" s="139" t="str">
        <f>VLOOKUP(E48,VIP!$A$2:$O16318,2,0)</f>
        <v>DRBR12H</v>
      </c>
      <c r="G48" s="141" t="str">
        <f>VLOOKUP(E48,'LISTADO ATM'!$A$2:$B$900,2,0)</f>
        <v xml:space="preserve">ATM Molino del Valle (Santiago) </v>
      </c>
      <c r="H48" s="141" t="str">
        <f>VLOOKUP(E48,VIP!$A$2:$O21279,7,FALSE)</f>
        <v>Si</v>
      </c>
      <c r="I48" s="141" t="str">
        <f>VLOOKUP(E48,VIP!$A$2:$O13244,8,FALSE)</f>
        <v>Si</v>
      </c>
      <c r="J48" s="141" t="str">
        <f>VLOOKUP(E48,VIP!$A$2:$O13194,8,FALSE)</f>
        <v>Si</v>
      </c>
      <c r="K48" s="141" t="str">
        <f>VLOOKUP(E48,VIP!$A$2:$O16768,6,0)</f>
        <v>NO</v>
      </c>
      <c r="L48" s="153" t="s">
        <v>2734</v>
      </c>
      <c r="M48" s="163" t="s">
        <v>2530</v>
      </c>
      <c r="N48" s="93" t="s">
        <v>2443</v>
      </c>
      <c r="O48" s="141" t="s">
        <v>2755</v>
      </c>
      <c r="P48" s="153"/>
      <c r="Q48" s="163" t="s">
        <v>2761</v>
      </c>
    </row>
    <row r="49" spans="1:17" s="119" customFormat="1" ht="18" x14ac:dyDescent="0.25">
      <c r="A49" s="141" t="str">
        <f>VLOOKUP(E49,'[2]LISTADO ATM'!$A$2:$C$901,3,0)</f>
        <v>DISTRITO NACIONAL</v>
      </c>
      <c r="B49" s="154" t="s">
        <v>2861</v>
      </c>
      <c r="C49" s="94">
        <v>44468.430034722223</v>
      </c>
      <c r="D49" s="94" t="s">
        <v>2459</v>
      </c>
      <c r="E49" s="156">
        <v>192</v>
      </c>
      <c r="F49" s="139" t="str">
        <f>VLOOKUP(E49,[2]VIP!$A$2:$O16469,2,0)</f>
        <v>DRBR192</v>
      </c>
      <c r="G49" s="141" t="str">
        <f>VLOOKUP(E49,'[2]LISTADO ATM'!$A$2:$B$900,2,0)</f>
        <v xml:space="preserve">ATM Autobanco Luperón II </v>
      </c>
      <c r="H49" s="141" t="str">
        <f>VLOOKUP(E49,[2]VIP!$A$2:$O21430,7,FALSE)</f>
        <v>Si</v>
      </c>
      <c r="I49" s="141" t="str">
        <f>VLOOKUP(E49,[2]VIP!$A$2:$O13395,8,FALSE)</f>
        <v>Si</v>
      </c>
      <c r="J49" s="141" t="str">
        <f>VLOOKUP(E49,[2]VIP!$A$2:$O13345,8,FALSE)</f>
        <v>Si</v>
      </c>
      <c r="K49" s="141" t="str">
        <f>VLOOKUP(E49,[2]VIP!$A$2:$O16919,6,0)</f>
        <v>NO</v>
      </c>
      <c r="L49" s="153" t="s">
        <v>2862</v>
      </c>
      <c r="M49" s="163" t="s">
        <v>2530</v>
      </c>
      <c r="N49" s="93" t="s">
        <v>2856</v>
      </c>
      <c r="O49" s="141" t="s">
        <v>2727</v>
      </c>
      <c r="P49" s="153" t="s">
        <v>2863</v>
      </c>
      <c r="Q49" s="163" t="s">
        <v>2767</v>
      </c>
    </row>
    <row r="50" spans="1:17" s="119" customFormat="1" ht="18" x14ac:dyDescent="0.25">
      <c r="A50" s="141" t="str">
        <f>VLOOKUP(E50,'[2]LISTADO ATM'!$A$2:$C$901,3,0)</f>
        <v>NORTE</v>
      </c>
      <c r="B50" s="154" t="s">
        <v>2864</v>
      </c>
      <c r="C50" s="94">
        <v>44468.430509259262</v>
      </c>
      <c r="D50" s="94" t="s">
        <v>2459</v>
      </c>
      <c r="E50" s="156">
        <v>189</v>
      </c>
      <c r="F50" s="139" t="str">
        <f>VLOOKUP(E50,[2]VIP!$A$2:$O16468,2,0)</f>
        <v>DRBR189</v>
      </c>
      <c r="G50" s="141" t="str">
        <f>VLOOKUP(E50,'[2]LISTADO ATM'!$A$2:$B$900,2,0)</f>
        <v xml:space="preserve">ATM Comando Regional Cibao Central P.N. </v>
      </c>
      <c r="H50" s="141" t="str">
        <f>VLOOKUP(E50,[2]VIP!$A$2:$O21429,7,FALSE)</f>
        <v>Si</v>
      </c>
      <c r="I50" s="141" t="str">
        <f>VLOOKUP(E50,[2]VIP!$A$2:$O13394,8,FALSE)</f>
        <v>Si</v>
      </c>
      <c r="J50" s="141" t="str">
        <f>VLOOKUP(E50,[2]VIP!$A$2:$O13344,8,FALSE)</f>
        <v>Si</v>
      </c>
      <c r="K50" s="141" t="str">
        <f>VLOOKUP(E50,[2]VIP!$A$2:$O16918,6,0)</f>
        <v>NO</v>
      </c>
      <c r="L50" s="153" t="s">
        <v>2862</v>
      </c>
      <c r="M50" s="163" t="s">
        <v>2530</v>
      </c>
      <c r="N50" s="93" t="s">
        <v>2856</v>
      </c>
      <c r="O50" s="141" t="s">
        <v>2727</v>
      </c>
      <c r="P50" s="153" t="s">
        <v>2863</v>
      </c>
      <c r="Q50" s="163" t="s">
        <v>2763</v>
      </c>
    </row>
    <row r="51" spans="1:17" s="119" customFormat="1" ht="18" x14ac:dyDescent="0.25">
      <c r="A51" s="141" t="str">
        <f>VLOOKUP(E51,'[2]LISTADO ATM'!$A$2:$C$901,3,0)</f>
        <v>SUR</v>
      </c>
      <c r="B51" s="154" t="s">
        <v>2865</v>
      </c>
      <c r="C51" s="94">
        <v>44468.550625000003</v>
      </c>
      <c r="D51" s="94" t="s">
        <v>2459</v>
      </c>
      <c r="E51" s="156">
        <v>182</v>
      </c>
      <c r="F51" s="139" t="str">
        <f>VLOOKUP(E51,[2]VIP!$A$2:$O16468,2,0)</f>
        <v>DRBR182</v>
      </c>
      <c r="G51" s="141" t="str">
        <f>VLOOKUP(E51,'[2]LISTADO ATM'!$A$2:$B$900,2,0)</f>
        <v xml:space="preserve">ATM Barahona Comb </v>
      </c>
      <c r="H51" s="141" t="str">
        <f>VLOOKUP(E51,[2]VIP!$A$2:$O21429,7,FALSE)</f>
        <v>Si</v>
      </c>
      <c r="I51" s="141" t="str">
        <f>VLOOKUP(E51,[2]VIP!$A$2:$O13394,8,FALSE)</f>
        <v>Si</v>
      </c>
      <c r="J51" s="141" t="str">
        <f>VLOOKUP(E51,[2]VIP!$A$2:$O13344,8,FALSE)</f>
        <v>Si</v>
      </c>
      <c r="K51" s="141" t="str">
        <f>VLOOKUP(E51,[2]VIP!$A$2:$O16918,6,0)</f>
        <v>NO</v>
      </c>
      <c r="L51" s="153" t="s">
        <v>2862</v>
      </c>
      <c r="M51" s="163" t="s">
        <v>2530</v>
      </c>
      <c r="N51" s="93" t="s">
        <v>2856</v>
      </c>
      <c r="O51" s="141" t="s">
        <v>2727</v>
      </c>
      <c r="P51" s="153" t="s">
        <v>2863</v>
      </c>
      <c r="Q51" s="163" t="s">
        <v>2805</v>
      </c>
    </row>
    <row r="52" spans="1:17" s="119" customFormat="1" ht="18" x14ac:dyDescent="0.25">
      <c r="A52" s="141" t="str">
        <f>VLOOKUP(E52,'[2]LISTADO ATM'!$A$2:$C$901,3,0)</f>
        <v>DISTRITO NACIONAL</v>
      </c>
      <c r="B52" s="154" t="s">
        <v>2866</v>
      </c>
      <c r="C52" s="94">
        <v>44468.551574074074</v>
      </c>
      <c r="D52" s="94" t="s">
        <v>2459</v>
      </c>
      <c r="E52" s="156">
        <v>571</v>
      </c>
      <c r="F52" s="139" t="str">
        <f>VLOOKUP(E52,[2]VIP!$A$2:$O16467,2,0)</f>
        <v>DRBR16C</v>
      </c>
      <c r="G52" s="141" t="str">
        <f>VLOOKUP(E52,'[2]LISTADO ATM'!$A$2:$B$900,2,0)</f>
        <v xml:space="preserve">ATM Hospital Central FF. AA. </v>
      </c>
      <c r="H52" s="141" t="str">
        <f>VLOOKUP(E52,[2]VIP!$A$2:$O21428,7,FALSE)</f>
        <v>Si</v>
      </c>
      <c r="I52" s="141" t="str">
        <f>VLOOKUP(E52,[2]VIP!$A$2:$O13393,8,FALSE)</f>
        <v>Si</v>
      </c>
      <c r="J52" s="141" t="str">
        <f>VLOOKUP(E52,[2]VIP!$A$2:$O13343,8,FALSE)</f>
        <v>Si</v>
      </c>
      <c r="K52" s="141" t="str">
        <f>VLOOKUP(E52,[2]VIP!$A$2:$O16917,6,0)</f>
        <v>NO</v>
      </c>
      <c r="L52" s="153" t="s">
        <v>2862</v>
      </c>
      <c r="M52" s="163" t="s">
        <v>2530</v>
      </c>
      <c r="N52" s="93" t="s">
        <v>2856</v>
      </c>
      <c r="O52" s="141" t="s">
        <v>2727</v>
      </c>
      <c r="P52" s="153" t="s">
        <v>2863</v>
      </c>
      <c r="Q52" s="163" t="s">
        <v>2867</v>
      </c>
    </row>
    <row r="53" spans="1:17" s="119" customFormat="1" ht="18" x14ac:dyDescent="0.25">
      <c r="A53" s="141" t="str">
        <f>VLOOKUP(E53,'[2]LISTADO ATM'!$A$2:$C$901,3,0)</f>
        <v>SUR</v>
      </c>
      <c r="B53" s="154" t="s">
        <v>2868</v>
      </c>
      <c r="C53" s="94">
        <v>44468.552337962959</v>
      </c>
      <c r="D53" s="94" t="s">
        <v>2459</v>
      </c>
      <c r="E53" s="156">
        <v>137</v>
      </c>
      <c r="F53" s="139" t="str">
        <f>VLOOKUP(E53,[2]VIP!$A$2:$O16466,2,0)</f>
        <v>DRBR137</v>
      </c>
      <c r="G53" s="141" t="str">
        <f>VLOOKUP(E53,'[2]LISTADO ATM'!$A$2:$B$900,2,0)</f>
        <v xml:space="preserve">ATM Oficina Nizao </v>
      </c>
      <c r="H53" s="141" t="str">
        <f>VLOOKUP(E53,[2]VIP!$A$2:$O21427,7,FALSE)</f>
        <v>Si</v>
      </c>
      <c r="I53" s="141" t="str">
        <f>VLOOKUP(E53,[2]VIP!$A$2:$O13392,8,FALSE)</f>
        <v>Si</v>
      </c>
      <c r="J53" s="141" t="str">
        <f>VLOOKUP(E53,[2]VIP!$A$2:$O13342,8,FALSE)</f>
        <v>Si</v>
      </c>
      <c r="K53" s="141" t="str">
        <f>VLOOKUP(E53,[2]VIP!$A$2:$O16916,6,0)</f>
        <v>NO</v>
      </c>
      <c r="L53" s="153" t="s">
        <v>2862</v>
      </c>
      <c r="M53" s="163" t="s">
        <v>2530</v>
      </c>
      <c r="N53" s="93" t="s">
        <v>2856</v>
      </c>
      <c r="O53" s="141" t="s">
        <v>2727</v>
      </c>
      <c r="P53" s="153" t="s">
        <v>2863</v>
      </c>
      <c r="Q53" s="163" t="s">
        <v>2869</v>
      </c>
    </row>
    <row r="54" spans="1:17" s="119" customFormat="1" ht="18" x14ac:dyDescent="0.25">
      <c r="A54" s="141" t="str">
        <f>VLOOKUP(E54,'[2]LISTADO ATM'!$A$2:$C$901,3,0)</f>
        <v>DISTRITO NACIONAL</v>
      </c>
      <c r="B54" s="154" t="s">
        <v>2870</v>
      </c>
      <c r="C54" s="94">
        <v>44468.553020833337</v>
      </c>
      <c r="D54" s="94" t="s">
        <v>2459</v>
      </c>
      <c r="E54" s="156">
        <v>384</v>
      </c>
      <c r="F54" s="139" t="str">
        <f>VLOOKUP(E54,[2]VIP!$A$2:$O16465,2,0)</f>
        <v>DRBR384</v>
      </c>
      <c r="G54" s="141" t="str">
        <f>VLOOKUP(E54,'[2]LISTADO ATM'!$A$2:$B$900,2,0)</f>
        <v>ATM Sotano Torre Banreservas</v>
      </c>
      <c r="H54" s="141" t="str">
        <f>VLOOKUP(E54,[2]VIP!$A$2:$O21426,7,FALSE)</f>
        <v>N/A</v>
      </c>
      <c r="I54" s="141" t="str">
        <f>VLOOKUP(E54,[2]VIP!$A$2:$O13391,8,FALSE)</f>
        <v>N/A</v>
      </c>
      <c r="J54" s="141" t="str">
        <f>VLOOKUP(E54,[2]VIP!$A$2:$O13341,8,FALSE)</f>
        <v>N/A</v>
      </c>
      <c r="K54" s="141" t="str">
        <f>VLOOKUP(E54,[2]VIP!$A$2:$O16915,6,0)</f>
        <v>N/A</v>
      </c>
      <c r="L54" s="153" t="s">
        <v>2862</v>
      </c>
      <c r="M54" s="163" t="s">
        <v>2530</v>
      </c>
      <c r="N54" s="93" t="s">
        <v>2856</v>
      </c>
      <c r="O54" s="141" t="s">
        <v>2727</v>
      </c>
      <c r="P54" s="153" t="s">
        <v>2863</v>
      </c>
      <c r="Q54" s="163" t="s">
        <v>2871</v>
      </c>
    </row>
    <row r="55" spans="1:17" s="119" customFormat="1" ht="18" x14ac:dyDescent="0.25">
      <c r="A55" s="141" t="str">
        <f>VLOOKUP(E55,'[2]LISTADO ATM'!$A$2:$C$901,3,0)</f>
        <v>NORTE</v>
      </c>
      <c r="B55" s="154" t="s">
        <v>2872</v>
      </c>
      <c r="C55" s="94">
        <v>44468.432835648149</v>
      </c>
      <c r="D55" s="94" t="s">
        <v>2459</v>
      </c>
      <c r="E55" s="156">
        <v>73</v>
      </c>
      <c r="F55" s="139" t="str">
        <f>VLOOKUP(E55,[2]VIP!$A$2:$O16467,2,0)</f>
        <v>DRBR073</v>
      </c>
      <c r="G55" s="141" t="str">
        <f>VLOOKUP(E55,'[2]LISTADO ATM'!$A$2:$B$900,2,0)</f>
        <v xml:space="preserve">ATM Oficina Playa Dorada </v>
      </c>
      <c r="H55" s="141" t="str">
        <f>VLOOKUP(E55,[2]VIP!$A$2:$O21428,7,FALSE)</f>
        <v>Si</v>
      </c>
      <c r="I55" s="141" t="str">
        <f>VLOOKUP(E55,[2]VIP!$A$2:$O13393,8,FALSE)</f>
        <v>Si</v>
      </c>
      <c r="J55" s="141" t="str">
        <f>VLOOKUP(E55,[2]VIP!$A$2:$O13343,8,FALSE)</f>
        <v>Si</v>
      </c>
      <c r="K55" s="141" t="str">
        <f>VLOOKUP(E55,[2]VIP!$A$2:$O16917,6,0)</f>
        <v>NO</v>
      </c>
      <c r="L55" s="153" t="s">
        <v>2873</v>
      </c>
      <c r="M55" s="163" t="s">
        <v>2530</v>
      </c>
      <c r="N55" s="93" t="s">
        <v>2856</v>
      </c>
      <c r="O55" s="141" t="s">
        <v>2727</v>
      </c>
      <c r="P55" s="153" t="s">
        <v>2863</v>
      </c>
      <c r="Q55" s="163" t="s">
        <v>2874</v>
      </c>
    </row>
    <row r="56" spans="1:17" s="119" customFormat="1" ht="18" x14ac:dyDescent="0.25">
      <c r="A56" s="141" t="str">
        <f>VLOOKUP(E56,'[2]LISTADO ATM'!$A$2:$C$901,3,0)</f>
        <v>NORTE</v>
      </c>
      <c r="B56" s="154" t="s">
        <v>2875</v>
      </c>
      <c r="C56" s="94">
        <v>44468.589062500003</v>
      </c>
      <c r="D56" s="94" t="s">
        <v>2459</v>
      </c>
      <c r="E56" s="156">
        <v>402</v>
      </c>
      <c r="F56" s="139" t="str">
        <f>VLOOKUP(E56,[2]VIP!$A$2:$O16462,2,0)</f>
        <v>DRBR402</v>
      </c>
      <c r="G56" s="141" t="str">
        <f>VLOOKUP(E56,'[2]LISTADO ATM'!$A$2:$B$900,2,0)</f>
        <v xml:space="preserve">ATM La Sirena La Vega </v>
      </c>
      <c r="H56" s="141" t="str">
        <f>VLOOKUP(E56,[2]VIP!$A$2:$O21423,7,FALSE)</f>
        <v>Si</v>
      </c>
      <c r="I56" s="141" t="str">
        <f>VLOOKUP(E56,[2]VIP!$A$2:$O13388,8,FALSE)</f>
        <v>Si</v>
      </c>
      <c r="J56" s="141" t="str">
        <f>VLOOKUP(E56,[2]VIP!$A$2:$O13338,8,FALSE)</f>
        <v>Si</v>
      </c>
      <c r="K56" s="141" t="str">
        <f>VLOOKUP(E56,[2]VIP!$A$2:$O16912,6,0)</f>
        <v>NO</v>
      </c>
      <c r="L56" s="153" t="s">
        <v>2873</v>
      </c>
      <c r="M56" s="163" t="s">
        <v>2530</v>
      </c>
      <c r="N56" s="93" t="s">
        <v>2856</v>
      </c>
      <c r="O56" s="141" t="s">
        <v>2727</v>
      </c>
      <c r="P56" s="153" t="s">
        <v>2863</v>
      </c>
      <c r="Q56" s="163" t="s">
        <v>2805</v>
      </c>
    </row>
    <row r="57" spans="1:17" s="119" customFormat="1" ht="18" x14ac:dyDescent="0.25">
      <c r="A57" s="141" t="str">
        <f>VLOOKUP(E57,'[2]LISTADO ATM'!$A$2:$C$901,3,0)</f>
        <v>DISTRITO NACIONAL</v>
      </c>
      <c r="B57" s="154" t="s">
        <v>2876</v>
      </c>
      <c r="C57" s="94">
        <v>44468.599050925928</v>
      </c>
      <c r="D57" s="94" t="s">
        <v>2459</v>
      </c>
      <c r="E57" s="156">
        <v>558</v>
      </c>
      <c r="F57" s="139" t="str">
        <f>VLOOKUP(E57,[2]VIP!$A$2:$O16460,2,0)</f>
        <v>DRBR106</v>
      </c>
      <c r="G57" s="141" t="str">
        <f>VLOOKUP(E57,'[2]LISTADO ATM'!$A$2:$B$900,2,0)</f>
        <v xml:space="preserve">ATM Base Naval 27 de Febrero (Sans Soucí) </v>
      </c>
      <c r="H57" s="141" t="str">
        <f>VLOOKUP(E57,[2]VIP!$A$2:$O21421,7,FALSE)</f>
        <v>Si</v>
      </c>
      <c r="I57" s="141" t="str">
        <f>VLOOKUP(E57,[2]VIP!$A$2:$O13386,8,FALSE)</f>
        <v>Si</v>
      </c>
      <c r="J57" s="141" t="str">
        <f>VLOOKUP(E57,[2]VIP!$A$2:$O13336,8,FALSE)</f>
        <v>Si</v>
      </c>
      <c r="K57" s="141" t="str">
        <f>VLOOKUP(E57,[2]VIP!$A$2:$O16910,6,0)</f>
        <v>NO</v>
      </c>
      <c r="L57" s="153" t="s">
        <v>2873</v>
      </c>
      <c r="M57" s="163" t="s">
        <v>2530</v>
      </c>
      <c r="N57" s="93" t="s">
        <v>2856</v>
      </c>
      <c r="O57" s="141" t="s">
        <v>2727</v>
      </c>
      <c r="P57" s="153" t="s">
        <v>2863</v>
      </c>
      <c r="Q57" s="163" t="s">
        <v>2808</v>
      </c>
    </row>
    <row r="58" spans="1:17" s="119" customFormat="1" ht="18" x14ac:dyDescent="0.25">
      <c r="A58" s="141" t="str">
        <f>VLOOKUP(E58,'[2]LISTADO ATM'!$A$2:$C$901,3,0)</f>
        <v>NORTE</v>
      </c>
      <c r="B58" s="154" t="s">
        <v>2877</v>
      </c>
      <c r="C58" s="94">
        <v>44468.392187500001</v>
      </c>
      <c r="D58" s="94" t="s">
        <v>2175</v>
      </c>
      <c r="E58" s="156">
        <v>808</v>
      </c>
      <c r="F58" s="139" t="str">
        <f>VLOOKUP(E58,[2]VIP!$A$2:$O16476,2,0)</f>
        <v>DRBR808</v>
      </c>
      <c r="G58" s="141" t="str">
        <f>VLOOKUP(E58,'[2]LISTADO ATM'!$A$2:$B$900,2,0)</f>
        <v xml:space="preserve">ATM Oficina Castillo </v>
      </c>
      <c r="H58" s="141" t="str">
        <f>VLOOKUP(E58,[2]VIP!$A$2:$O21437,7,FALSE)</f>
        <v>Si</v>
      </c>
      <c r="I58" s="141" t="str">
        <f>VLOOKUP(E58,[2]VIP!$A$2:$O13402,8,FALSE)</f>
        <v>Si</v>
      </c>
      <c r="J58" s="141" t="str">
        <f>VLOOKUP(E58,[2]VIP!$A$2:$O13352,8,FALSE)</f>
        <v>Si</v>
      </c>
      <c r="K58" s="141" t="str">
        <f>VLOOKUP(E58,[2]VIP!$A$2:$O16926,6,0)</f>
        <v>NO</v>
      </c>
      <c r="L58" s="153" t="s">
        <v>2754</v>
      </c>
      <c r="M58" s="163" t="s">
        <v>2530</v>
      </c>
      <c r="N58" s="93" t="s">
        <v>2443</v>
      </c>
      <c r="O58" s="141" t="s">
        <v>2626</v>
      </c>
      <c r="P58" s="153" t="s">
        <v>2781</v>
      </c>
      <c r="Q58" s="163" t="s">
        <v>2766</v>
      </c>
    </row>
    <row r="59" spans="1:17" s="119" customFormat="1" ht="18" x14ac:dyDescent="0.25">
      <c r="A59" s="141" t="str">
        <f>VLOOKUP(E59,'[2]LISTADO ATM'!$A$2:$C$901,3,0)</f>
        <v>DISTRITO NACIONAL</v>
      </c>
      <c r="B59" s="154" t="s">
        <v>2878</v>
      </c>
      <c r="C59" s="94">
        <v>44468.602048611108</v>
      </c>
      <c r="D59" s="94" t="s">
        <v>2174</v>
      </c>
      <c r="E59" s="156">
        <v>708</v>
      </c>
      <c r="F59" s="139" t="str">
        <f>VLOOKUP(E59,[2]VIP!$A$2:$O16458,2,0)</f>
        <v>DRBR505</v>
      </c>
      <c r="G59" s="141" t="str">
        <f>VLOOKUP(E59,'[2]LISTADO ATM'!$A$2:$B$900,2,0)</f>
        <v xml:space="preserve">ATM El Vestir De Hoy </v>
      </c>
      <c r="H59" s="141" t="str">
        <f>VLOOKUP(E59,[2]VIP!$A$2:$O21419,7,FALSE)</f>
        <v>Si</v>
      </c>
      <c r="I59" s="141" t="str">
        <f>VLOOKUP(E59,[2]VIP!$A$2:$O13384,8,FALSE)</f>
        <v>Si</v>
      </c>
      <c r="J59" s="141" t="str">
        <f>VLOOKUP(E59,[2]VIP!$A$2:$O13334,8,FALSE)</f>
        <v>Si</v>
      </c>
      <c r="K59" s="141" t="str">
        <f>VLOOKUP(E59,[2]VIP!$A$2:$O16908,6,0)</f>
        <v>NO</v>
      </c>
      <c r="L59" s="153" t="s">
        <v>2754</v>
      </c>
      <c r="M59" s="163" t="s">
        <v>2530</v>
      </c>
      <c r="N59" s="93" t="s">
        <v>2443</v>
      </c>
      <c r="O59" s="141" t="s">
        <v>2445</v>
      </c>
      <c r="P59" s="153" t="s">
        <v>2781</v>
      </c>
      <c r="Q59" s="163" t="s">
        <v>2809</v>
      </c>
    </row>
    <row r="60" spans="1:17" s="119" customFormat="1" ht="18" x14ac:dyDescent="0.25">
      <c r="A60" s="141" t="str">
        <f>VLOOKUP(E60,'LISTADO ATM'!$A$2:$C$901,3,0)</f>
        <v>SUR</v>
      </c>
      <c r="B60" s="154" t="s">
        <v>2631</v>
      </c>
      <c r="C60" s="94">
        <v>44467.430972222224</v>
      </c>
      <c r="D60" s="94" t="s">
        <v>2174</v>
      </c>
      <c r="E60" s="156">
        <v>101</v>
      </c>
      <c r="F60" s="156" t="str">
        <f>VLOOKUP(E60,VIP!$A$2:$O16302,2,0)</f>
        <v>DRBR101</v>
      </c>
      <c r="G60" s="141" t="str">
        <f>VLOOKUP(E60,'LISTADO ATM'!$A$2:$B$900,2,0)</f>
        <v xml:space="preserve">ATM Oficina San Juan de la Maguana I </v>
      </c>
      <c r="H60" s="141" t="str">
        <f>VLOOKUP(E60,VIP!$A$2:$O21263,7,FALSE)</f>
        <v>Si</v>
      </c>
      <c r="I60" s="141" t="str">
        <f>VLOOKUP(E60,VIP!$A$2:$O13228,8,FALSE)</f>
        <v>Si</v>
      </c>
      <c r="J60" s="141" t="str">
        <f>VLOOKUP(E60,VIP!$A$2:$O13178,8,FALSE)</f>
        <v>Si</v>
      </c>
      <c r="K60" s="141" t="str">
        <f>VLOOKUP(E60,VIP!$A$2:$O16752,6,0)</f>
        <v>SI</v>
      </c>
      <c r="L60" s="153" t="s">
        <v>2634</v>
      </c>
      <c r="M60" s="163" t="s">
        <v>2530</v>
      </c>
      <c r="N60" s="93" t="s">
        <v>2443</v>
      </c>
      <c r="O60" s="141" t="s">
        <v>2445</v>
      </c>
      <c r="P60" s="153"/>
      <c r="Q60" s="163" t="s">
        <v>2809</v>
      </c>
    </row>
    <row r="61" spans="1:17" s="119" customFormat="1" ht="18" x14ac:dyDescent="0.25">
      <c r="A61" s="141" t="str">
        <f>VLOOKUP(E61,'LISTADO ATM'!$A$2:$C$901,3,0)</f>
        <v>ESTE</v>
      </c>
      <c r="B61" s="154">
        <v>3336038122</v>
      </c>
      <c r="C61" s="94">
        <v>44466.583356481482</v>
      </c>
      <c r="D61" s="94" t="s">
        <v>2459</v>
      </c>
      <c r="E61" s="156">
        <v>427</v>
      </c>
      <c r="F61" s="156" t="str">
        <f>VLOOKUP(E61,VIP!$A$2:$O16305,2,0)</f>
        <v>DRBR427</v>
      </c>
      <c r="G61" s="141" t="str">
        <f>VLOOKUP(E61,'LISTADO ATM'!$A$2:$B$900,2,0)</f>
        <v xml:space="preserve">ATM Almacenes Iberia (Hato Mayor) </v>
      </c>
      <c r="H61" s="141" t="str">
        <f>VLOOKUP(E61,VIP!$A$2:$O21266,7,FALSE)</f>
        <v>Si</v>
      </c>
      <c r="I61" s="141" t="str">
        <f>VLOOKUP(E61,VIP!$A$2:$O13231,8,FALSE)</f>
        <v>Si</v>
      </c>
      <c r="J61" s="141" t="str">
        <f>VLOOKUP(E61,VIP!$A$2:$O13181,8,FALSE)</f>
        <v>Si</v>
      </c>
      <c r="K61" s="141" t="str">
        <f>VLOOKUP(E61,VIP!$A$2:$O16755,6,0)</f>
        <v>NO</v>
      </c>
      <c r="L61" s="153" t="s">
        <v>2409</v>
      </c>
      <c r="M61" s="163" t="s">
        <v>2530</v>
      </c>
      <c r="N61" s="93" t="s">
        <v>2443</v>
      </c>
      <c r="O61" s="141" t="s">
        <v>2614</v>
      </c>
      <c r="P61" s="153"/>
      <c r="Q61" s="163" t="s">
        <v>2831</v>
      </c>
    </row>
    <row r="62" spans="1:17" s="119" customFormat="1" ht="18" x14ac:dyDescent="0.25">
      <c r="A62" s="141" t="str">
        <f>VLOOKUP(E62,'LISTADO ATM'!$A$2:$C$901,3,0)</f>
        <v>DISTRITO NACIONAL</v>
      </c>
      <c r="B62" s="154">
        <v>3336038779</v>
      </c>
      <c r="C62" s="94">
        <v>44467.336331018516</v>
      </c>
      <c r="D62" s="94" t="s">
        <v>2440</v>
      </c>
      <c r="E62" s="156">
        <v>927</v>
      </c>
      <c r="F62" s="156" t="str">
        <f>VLOOKUP(E62,VIP!$A$2:$O16294,2,0)</f>
        <v>DRBR927</v>
      </c>
      <c r="G62" s="141" t="str">
        <f>VLOOKUP(E62,'LISTADO ATM'!$A$2:$B$900,2,0)</f>
        <v>ATM S/M Bravo La Esperilla</v>
      </c>
      <c r="H62" s="141" t="str">
        <f>VLOOKUP(E62,VIP!$A$2:$O21255,7,FALSE)</f>
        <v>Si</v>
      </c>
      <c r="I62" s="141" t="str">
        <f>VLOOKUP(E62,VIP!$A$2:$O13220,8,FALSE)</f>
        <v>Si</v>
      </c>
      <c r="J62" s="141" t="str">
        <f>VLOOKUP(E62,VIP!$A$2:$O13170,8,FALSE)</f>
        <v>Si</v>
      </c>
      <c r="K62" s="141" t="str">
        <f>VLOOKUP(E62,VIP!$A$2:$O16744,6,0)</f>
        <v>NO</v>
      </c>
      <c r="L62" s="153" t="s">
        <v>2409</v>
      </c>
      <c r="M62" s="163" t="s">
        <v>2530</v>
      </c>
      <c r="N62" s="93" t="s">
        <v>2443</v>
      </c>
      <c r="O62" s="141" t="s">
        <v>2444</v>
      </c>
      <c r="P62" s="153"/>
      <c r="Q62" s="163" t="s">
        <v>2771</v>
      </c>
    </row>
    <row r="63" spans="1:17" s="119" customFormat="1" ht="18" x14ac:dyDescent="0.25">
      <c r="A63" s="141" t="str">
        <f>VLOOKUP(E63,'LISTADO ATM'!$A$2:$C$901,3,0)</f>
        <v>DISTRITO NACIONAL</v>
      </c>
      <c r="B63" s="154">
        <v>3336039783</v>
      </c>
      <c r="C63" s="94">
        <v>44467.585879629631</v>
      </c>
      <c r="D63" s="94" t="s">
        <v>2459</v>
      </c>
      <c r="E63" s="156">
        <v>911</v>
      </c>
      <c r="F63" s="156" t="str">
        <f>VLOOKUP(E63,VIP!$A$2:$O16323,2,0)</f>
        <v>DRBR911</v>
      </c>
      <c r="G63" s="141" t="str">
        <f>VLOOKUP(E63,'LISTADO ATM'!$A$2:$B$900,2,0)</f>
        <v xml:space="preserve">ATM Oficina Venezuela II </v>
      </c>
      <c r="H63" s="141" t="str">
        <f>VLOOKUP(E63,VIP!$A$2:$O21284,7,FALSE)</f>
        <v>Si</v>
      </c>
      <c r="I63" s="141" t="str">
        <f>VLOOKUP(E63,VIP!$A$2:$O13249,8,FALSE)</f>
        <v>Si</v>
      </c>
      <c r="J63" s="141" t="str">
        <f>VLOOKUP(E63,VIP!$A$2:$O13199,8,FALSE)</f>
        <v>Si</v>
      </c>
      <c r="K63" s="141" t="str">
        <f>VLOOKUP(E63,VIP!$A$2:$O16773,6,0)</f>
        <v>SI</v>
      </c>
      <c r="L63" s="153" t="s">
        <v>2409</v>
      </c>
      <c r="M63" s="163" t="s">
        <v>2530</v>
      </c>
      <c r="N63" s="93" t="s">
        <v>2443</v>
      </c>
      <c r="O63" s="141" t="s">
        <v>2614</v>
      </c>
      <c r="P63" s="153"/>
      <c r="Q63" s="163" t="s">
        <v>2772</v>
      </c>
    </row>
    <row r="64" spans="1:17" s="119" customFormat="1" ht="18" x14ac:dyDescent="0.25">
      <c r="A64" s="141" t="str">
        <f>VLOOKUP(E64,'LISTADO ATM'!$A$2:$C$901,3,0)</f>
        <v>ESTE</v>
      </c>
      <c r="B64" s="154" t="s">
        <v>2663</v>
      </c>
      <c r="C64" s="94">
        <v>44467.649791666663</v>
      </c>
      <c r="D64" s="94" t="s">
        <v>2459</v>
      </c>
      <c r="E64" s="156">
        <v>660</v>
      </c>
      <c r="F64" s="139" t="str">
        <f>VLOOKUP(E64,VIP!$A$2:$O16343,2,0)</f>
        <v>DRBR660</v>
      </c>
      <c r="G64" s="141" t="str">
        <f>VLOOKUP(E64,'LISTADO ATM'!$A$2:$B$900,2,0)</f>
        <v>ATM Romana Norte II</v>
      </c>
      <c r="H64" s="141" t="str">
        <f>VLOOKUP(E64,VIP!$A$2:$O21304,7,FALSE)</f>
        <v>N/A</v>
      </c>
      <c r="I64" s="141" t="str">
        <f>VLOOKUP(E64,VIP!$A$2:$O13269,8,FALSE)</f>
        <v>N/A</v>
      </c>
      <c r="J64" s="141" t="str">
        <f>VLOOKUP(E64,VIP!$A$2:$O13219,8,FALSE)</f>
        <v>N/A</v>
      </c>
      <c r="K64" s="141" t="str">
        <f>VLOOKUP(E64,VIP!$A$2:$O16793,6,0)</f>
        <v>N/A</v>
      </c>
      <c r="L64" s="153" t="s">
        <v>2409</v>
      </c>
      <c r="M64" s="163" t="s">
        <v>2530</v>
      </c>
      <c r="N64" s="93" t="s">
        <v>2443</v>
      </c>
      <c r="O64" s="141" t="s">
        <v>2614</v>
      </c>
      <c r="P64" s="153"/>
      <c r="Q64" s="163" t="s">
        <v>2771</v>
      </c>
    </row>
    <row r="65" spans="1:22" s="119" customFormat="1" ht="18" x14ac:dyDescent="0.25">
      <c r="A65" s="141" t="str">
        <f>VLOOKUP(E65,'LISTADO ATM'!$A$2:$C$901,3,0)</f>
        <v>DISTRITO NACIONAL</v>
      </c>
      <c r="B65" s="154" t="s">
        <v>2654</v>
      </c>
      <c r="C65" s="94">
        <v>44467.692557870374</v>
      </c>
      <c r="D65" s="94" t="s">
        <v>2459</v>
      </c>
      <c r="E65" s="156">
        <v>755</v>
      </c>
      <c r="F65" s="139" t="str">
        <f>VLOOKUP(E65,VIP!$A$2:$O16332,2,0)</f>
        <v>DRBR755</v>
      </c>
      <c r="G65" s="141" t="str">
        <f>VLOOKUP(E65,'LISTADO ATM'!$A$2:$B$900,2,0)</f>
        <v xml:space="preserve">ATM Oficina Galería del Este (Plaza) </v>
      </c>
      <c r="H65" s="141" t="str">
        <f>VLOOKUP(E65,VIP!$A$2:$O21293,7,FALSE)</f>
        <v>Si</v>
      </c>
      <c r="I65" s="141" t="str">
        <f>VLOOKUP(E65,VIP!$A$2:$O13258,8,FALSE)</f>
        <v>Si</v>
      </c>
      <c r="J65" s="141" t="str">
        <f>VLOOKUP(E65,VIP!$A$2:$O13208,8,FALSE)</f>
        <v>Si</v>
      </c>
      <c r="K65" s="141" t="str">
        <f>VLOOKUP(E65,VIP!$A$2:$O16782,6,0)</f>
        <v>NO</v>
      </c>
      <c r="L65" s="153" t="s">
        <v>2409</v>
      </c>
      <c r="M65" s="163" t="s">
        <v>2530</v>
      </c>
      <c r="N65" s="93" t="s">
        <v>2443</v>
      </c>
      <c r="O65" s="141" t="s">
        <v>2614</v>
      </c>
      <c r="P65" s="153"/>
      <c r="Q65" s="163" t="s">
        <v>2773</v>
      </c>
    </row>
    <row r="66" spans="1:22" s="119" customFormat="1" ht="18" x14ac:dyDescent="0.25">
      <c r="A66" s="141" t="str">
        <f>VLOOKUP(E66,'LISTADO ATM'!$A$2:$C$901,3,0)</f>
        <v>DISTRITO NACIONAL</v>
      </c>
      <c r="B66" s="154" t="s">
        <v>2653</v>
      </c>
      <c r="C66" s="94">
        <v>44467.695428240739</v>
      </c>
      <c r="D66" s="94" t="s">
        <v>2440</v>
      </c>
      <c r="E66" s="156">
        <v>238</v>
      </c>
      <c r="F66" s="139" t="str">
        <f>VLOOKUP(E66,VIP!$A$2:$O16331,2,0)</f>
        <v>DRBR238</v>
      </c>
      <c r="G66" s="141" t="str">
        <f>VLOOKUP(E66,'LISTADO ATM'!$A$2:$B$900,2,0)</f>
        <v xml:space="preserve">ATM Multicentro La Sirena Charles de Gaulle </v>
      </c>
      <c r="H66" s="141" t="str">
        <f>VLOOKUP(E66,VIP!$A$2:$O21292,7,FALSE)</f>
        <v>Si</v>
      </c>
      <c r="I66" s="141" t="str">
        <f>VLOOKUP(E66,VIP!$A$2:$O13257,8,FALSE)</f>
        <v>Si</v>
      </c>
      <c r="J66" s="141" t="str">
        <f>VLOOKUP(E66,VIP!$A$2:$O13207,8,FALSE)</f>
        <v>Si</v>
      </c>
      <c r="K66" s="141" t="str">
        <f>VLOOKUP(E66,VIP!$A$2:$O16781,6,0)</f>
        <v>No</v>
      </c>
      <c r="L66" s="153" t="s">
        <v>2409</v>
      </c>
      <c r="M66" s="163" t="s">
        <v>2530</v>
      </c>
      <c r="N66" s="93" t="s">
        <v>2443</v>
      </c>
      <c r="O66" s="141" t="s">
        <v>2444</v>
      </c>
      <c r="P66" s="153"/>
      <c r="Q66" s="163" t="s">
        <v>2809</v>
      </c>
    </row>
    <row r="67" spans="1:22" s="119" customFormat="1" ht="18" x14ac:dyDescent="0.25">
      <c r="A67" s="141" t="str">
        <f>VLOOKUP(E67,'LISTADO ATM'!$A$2:$C$901,3,0)</f>
        <v>SUR</v>
      </c>
      <c r="B67" s="154" t="s">
        <v>2651</v>
      </c>
      <c r="C67" s="94">
        <v>44467.702719907407</v>
      </c>
      <c r="D67" s="94" t="s">
        <v>2459</v>
      </c>
      <c r="E67" s="156">
        <v>84</v>
      </c>
      <c r="F67" s="139" t="str">
        <f>VLOOKUP(E67,VIP!$A$2:$O16329,2,0)</f>
        <v>DRBR084</v>
      </c>
      <c r="G67" s="141" t="str">
        <f>VLOOKUP(E67,'LISTADO ATM'!$A$2:$B$900,2,0)</f>
        <v xml:space="preserve">ATM Oficina Multicentro Sirena San Cristóbal </v>
      </c>
      <c r="H67" s="141" t="str">
        <f>VLOOKUP(E67,VIP!$A$2:$O21290,7,FALSE)</f>
        <v>Si</v>
      </c>
      <c r="I67" s="141" t="str">
        <f>VLOOKUP(E67,VIP!$A$2:$O13255,8,FALSE)</f>
        <v>Si</v>
      </c>
      <c r="J67" s="141" t="str">
        <f>VLOOKUP(E67,VIP!$A$2:$O13205,8,FALSE)</f>
        <v>Si</v>
      </c>
      <c r="K67" s="141" t="str">
        <f>VLOOKUP(E67,VIP!$A$2:$O16779,6,0)</f>
        <v>SI</v>
      </c>
      <c r="L67" s="153" t="s">
        <v>2409</v>
      </c>
      <c r="M67" s="163" t="s">
        <v>2530</v>
      </c>
      <c r="N67" s="93" t="s">
        <v>2443</v>
      </c>
      <c r="O67" s="141" t="s">
        <v>2614</v>
      </c>
      <c r="P67" s="153"/>
      <c r="Q67" s="163" t="s">
        <v>2809</v>
      </c>
    </row>
    <row r="68" spans="1:22" s="119" customFormat="1" ht="18" x14ac:dyDescent="0.25">
      <c r="A68" s="141" t="str">
        <f>VLOOKUP(E68,'LISTADO ATM'!$A$2:$C$901,3,0)</f>
        <v>ESTE</v>
      </c>
      <c r="B68" s="154" t="s">
        <v>2650</v>
      </c>
      <c r="C68" s="94">
        <v>44467.705439814818</v>
      </c>
      <c r="D68" s="94" t="s">
        <v>2459</v>
      </c>
      <c r="E68" s="156">
        <v>158</v>
      </c>
      <c r="F68" s="139" t="str">
        <f>VLOOKUP(E68,VIP!$A$2:$O16328,2,0)</f>
        <v>DRBR158</v>
      </c>
      <c r="G68" s="141" t="str">
        <f>VLOOKUP(E68,'LISTADO ATM'!$A$2:$B$900,2,0)</f>
        <v xml:space="preserve">ATM Oficina Romana Norte </v>
      </c>
      <c r="H68" s="141" t="str">
        <f>VLOOKUP(E68,VIP!$A$2:$O21289,7,FALSE)</f>
        <v>Si</v>
      </c>
      <c r="I68" s="141" t="str">
        <f>VLOOKUP(E68,VIP!$A$2:$O13254,8,FALSE)</f>
        <v>Si</v>
      </c>
      <c r="J68" s="141" t="str">
        <f>VLOOKUP(E68,VIP!$A$2:$O13204,8,FALSE)</f>
        <v>Si</v>
      </c>
      <c r="K68" s="141" t="str">
        <f>VLOOKUP(E68,VIP!$A$2:$O16778,6,0)</f>
        <v>SI</v>
      </c>
      <c r="L68" s="153" t="s">
        <v>2409</v>
      </c>
      <c r="M68" s="163" t="s">
        <v>2530</v>
      </c>
      <c r="N68" s="93" t="s">
        <v>2443</v>
      </c>
      <c r="O68" s="141" t="s">
        <v>2614</v>
      </c>
      <c r="P68" s="153"/>
      <c r="Q68" s="163" t="s">
        <v>2768</v>
      </c>
    </row>
    <row r="69" spans="1:22" s="119" customFormat="1" ht="18" x14ac:dyDescent="0.25">
      <c r="A69" s="141" t="str">
        <f>VLOOKUP(E69,'LISTADO ATM'!$A$2:$C$901,3,0)</f>
        <v>DISTRITO NACIONAL</v>
      </c>
      <c r="B69" s="154" t="s">
        <v>2647</v>
      </c>
      <c r="C69" s="94">
        <v>44467.726388888892</v>
      </c>
      <c r="D69" s="94" t="s">
        <v>2459</v>
      </c>
      <c r="E69" s="156">
        <v>957</v>
      </c>
      <c r="F69" s="139" t="str">
        <f>VLOOKUP(E69,VIP!$A$2:$O16325,2,0)</f>
        <v>DRBR23F</v>
      </c>
      <c r="G69" s="141" t="str">
        <f>VLOOKUP(E69,'LISTADO ATM'!$A$2:$B$900,2,0)</f>
        <v xml:space="preserve">ATM Oficina Venezuela </v>
      </c>
      <c r="H69" s="141" t="str">
        <f>VLOOKUP(E69,VIP!$A$2:$O21286,7,FALSE)</f>
        <v>Si</v>
      </c>
      <c r="I69" s="141" t="str">
        <f>VLOOKUP(E69,VIP!$A$2:$O13251,8,FALSE)</f>
        <v>Si</v>
      </c>
      <c r="J69" s="141" t="str">
        <f>VLOOKUP(E69,VIP!$A$2:$O13201,8,FALSE)</f>
        <v>Si</v>
      </c>
      <c r="K69" s="141" t="str">
        <f>VLOOKUP(E69,VIP!$A$2:$O16775,6,0)</f>
        <v>SI</v>
      </c>
      <c r="L69" s="153" t="s">
        <v>2409</v>
      </c>
      <c r="M69" s="163" t="s">
        <v>2530</v>
      </c>
      <c r="N69" s="93" t="s">
        <v>2443</v>
      </c>
      <c r="O69" s="141" t="s">
        <v>2614</v>
      </c>
      <c r="P69" s="153"/>
      <c r="Q69" s="163" t="s">
        <v>2775</v>
      </c>
    </row>
    <row r="70" spans="1:22" s="119" customFormat="1" ht="18" x14ac:dyDescent="0.25">
      <c r="A70" s="141" t="str">
        <f>VLOOKUP(E70,'LISTADO ATM'!$A$2:$C$901,3,0)</f>
        <v>NORTE</v>
      </c>
      <c r="B70" s="154" t="s">
        <v>2643</v>
      </c>
      <c r="C70" s="94">
        <v>44467.736851851849</v>
      </c>
      <c r="D70" s="94" t="s">
        <v>2612</v>
      </c>
      <c r="E70" s="156">
        <v>632</v>
      </c>
      <c r="F70" s="139" t="str">
        <f>VLOOKUP(E70,VIP!$A$2:$O16321,2,0)</f>
        <v>DRBR263</v>
      </c>
      <c r="G70" s="141" t="str">
        <f>VLOOKUP(E70,'LISTADO ATM'!$A$2:$B$900,2,0)</f>
        <v xml:space="preserve">ATM Autobanco Gurabo </v>
      </c>
      <c r="H70" s="141" t="str">
        <f>VLOOKUP(E70,VIP!$A$2:$O21282,7,FALSE)</f>
        <v>Si</v>
      </c>
      <c r="I70" s="141" t="str">
        <f>VLOOKUP(E70,VIP!$A$2:$O13247,8,FALSE)</f>
        <v>Si</v>
      </c>
      <c r="J70" s="141" t="str">
        <f>VLOOKUP(E70,VIP!$A$2:$O13197,8,FALSE)</f>
        <v>Si</v>
      </c>
      <c r="K70" s="141" t="str">
        <f>VLOOKUP(E70,VIP!$A$2:$O16771,6,0)</f>
        <v>NO</v>
      </c>
      <c r="L70" s="153" t="s">
        <v>2409</v>
      </c>
      <c r="M70" s="163" t="s">
        <v>2530</v>
      </c>
      <c r="N70" s="93" t="s">
        <v>2443</v>
      </c>
      <c r="O70" s="141" t="s">
        <v>2613</v>
      </c>
      <c r="P70" s="153"/>
      <c r="Q70" s="163" t="s">
        <v>2809</v>
      </c>
    </row>
    <row r="71" spans="1:22" s="119" customFormat="1" ht="18" x14ac:dyDescent="0.25">
      <c r="A71" s="141" t="str">
        <f>VLOOKUP(E71,'LISTADO ATM'!$A$2:$C$901,3,0)</f>
        <v>DISTRITO NACIONAL</v>
      </c>
      <c r="B71" s="154" t="s">
        <v>2678</v>
      </c>
      <c r="C71" s="94">
        <v>44467.808217592596</v>
      </c>
      <c r="D71" s="94" t="s">
        <v>2440</v>
      </c>
      <c r="E71" s="156">
        <v>628</v>
      </c>
      <c r="F71" s="139" t="str">
        <f>VLOOKUP(E71,VIP!$A$2:$O16326,2,0)</f>
        <v>DRBR086</v>
      </c>
      <c r="G71" s="141" t="str">
        <f>VLOOKUP(E71,'LISTADO ATM'!$A$2:$B$900,2,0)</f>
        <v xml:space="preserve">ATM Autobanco San Isidro </v>
      </c>
      <c r="H71" s="141" t="str">
        <f>VLOOKUP(E71,VIP!$A$2:$O21287,7,FALSE)</f>
        <v>Si</v>
      </c>
      <c r="I71" s="141" t="str">
        <f>VLOOKUP(E71,VIP!$A$2:$O13252,8,FALSE)</f>
        <v>Si</v>
      </c>
      <c r="J71" s="141" t="str">
        <f>VLOOKUP(E71,VIP!$A$2:$O13202,8,FALSE)</f>
        <v>Si</v>
      </c>
      <c r="K71" s="141" t="str">
        <f>VLOOKUP(E71,VIP!$A$2:$O16776,6,0)</f>
        <v>SI</v>
      </c>
      <c r="L71" s="153" t="s">
        <v>2409</v>
      </c>
      <c r="M71" s="163" t="s">
        <v>2530</v>
      </c>
      <c r="N71" s="93" t="s">
        <v>2443</v>
      </c>
      <c r="O71" s="141" t="s">
        <v>2444</v>
      </c>
      <c r="P71" s="153"/>
      <c r="Q71" s="163" t="s">
        <v>2830</v>
      </c>
    </row>
    <row r="72" spans="1:22" s="119" customFormat="1" ht="18" x14ac:dyDescent="0.25">
      <c r="A72" s="141" t="str">
        <f>VLOOKUP(E72,'LISTADO ATM'!$A$2:$C$901,3,0)</f>
        <v>ESTE</v>
      </c>
      <c r="B72" s="154" t="s">
        <v>2677</v>
      </c>
      <c r="C72" s="94">
        <v>44467.811701388891</v>
      </c>
      <c r="D72" s="94" t="s">
        <v>2459</v>
      </c>
      <c r="E72" s="156">
        <v>651</v>
      </c>
      <c r="F72" s="139" t="str">
        <f>VLOOKUP(E72,VIP!$A$2:$O16325,2,0)</f>
        <v>DRBR651</v>
      </c>
      <c r="G72" s="141" t="str">
        <f>VLOOKUP(E72,'LISTADO ATM'!$A$2:$B$900,2,0)</f>
        <v>ATM Eco Petroleo Romana</v>
      </c>
      <c r="H72" s="141" t="str">
        <f>VLOOKUP(E72,VIP!$A$2:$O21286,7,FALSE)</f>
        <v>Si</v>
      </c>
      <c r="I72" s="141" t="str">
        <f>VLOOKUP(E72,VIP!$A$2:$O13251,8,FALSE)</f>
        <v>Si</v>
      </c>
      <c r="J72" s="141" t="str">
        <f>VLOOKUP(E72,VIP!$A$2:$O13201,8,FALSE)</f>
        <v>Si</v>
      </c>
      <c r="K72" s="141" t="str">
        <f>VLOOKUP(E72,VIP!$A$2:$O16775,6,0)</f>
        <v>NO</v>
      </c>
      <c r="L72" s="153" t="s">
        <v>2409</v>
      </c>
      <c r="M72" s="163" t="s">
        <v>2530</v>
      </c>
      <c r="N72" s="93" t="s">
        <v>2443</v>
      </c>
      <c r="O72" s="141" t="s">
        <v>2614</v>
      </c>
      <c r="P72" s="153"/>
      <c r="Q72" s="163" t="s">
        <v>2771</v>
      </c>
    </row>
    <row r="73" spans="1:22" s="119" customFormat="1" ht="18" x14ac:dyDescent="0.25">
      <c r="A73" s="141" t="str">
        <f>VLOOKUP(E73,'LISTADO ATM'!$A$2:$C$901,3,0)</f>
        <v>DISTRITO NACIONAL</v>
      </c>
      <c r="B73" s="154" t="s">
        <v>2676</v>
      </c>
      <c r="C73" s="94">
        <v>44467.815833333334</v>
      </c>
      <c r="D73" s="94" t="s">
        <v>2459</v>
      </c>
      <c r="E73" s="156">
        <v>717</v>
      </c>
      <c r="F73" s="139" t="str">
        <f>VLOOKUP(E73,VIP!$A$2:$O16324,2,0)</f>
        <v>DRBR24K</v>
      </c>
      <c r="G73" s="141" t="str">
        <f>VLOOKUP(E73,'LISTADO ATM'!$A$2:$B$900,2,0)</f>
        <v xml:space="preserve">ATM Oficina Los Alcarrizos </v>
      </c>
      <c r="H73" s="141" t="str">
        <f>VLOOKUP(E73,VIP!$A$2:$O21285,7,FALSE)</f>
        <v>Si</v>
      </c>
      <c r="I73" s="141" t="str">
        <f>VLOOKUP(E73,VIP!$A$2:$O13250,8,FALSE)</f>
        <v>Si</v>
      </c>
      <c r="J73" s="141" t="str">
        <f>VLOOKUP(E73,VIP!$A$2:$O13200,8,FALSE)</f>
        <v>Si</v>
      </c>
      <c r="K73" s="141" t="str">
        <f>VLOOKUP(E73,VIP!$A$2:$O16774,6,0)</f>
        <v>SI</v>
      </c>
      <c r="L73" s="153" t="s">
        <v>2409</v>
      </c>
      <c r="M73" s="163" t="s">
        <v>2530</v>
      </c>
      <c r="N73" s="93" t="s">
        <v>2443</v>
      </c>
      <c r="O73" s="141" t="s">
        <v>2614</v>
      </c>
      <c r="P73" s="153"/>
      <c r="Q73" s="163" t="s">
        <v>2810</v>
      </c>
    </row>
    <row r="74" spans="1:22" s="119" customFormat="1" ht="18" x14ac:dyDescent="0.25">
      <c r="A74" s="141" t="str">
        <f>VLOOKUP(E74,'LISTADO ATM'!$A$2:$C$901,3,0)</f>
        <v>DISTRITO NACIONAL</v>
      </c>
      <c r="B74" s="154" t="s">
        <v>2675</v>
      </c>
      <c r="C74" s="94">
        <v>44467.860798611109</v>
      </c>
      <c r="D74" s="94" t="s">
        <v>2440</v>
      </c>
      <c r="E74" s="156">
        <v>32</v>
      </c>
      <c r="F74" s="139" t="str">
        <f>VLOOKUP(E74,VIP!$A$2:$O16323,2,0)</f>
        <v>DRBR032</v>
      </c>
      <c r="G74" s="141" t="str">
        <f>VLOOKUP(E74,'LISTADO ATM'!$A$2:$B$900,2,0)</f>
        <v xml:space="preserve">ATM Oficina San Martín II </v>
      </c>
      <c r="H74" s="141" t="str">
        <f>VLOOKUP(E74,VIP!$A$2:$O21284,7,FALSE)</f>
        <v>Si</v>
      </c>
      <c r="I74" s="141" t="str">
        <f>VLOOKUP(E74,VIP!$A$2:$O13249,8,FALSE)</f>
        <v>Si</v>
      </c>
      <c r="J74" s="141" t="str">
        <f>VLOOKUP(E74,VIP!$A$2:$O13199,8,FALSE)</f>
        <v>Si</v>
      </c>
      <c r="K74" s="141" t="str">
        <f>VLOOKUP(E74,VIP!$A$2:$O16773,6,0)</f>
        <v>NO</v>
      </c>
      <c r="L74" s="153" t="s">
        <v>2409</v>
      </c>
      <c r="M74" s="163" t="s">
        <v>2530</v>
      </c>
      <c r="N74" s="93" t="s">
        <v>2443</v>
      </c>
      <c r="O74" s="141" t="s">
        <v>2444</v>
      </c>
      <c r="P74" s="153"/>
      <c r="Q74" s="163" t="s">
        <v>2808</v>
      </c>
    </row>
    <row r="75" spans="1:22" ht="18" x14ac:dyDescent="0.25">
      <c r="A75" s="141" t="str">
        <f>VLOOKUP(E75,'LISTADO ATM'!$A$2:$C$901,3,0)</f>
        <v>NORTE</v>
      </c>
      <c r="B75" s="154" t="s">
        <v>2674</v>
      </c>
      <c r="C75" s="94">
        <v>44467.863298611112</v>
      </c>
      <c r="D75" s="94" t="s">
        <v>2612</v>
      </c>
      <c r="E75" s="156">
        <v>196</v>
      </c>
      <c r="F75" s="139" t="str">
        <f>VLOOKUP(E75,VIP!$A$2:$O16322,2,0)</f>
        <v>DRBR196</v>
      </c>
      <c r="G75" s="141" t="str">
        <f>VLOOKUP(E75,'LISTADO ATM'!$A$2:$B$900,2,0)</f>
        <v xml:space="preserve">ATM Estación Texaco Cangrejo Farmacia (Sosúa) </v>
      </c>
      <c r="H75" s="141" t="str">
        <f>VLOOKUP(E75,VIP!$A$2:$O21283,7,FALSE)</f>
        <v>Si</v>
      </c>
      <c r="I75" s="141" t="str">
        <f>VLOOKUP(E75,VIP!$A$2:$O13248,8,FALSE)</f>
        <v>Si</v>
      </c>
      <c r="J75" s="141" t="str">
        <f>VLOOKUP(E75,VIP!$A$2:$O13198,8,FALSE)</f>
        <v>Si</v>
      </c>
      <c r="K75" s="141" t="str">
        <f>VLOOKUP(E75,VIP!$A$2:$O16772,6,0)</f>
        <v>NO</v>
      </c>
      <c r="L75" s="153" t="s">
        <v>2409</v>
      </c>
      <c r="M75" s="163" t="s">
        <v>2530</v>
      </c>
      <c r="N75" s="93" t="s">
        <v>2443</v>
      </c>
      <c r="O75" s="141" t="s">
        <v>2613</v>
      </c>
      <c r="P75" s="153"/>
      <c r="Q75" s="163" t="s">
        <v>2769</v>
      </c>
      <c r="R75" s="99"/>
      <c r="S75" s="99"/>
      <c r="T75" s="99"/>
      <c r="U75" s="129"/>
      <c r="V75" s="68"/>
    </row>
    <row r="76" spans="1:22" ht="18" x14ac:dyDescent="0.25">
      <c r="A76" s="141" t="str">
        <f>VLOOKUP(E76,'LISTADO ATM'!$A$2:$C$901,3,0)</f>
        <v>SUR</v>
      </c>
      <c r="B76" s="154" t="s">
        <v>2673</v>
      </c>
      <c r="C76" s="94">
        <v>44467.868506944447</v>
      </c>
      <c r="D76" s="94" t="s">
        <v>2459</v>
      </c>
      <c r="E76" s="156">
        <v>512</v>
      </c>
      <c r="F76" s="139" t="str">
        <f>VLOOKUP(E76,VIP!$A$2:$O16321,2,0)</f>
        <v>DRBR512</v>
      </c>
      <c r="G76" s="141" t="str">
        <f>VLOOKUP(E76,'LISTADO ATM'!$A$2:$B$900,2,0)</f>
        <v>ATM Plaza Jesús Ferreira</v>
      </c>
      <c r="H76" s="141" t="str">
        <f>VLOOKUP(E76,VIP!$A$2:$O21282,7,FALSE)</f>
        <v>N/A</v>
      </c>
      <c r="I76" s="141" t="str">
        <f>VLOOKUP(E76,VIP!$A$2:$O13247,8,FALSE)</f>
        <v>N/A</v>
      </c>
      <c r="J76" s="141" t="str">
        <f>VLOOKUP(E76,VIP!$A$2:$O13197,8,FALSE)</f>
        <v>N/A</v>
      </c>
      <c r="K76" s="141" t="str">
        <f>VLOOKUP(E76,VIP!$A$2:$O16771,6,0)</f>
        <v>N/A</v>
      </c>
      <c r="L76" s="153" t="s">
        <v>2409</v>
      </c>
      <c r="M76" s="163" t="s">
        <v>2530</v>
      </c>
      <c r="N76" s="93" t="s">
        <v>2443</v>
      </c>
      <c r="O76" s="141" t="s">
        <v>2614</v>
      </c>
      <c r="P76" s="153"/>
      <c r="Q76" s="163" t="s">
        <v>2829</v>
      </c>
      <c r="R76" s="99"/>
      <c r="S76" s="99"/>
      <c r="T76" s="99"/>
      <c r="U76" s="129"/>
      <c r="V76" s="68"/>
    </row>
    <row r="77" spans="1:22" ht="18" x14ac:dyDescent="0.25">
      <c r="A77" s="141" t="str">
        <f>VLOOKUP(E77,'LISTADO ATM'!$A$2:$C$901,3,0)</f>
        <v>NORTE</v>
      </c>
      <c r="B77" s="154" t="s">
        <v>2672</v>
      </c>
      <c r="C77" s="94">
        <v>44467.883298611108</v>
      </c>
      <c r="D77" s="94" t="s">
        <v>2612</v>
      </c>
      <c r="E77" s="156">
        <v>763</v>
      </c>
      <c r="F77" s="139" t="str">
        <f>VLOOKUP(E77,VIP!$A$2:$O16320,2,0)</f>
        <v>DRBR439</v>
      </c>
      <c r="G77" s="141" t="str">
        <f>VLOOKUP(E77,'LISTADO ATM'!$A$2:$B$900,2,0)</f>
        <v xml:space="preserve">ATM UNP Montellano </v>
      </c>
      <c r="H77" s="141" t="str">
        <f>VLOOKUP(E77,VIP!$A$2:$O21281,7,FALSE)</f>
        <v>Si</v>
      </c>
      <c r="I77" s="141" t="str">
        <f>VLOOKUP(E77,VIP!$A$2:$O13246,8,FALSE)</f>
        <v>Si</v>
      </c>
      <c r="J77" s="141" t="str">
        <f>VLOOKUP(E77,VIP!$A$2:$O13196,8,FALSE)</f>
        <v>Si</v>
      </c>
      <c r="K77" s="141" t="str">
        <f>VLOOKUP(E77,VIP!$A$2:$O16770,6,0)</f>
        <v>NO</v>
      </c>
      <c r="L77" s="153" t="s">
        <v>2409</v>
      </c>
      <c r="M77" s="163" t="s">
        <v>2530</v>
      </c>
      <c r="N77" s="93" t="s">
        <v>2443</v>
      </c>
      <c r="O77" s="141" t="s">
        <v>2613</v>
      </c>
      <c r="P77" s="153"/>
      <c r="Q77" s="163" t="s">
        <v>2774</v>
      </c>
      <c r="R77" s="99"/>
      <c r="S77" s="99"/>
      <c r="T77" s="99"/>
      <c r="U77" s="129"/>
      <c r="V77" s="68"/>
    </row>
    <row r="78" spans="1:22" ht="18" x14ac:dyDescent="0.25">
      <c r="A78" s="141" t="str">
        <f>VLOOKUP(E78,'LISTADO ATM'!$A$2:$C$901,3,0)</f>
        <v>NORTE</v>
      </c>
      <c r="B78" s="154" t="s">
        <v>2671</v>
      </c>
      <c r="C78" s="94">
        <v>44467.88590277778</v>
      </c>
      <c r="D78" s="94" t="s">
        <v>2459</v>
      </c>
      <c r="E78" s="156">
        <v>991</v>
      </c>
      <c r="F78" s="139" t="str">
        <f>VLOOKUP(E78,VIP!$A$2:$O16319,2,0)</f>
        <v>DRBR991</v>
      </c>
      <c r="G78" s="141" t="str">
        <f>VLOOKUP(E78,'LISTADO ATM'!$A$2:$B$900,2,0)</f>
        <v xml:space="preserve">ATM UNP Las Matas de Santa Cruz </v>
      </c>
      <c r="H78" s="141" t="str">
        <f>VLOOKUP(E78,VIP!$A$2:$O21280,7,FALSE)</f>
        <v>Si</v>
      </c>
      <c r="I78" s="141" t="str">
        <f>VLOOKUP(E78,VIP!$A$2:$O13245,8,FALSE)</f>
        <v>Si</v>
      </c>
      <c r="J78" s="141" t="str">
        <f>VLOOKUP(E78,VIP!$A$2:$O13195,8,FALSE)</f>
        <v>Si</v>
      </c>
      <c r="K78" s="141" t="str">
        <f>VLOOKUP(E78,VIP!$A$2:$O16769,6,0)</f>
        <v>NO</v>
      </c>
      <c r="L78" s="153" t="s">
        <v>2409</v>
      </c>
      <c r="M78" s="163" t="s">
        <v>2530</v>
      </c>
      <c r="N78" s="93" t="s">
        <v>2443</v>
      </c>
      <c r="O78" s="141" t="s">
        <v>2614</v>
      </c>
      <c r="P78" s="153"/>
      <c r="Q78" s="163" t="s">
        <v>2829</v>
      </c>
      <c r="R78" s="99"/>
      <c r="S78" s="99"/>
      <c r="T78" s="99"/>
      <c r="U78" s="129"/>
      <c r="V78" s="68"/>
    </row>
    <row r="79" spans="1:22" ht="18" x14ac:dyDescent="0.25">
      <c r="A79" s="141" t="str">
        <f>VLOOKUP(E79,'LISTADO ATM'!$A$2:$C$901,3,0)</f>
        <v>NORTE</v>
      </c>
      <c r="B79" s="154" t="s">
        <v>2666</v>
      </c>
      <c r="C79" s="94">
        <v>44467.959398148145</v>
      </c>
      <c r="D79" s="94" t="s">
        <v>2459</v>
      </c>
      <c r="E79" s="156">
        <v>144</v>
      </c>
      <c r="F79" s="139" t="str">
        <f>VLOOKUP(E79,VIP!$A$2:$O16314,2,0)</f>
        <v>DRBR144</v>
      </c>
      <c r="G79" s="141" t="str">
        <f>VLOOKUP(E79,'LISTADO ATM'!$A$2:$B$900,2,0)</f>
        <v xml:space="preserve">ATM Oficina Villa Altagracia </v>
      </c>
      <c r="H79" s="141" t="str">
        <f>VLOOKUP(E79,VIP!$A$2:$O21275,7,FALSE)</f>
        <v>Si</v>
      </c>
      <c r="I79" s="141" t="str">
        <f>VLOOKUP(E79,VIP!$A$2:$O13240,8,FALSE)</f>
        <v>Si</v>
      </c>
      <c r="J79" s="141" t="str">
        <f>VLOOKUP(E79,VIP!$A$2:$O13190,8,FALSE)</f>
        <v>Si</v>
      </c>
      <c r="K79" s="141" t="str">
        <f>VLOOKUP(E79,VIP!$A$2:$O16764,6,0)</f>
        <v>SI</v>
      </c>
      <c r="L79" s="153" t="s">
        <v>2409</v>
      </c>
      <c r="M79" s="163" t="s">
        <v>2530</v>
      </c>
      <c r="N79" s="93" t="s">
        <v>2443</v>
      </c>
      <c r="O79" s="141" t="s">
        <v>2614</v>
      </c>
      <c r="P79" s="153"/>
      <c r="Q79" s="163" t="s">
        <v>2810</v>
      </c>
      <c r="R79" s="99"/>
      <c r="S79" s="99"/>
      <c r="T79" s="99"/>
      <c r="U79" s="129"/>
      <c r="V79" s="68"/>
    </row>
    <row r="80" spans="1:22" ht="18" x14ac:dyDescent="0.25">
      <c r="A80" s="141" t="str">
        <f>VLOOKUP(E80,'LISTADO ATM'!$A$2:$C$901,3,0)</f>
        <v>ESTE</v>
      </c>
      <c r="B80" s="154" t="s">
        <v>2665</v>
      </c>
      <c r="C80" s="94">
        <v>44467.961712962962</v>
      </c>
      <c r="D80" s="94" t="s">
        <v>2459</v>
      </c>
      <c r="E80" s="156">
        <v>399</v>
      </c>
      <c r="F80" s="139" t="str">
        <f>VLOOKUP(E80,VIP!$A$2:$O16313,2,0)</f>
        <v>DRBR399</v>
      </c>
      <c r="G80" s="141" t="str">
        <f>VLOOKUP(E80,'LISTADO ATM'!$A$2:$B$900,2,0)</f>
        <v xml:space="preserve">ATM Oficina La Romana II </v>
      </c>
      <c r="H80" s="141" t="str">
        <f>VLOOKUP(E80,VIP!$A$2:$O21274,7,FALSE)</f>
        <v>Si</v>
      </c>
      <c r="I80" s="141" t="str">
        <f>VLOOKUP(E80,VIP!$A$2:$O13239,8,FALSE)</f>
        <v>Si</v>
      </c>
      <c r="J80" s="141" t="str">
        <f>VLOOKUP(E80,VIP!$A$2:$O13189,8,FALSE)</f>
        <v>Si</v>
      </c>
      <c r="K80" s="141" t="str">
        <f>VLOOKUP(E80,VIP!$A$2:$O16763,6,0)</f>
        <v>NO</v>
      </c>
      <c r="L80" s="153" t="s">
        <v>2409</v>
      </c>
      <c r="M80" s="163" t="s">
        <v>2530</v>
      </c>
      <c r="N80" s="93" t="s">
        <v>2443</v>
      </c>
      <c r="O80" s="141" t="s">
        <v>2614</v>
      </c>
      <c r="P80" s="153"/>
      <c r="Q80" s="163" t="s">
        <v>2770</v>
      </c>
      <c r="R80" s="99"/>
      <c r="S80" s="99"/>
      <c r="T80" s="99"/>
      <c r="U80" s="129"/>
      <c r="V80" s="68"/>
    </row>
    <row r="81" spans="1:22" ht="18" x14ac:dyDescent="0.25">
      <c r="A81" s="141" t="str">
        <f>VLOOKUP(E81,'LISTADO ATM'!$A$2:$C$901,3,0)</f>
        <v>DISTRITO NACIONAL</v>
      </c>
      <c r="B81" s="154" t="s">
        <v>2690</v>
      </c>
      <c r="C81" s="94">
        <v>44467.965219907404</v>
      </c>
      <c r="D81" s="94" t="s">
        <v>2440</v>
      </c>
      <c r="E81" s="156">
        <v>744</v>
      </c>
      <c r="F81" s="139" t="str">
        <f>VLOOKUP(E81,VIP!$A$2:$O16327,2,0)</f>
        <v>DRBR289</v>
      </c>
      <c r="G81" s="141" t="str">
        <f>VLOOKUP(E81,'LISTADO ATM'!$A$2:$B$900,2,0)</f>
        <v xml:space="preserve">ATM Multicentro La Sirena Venezuela </v>
      </c>
      <c r="H81" s="141" t="str">
        <f>VLOOKUP(E81,VIP!$A$2:$O21288,7,FALSE)</f>
        <v>Si</v>
      </c>
      <c r="I81" s="141" t="str">
        <f>VLOOKUP(E81,VIP!$A$2:$O13253,8,FALSE)</f>
        <v>Si</v>
      </c>
      <c r="J81" s="141" t="str">
        <f>VLOOKUP(E81,VIP!$A$2:$O13203,8,FALSE)</f>
        <v>Si</v>
      </c>
      <c r="K81" s="141" t="str">
        <f>VLOOKUP(E81,VIP!$A$2:$O16777,6,0)</f>
        <v>SI</v>
      </c>
      <c r="L81" s="153" t="s">
        <v>2409</v>
      </c>
      <c r="M81" s="163" t="s">
        <v>2530</v>
      </c>
      <c r="N81" s="93" t="s">
        <v>2443</v>
      </c>
      <c r="O81" s="141" t="s">
        <v>2444</v>
      </c>
      <c r="P81" s="153"/>
      <c r="Q81" s="163" t="s">
        <v>2772</v>
      </c>
      <c r="R81" s="99"/>
      <c r="S81" s="99"/>
      <c r="T81" s="99"/>
      <c r="U81" s="129"/>
      <c r="V81" s="68"/>
    </row>
    <row r="82" spans="1:22" ht="18" x14ac:dyDescent="0.25">
      <c r="A82" s="141" t="str">
        <f>VLOOKUP(E82,'LISTADO ATM'!$A$2:$C$901,3,0)</f>
        <v>DISTRITO NACIONAL</v>
      </c>
      <c r="B82" s="154" t="s">
        <v>2752</v>
      </c>
      <c r="C82" s="94">
        <v>44468.403773148151</v>
      </c>
      <c r="D82" s="94" t="s">
        <v>2440</v>
      </c>
      <c r="E82" s="156">
        <v>540</v>
      </c>
      <c r="F82" s="139" t="str">
        <f>VLOOKUP(E82,VIP!$A$2:$O16339,2,0)</f>
        <v>DRBR540</v>
      </c>
      <c r="G82" s="141" t="str">
        <f>VLOOKUP(E82,'LISTADO ATM'!$A$2:$B$900,2,0)</f>
        <v xml:space="preserve">ATM Autoservicio Sambil I </v>
      </c>
      <c r="H82" s="141" t="str">
        <f>VLOOKUP(E82,VIP!$A$2:$O21300,7,FALSE)</f>
        <v>Si</v>
      </c>
      <c r="I82" s="141" t="str">
        <f>VLOOKUP(E82,VIP!$A$2:$O13265,8,FALSE)</f>
        <v>Si</v>
      </c>
      <c r="J82" s="141" t="str">
        <f>VLOOKUP(E82,VIP!$A$2:$O13215,8,FALSE)</f>
        <v>Si</v>
      </c>
      <c r="K82" s="141" t="str">
        <f>VLOOKUP(E82,VIP!$A$2:$O16789,6,0)</f>
        <v>NO</v>
      </c>
      <c r="L82" s="153" t="s">
        <v>2409</v>
      </c>
      <c r="M82" s="163" t="s">
        <v>2530</v>
      </c>
      <c r="N82" s="93" t="s">
        <v>2443</v>
      </c>
      <c r="O82" s="141" t="s">
        <v>2444</v>
      </c>
      <c r="P82" s="153"/>
      <c r="Q82" s="163" t="s">
        <v>2811</v>
      </c>
      <c r="R82" s="99"/>
      <c r="S82" s="99"/>
      <c r="T82" s="99"/>
      <c r="U82" s="129"/>
      <c r="V82" s="68"/>
    </row>
    <row r="83" spans="1:22" ht="18" x14ac:dyDescent="0.25">
      <c r="A83" s="141" t="str">
        <f>VLOOKUP(E83,'LISTADO ATM'!$A$2:$C$901,3,0)</f>
        <v>DISTRITO NACIONAL</v>
      </c>
      <c r="B83" s="154" t="s">
        <v>2751</v>
      </c>
      <c r="C83" s="94">
        <v>44468.40556712963</v>
      </c>
      <c r="D83" s="94" t="s">
        <v>2440</v>
      </c>
      <c r="E83" s="156">
        <v>493</v>
      </c>
      <c r="F83" s="139" t="str">
        <f>VLOOKUP(E83,VIP!$A$2:$O16338,2,0)</f>
        <v>DRBR493</v>
      </c>
      <c r="G83" s="141" t="str">
        <f>VLOOKUP(E83,'LISTADO ATM'!$A$2:$B$900,2,0)</f>
        <v xml:space="preserve">ATM Oficina Haina Occidental II </v>
      </c>
      <c r="H83" s="141" t="str">
        <f>VLOOKUP(E83,VIP!$A$2:$O21299,7,FALSE)</f>
        <v>Si</v>
      </c>
      <c r="I83" s="141" t="str">
        <f>VLOOKUP(E83,VIP!$A$2:$O13264,8,FALSE)</f>
        <v>Si</v>
      </c>
      <c r="J83" s="141" t="str">
        <f>VLOOKUP(E83,VIP!$A$2:$O13214,8,FALSE)</f>
        <v>Si</v>
      </c>
      <c r="K83" s="141" t="str">
        <f>VLOOKUP(E83,VIP!$A$2:$O16788,6,0)</f>
        <v>NO</v>
      </c>
      <c r="L83" s="153" t="s">
        <v>2409</v>
      </c>
      <c r="M83" s="163" t="s">
        <v>2530</v>
      </c>
      <c r="N83" s="93" t="s">
        <v>2443</v>
      </c>
      <c r="O83" s="141" t="s">
        <v>2444</v>
      </c>
      <c r="P83" s="153"/>
      <c r="Q83" s="163" t="s">
        <v>2811</v>
      </c>
      <c r="R83" s="99"/>
      <c r="S83" s="99"/>
      <c r="T83" s="99"/>
      <c r="U83" s="129"/>
      <c r="V83" s="68"/>
    </row>
    <row r="84" spans="1:22" ht="18" x14ac:dyDescent="0.25">
      <c r="A84" s="141" t="str">
        <f>VLOOKUP(E84,'LISTADO ATM'!$A$2:$C$901,3,0)</f>
        <v>DISTRITO NACIONAL</v>
      </c>
      <c r="B84" s="154" t="s">
        <v>2750</v>
      </c>
      <c r="C84" s="94">
        <v>44468.406944444447</v>
      </c>
      <c r="D84" s="94" t="s">
        <v>2440</v>
      </c>
      <c r="E84" s="156">
        <v>331</v>
      </c>
      <c r="F84" s="139" t="str">
        <f>VLOOKUP(E84,VIP!$A$2:$O16337,2,0)</f>
        <v>DRBR331</v>
      </c>
      <c r="G84" s="141" t="str">
        <f>VLOOKUP(E84,'LISTADO ATM'!$A$2:$B$900,2,0)</f>
        <v>ATM Ayuntamiento Sto. Dgo. Este</v>
      </c>
      <c r="H84" s="141" t="str">
        <f>VLOOKUP(E84,VIP!$A$2:$O21298,7,FALSE)</f>
        <v>N/A</v>
      </c>
      <c r="I84" s="141" t="str">
        <f>VLOOKUP(E84,VIP!$A$2:$O13263,8,FALSE)</f>
        <v>N/A</v>
      </c>
      <c r="J84" s="141" t="str">
        <f>VLOOKUP(E84,VIP!$A$2:$O13213,8,FALSE)</f>
        <v>N/A</v>
      </c>
      <c r="K84" s="141" t="str">
        <f>VLOOKUP(E84,VIP!$A$2:$O16787,6,0)</f>
        <v>NO</v>
      </c>
      <c r="L84" s="153" t="s">
        <v>2409</v>
      </c>
      <c r="M84" s="163" t="s">
        <v>2530</v>
      </c>
      <c r="N84" s="93" t="s">
        <v>2443</v>
      </c>
      <c r="O84" s="141" t="s">
        <v>2444</v>
      </c>
      <c r="P84" s="153"/>
      <c r="Q84" s="163" t="s">
        <v>2763</v>
      </c>
      <c r="R84" s="99"/>
      <c r="S84" s="99"/>
      <c r="T84" s="99"/>
      <c r="U84" s="129"/>
      <c r="V84" s="68"/>
    </row>
    <row r="85" spans="1:22" ht="18" x14ac:dyDescent="0.25">
      <c r="A85" s="141" t="str">
        <f>VLOOKUP(E85,'LISTADO ATM'!$A$2:$C$901,3,0)</f>
        <v>DISTRITO NACIONAL</v>
      </c>
      <c r="B85" s="154" t="s">
        <v>2749</v>
      </c>
      <c r="C85" s="94">
        <v>44468.42423611111</v>
      </c>
      <c r="D85" s="94" t="s">
        <v>2440</v>
      </c>
      <c r="E85" s="156">
        <v>931</v>
      </c>
      <c r="F85" s="139" t="str">
        <f>VLOOKUP(E85,VIP!$A$2:$O16336,2,0)</f>
        <v>DRBR24N</v>
      </c>
      <c r="G85" s="141" t="str">
        <f>VLOOKUP(E85,'LISTADO ATM'!$A$2:$B$900,2,0)</f>
        <v xml:space="preserve">ATM Autobanco Luperón I </v>
      </c>
      <c r="H85" s="141" t="str">
        <f>VLOOKUP(E85,VIP!$A$2:$O21297,7,FALSE)</f>
        <v>Si</v>
      </c>
      <c r="I85" s="141" t="str">
        <f>VLOOKUP(E85,VIP!$A$2:$O13262,8,FALSE)</f>
        <v>Si</v>
      </c>
      <c r="J85" s="141" t="str">
        <f>VLOOKUP(E85,VIP!$A$2:$O13212,8,FALSE)</f>
        <v>Si</v>
      </c>
      <c r="K85" s="141" t="str">
        <f>VLOOKUP(E85,VIP!$A$2:$O16786,6,0)</f>
        <v>NO</v>
      </c>
      <c r="L85" s="153" t="s">
        <v>2409</v>
      </c>
      <c r="M85" s="163" t="s">
        <v>2530</v>
      </c>
      <c r="N85" s="93" t="s">
        <v>2443</v>
      </c>
      <c r="O85" s="141" t="s">
        <v>2444</v>
      </c>
      <c r="P85" s="153"/>
      <c r="Q85" s="163" t="s">
        <v>2767</v>
      </c>
      <c r="R85" s="99"/>
      <c r="S85" s="99"/>
      <c r="T85" s="99"/>
      <c r="U85" s="129"/>
      <c r="V85" s="68"/>
    </row>
    <row r="86" spans="1:22" ht="18" x14ac:dyDescent="0.25">
      <c r="A86" s="141" t="str">
        <f>VLOOKUP(E86,'LISTADO ATM'!$A$2:$C$901,3,0)</f>
        <v>DISTRITO NACIONAL</v>
      </c>
      <c r="B86" s="154" t="s">
        <v>2748</v>
      </c>
      <c r="C86" s="94">
        <v>44468.426759259259</v>
      </c>
      <c r="D86" s="94" t="s">
        <v>2440</v>
      </c>
      <c r="E86" s="156">
        <v>706</v>
      </c>
      <c r="F86" s="139" t="str">
        <f>VLOOKUP(E86,VIP!$A$2:$O16335,2,0)</f>
        <v>DRBR706</v>
      </c>
      <c r="G86" s="141" t="str">
        <f>VLOOKUP(E86,'LISTADO ATM'!$A$2:$B$900,2,0)</f>
        <v xml:space="preserve">ATM S/M Pristine </v>
      </c>
      <c r="H86" s="141" t="str">
        <f>VLOOKUP(E86,VIP!$A$2:$O21296,7,FALSE)</f>
        <v>Si</v>
      </c>
      <c r="I86" s="141" t="str">
        <f>VLOOKUP(E86,VIP!$A$2:$O13261,8,FALSE)</f>
        <v>Si</v>
      </c>
      <c r="J86" s="141" t="str">
        <f>VLOOKUP(E86,VIP!$A$2:$O13211,8,FALSE)</f>
        <v>Si</v>
      </c>
      <c r="K86" s="141" t="str">
        <f>VLOOKUP(E86,VIP!$A$2:$O16785,6,0)</f>
        <v>NO</v>
      </c>
      <c r="L86" s="153" t="s">
        <v>2409</v>
      </c>
      <c r="M86" s="163" t="s">
        <v>2530</v>
      </c>
      <c r="N86" s="93" t="s">
        <v>2443</v>
      </c>
      <c r="O86" s="141" t="s">
        <v>2444</v>
      </c>
      <c r="P86" s="153"/>
      <c r="Q86" s="163" t="s">
        <v>2809</v>
      </c>
      <c r="R86" s="99"/>
      <c r="S86" s="99"/>
      <c r="T86" s="99"/>
      <c r="U86" s="129"/>
      <c r="V86" s="68"/>
    </row>
    <row r="87" spans="1:22" ht="18" x14ac:dyDescent="0.25">
      <c r="A87" s="141" t="str">
        <f>VLOOKUP(E87,'LISTADO ATM'!$A$2:$C$901,3,0)</f>
        <v>DISTRITO NACIONAL</v>
      </c>
      <c r="B87" s="154" t="s">
        <v>2746</v>
      </c>
      <c r="C87" s="94">
        <v>44468.451828703706</v>
      </c>
      <c r="D87" s="94" t="s">
        <v>2440</v>
      </c>
      <c r="E87" s="156">
        <v>671</v>
      </c>
      <c r="F87" s="139" t="str">
        <f>VLOOKUP(E87,VIP!$A$2:$O16329,2,0)</f>
        <v>DRBR671</v>
      </c>
      <c r="G87" s="141" t="str">
        <f>VLOOKUP(E87,'LISTADO ATM'!$A$2:$B$900,2,0)</f>
        <v>ATM Ayuntamiento Sto. Dgo. Norte</v>
      </c>
      <c r="H87" s="141" t="str">
        <f>VLOOKUP(E87,VIP!$A$2:$O21290,7,FALSE)</f>
        <v>Si</v>
      </c>
      <c r="I87" s="141" t="str">
        <f>VLOOKUP(E87,VIP!$A$2:$O13255,8,FALSE)</f>
        <v>Si</v>
      </c>
      <c r="J87" s="141" t="str">
        <f>VLOOKUP(E87,VIP!$A$2:$O13205,8,FALSE)</f>
        <v>Si</v>
      </c>
      <c r="K87" s="141" t="str">
        <f>VLOOKUP(E87,VIP!$A$2:$O16779,6,0)</f>
        <v>NO</v>
      </c>
      <c r="L87" s="153" t="s">
        <v>2409</v>
      </c>
      <c r="M87" s="163" t="s">
        <v>2530</v>
      </c>
      <c r="N87" s="93" t="s">
        <v>2443</v>
      </c>
      <c r="O87" s="141" t="s">
        <v>2444</v>
      </c>
      <c r="P87" s="153"/>
      <c r="Q87" s="163" t="s">
        <v>2806</v>
      </c>
      <c r="R87" s="99"/>
      <c r="S87" s="99"/>
      <c r="T87" s="99"/>
      <c r="U87" s="129"/>
      <c r="V87" s="68"/>
    </row>
    <row r="88" spans="1:22" ht="18" x14ac:dyDescent="0.25">
      <c r="A88" s="141" t="str">
        <f>VLOOKUP(E88,'LISTADO ATM'!$A$2:$C$901,3,0)</f>
        <v>NORTE</v>
      </c>
      <c r="B88" s="154" t="s">
        <v>2788</v>
      </c>
      <c r="C88" s="94">
        <v>44468.629016203704</v>
      </c>
      <c r="D88" s="94" t="s">
        <v>2612</v>
      </c>
      <c r="E88" s="156">
        <v>633</v>
      </c>
      <c r="F88" s="139" t="str">
        <f>VLOOKUP(E88,VIP!$A$2:$O16317,2,0)</f>
        <v>DRBR260</v>
      </c>
      <c r="G88" s="141" t="str">
        <f>VLOOKUP(E88,'LISTADO ATM'!$A$2:$B$900,2,0)</f>
        <v xml:space="preserve">ATM Autobanco Las Colinas </v>
      </c>
      <c r="H88" s="141" t="str">
        <f>VLOOKUP(E88,VIP!$A$2:$O21278,7,FALSE)</f>
        <v>Si</v>
      </c>
      <c r="I88" s="141" t="str">
        <f>VLOOKUP(E88,VIP!$A$2:$O13243,8,FALSE)</f>
        <v>Si</v>
      </c>
      <c r="J88" s="141" t="str">
        <f>VLOOKUP(E88,VIP!$A$2:$O13193,8,FALSE)</f>
        <v>Si</v>
      </c>
      <c r="K88" s="141" t="str">
        <f>VLOOKUP(E88,VIP!$A$2:$O16767,6,0)</f>
        <v>SI</v>
      </c>
      <c r="L88" s="153" t="s">
        <v>2409</v>
      </c>
      <c r="M88" s="163" t="s">
        <v>2530</v>
      </c>
      <c r="N88" s="93" t="s">
        <v>2443</v>
      </c>
      <c r="O88" s="141" t="s">
        <v>2613</v>
      </c>
      <c r="P88" s="153"/>
      <c r="Q88" s="163" t="s">
        <v>2828</v>
      </c>
      <c r="R88" s="99"/>
      <c r="S88" s="99"/>
      <c r="T88" s="99"/>
      <c r="U88" s="129"/>
      <c r="V88" s="68"/>
    </row>
    <row r="89" spans="1:22" ht="18" x14ac:dyDescent="0.25">
      <c r="A89" s="141" t="str">
        <f>VLOOKUP(E89,'LISTADO ATM'!$A$2:$C$901,3,0)</f>
        <v>NORTE</v>
      </c>
      <c r="B89" s="154" t="s">
        <v>2815</v>
      </c>
      <c r="C89" s="94">
        <v>44468.639062499999</v>
      </c>
      <c r="D89" s="94" t="s">
        <v>2459</v>
      </c>
      <c r="E89" s="156">
        <v>796</v>
      </c>
      <c r="F89" s="139" t="str">
        <f>VLOOKUP(E89,VIP!$A$2:$O16319,2,0)</f>
        <v>DRBR155</v>
      </c>
      <c r="G89" s="141" t="str">
        <f>VLOOKUP(E89,'LISTADO ATM'!$A$2:$B$900,2,0)</f>
        <v xml:space="preserve">ATM Oficina Plaza Ventura (Nagua) </v>
      </c>
      <c r="H89" s="141" t="str">
        <f>VLOOKUP(E89,VIP!$A$2:$O21280,7,FALSE)</f>
        <v>Si</v>
      </c>
      <c r="I89" s="141" t="str">
        <f>VLOOKUP(E89,VIP!$A$2:$O13245,8,FALSE)</f>
        <v>Si</v>
      </c>
      <c r="J89" s="141" t="str">
        <f>VLOOKUP(E89,VIP!$A$2:$O13195,8,FALSE)</f>
        <v>Si</v>
      </c>
      <c r="K89" s="141" t="str">
        <f>VLOOKUP(E89,VIP!$A$2:$O16769,6,0)</f>
        <v>SI</v>
      </c>
      <c r="L89" s="153" t="s">
        <v>2409</v>
      </c>
      <c r="M89" s="163" t="s">
        <v>2530</v>
      </c>
      <c r="N89" s="93" t="s">
        <v>2443</v>
      </c>
      <c r="O89" s="141" t="s">
        <v>2614</v>
      </c>
      <c r="P89" s="153"/>
      <c r="Q89" s="163" t="s">
        <v>2827</v>
      </c>
      <c r="R89" s="99"/>
      <c r="S89" s="99"/>
      <c r="T89" s="99"/>
      <c r="U89" s="129"/>
      <c r="V89" s="68"/>
    </row>
    <row r="90" spans="1:22" ht="18" x14ac:dyDescent="0.25">
      <c r="A90" s="141" t="str">
        <f>VLOOKUP(E90,'LISTADO ATM'!$A$2:$C$901,3,0)</f>
        <v>SUR</v>
      </c>
      <c r="B90" s="154">
        <v>3336037457</v>
      </c>
      <c r="C90" s="94">
        <v>44466.399780092594</v>
      </c>
      <c r="D90" s="94" t="s">
        <v>2174</v>
      </c>
      <c r="E90" s="156">
        <v>403</v>
      </c>
      <c r="F90" s="156" t="str">
        <f>VLOOKUP(E90,VIP!$A$2:$O16273,2,0)</f>
        <v>DRBR403</v>
      </c>
      <c r="G90" s="141" t="str">
        <f>VLOOKUP(E90,'LISTADO ATM'!$A$2:$B$900,2,0)</f>
        <v xml:space="preserve">ATM Oficina Vicente Noble </v>
      </c>
      <c r="H90" s="141" t="str">
        <f>VLOOKUP(E90,VIP!$A$2:$O21234,7,FALSE)</f>
        <v>Si</v>
      </c>
      <c r="I90" s="141" t="str">
        <f>VLOOKUP(E90,VIP!$A$2:$O13199,8,FALSE)</f>
        <v>Si</v>
      </c>
      <c r="J90" s="141" t="str">
        <f>VLOOKUP(E90,VIP!$A$2:$O13149,8,FALSE)</f>
        <v>Si</v>
      </c>
      <c r="K90" s="141" t="str">
        <f>VLOOKUP(E90,VIP!$A$2:$O16723,6,0)</f>
        <v>NO</v>
      </c>
      <c r="L90" s="153" t="s">
        <v>2455</v>
      </c>
      <c r="M90" s="163" t="s">
        <v>2530</v>
      </c>
      <c r="N90" s="93" t="s">
        <v>2443</v>
      </c>
      <c r="O90" s="141" t="s">
        <v>2445</v>
      </c>
      <c r="P90" s="153"/>
      <c r="Q90" s="163" t="s">
        <v>2834</v>
      </c>
      <c r="R90" s="99"/>
      <c r="S90" s="99"/>
      <c r="T90" s="99"/>
      <c r="U90" s="129"/>
      <c r="V90" s="68"/>
    </row>
    <row r="91" spans="1:22" ht="18" x14ac:dyDescent="0.25">
      <c r="A91" s="141" t="str">
        <f>VLOOKUP(E91,'LISTADO ATM'!$A$2:$C$901,3,0)</f>
        <v>ESTE</v>
      </c>
      <c r="B91" s="154">
        <v>3336038657</v>
      </c>
      <c r="C91" s="94">
        <v>44466.813136574077</v>
      </c>
      <c r="D91" s="94" t="s">
        <v>2174</v>
      </c>
      <c r="E91" s="156">
        <v>27</v>
      </c>
      <c r="F91" s="156" t="str">
        <f>VLOOKUP(E91,VIP!$A$2:$O16315,2,0)</f>
        <v>DRBR240</v>
      </c>
      <c r="G91" s="141" t="str">
        <f>VLOOKUP(E91,'LISTADO ATM'!$A$2:$B$900,2,0)</f>
        <v>ATM Oficina El Seibo II</v>
      </c>
      <c r="H91" s="141" t="str">
        <f>VLOOKUP(E91,VIP!$A$2:$O21276,7,FALSE)</f>
        <v>Si</v>
      </c>
      <c r="I91" s="141" t="str">
        <f>VLOOKUP(E91,VIP!$A$2:$O13241,8,FALSE)</f>
        <v>Si</v>
      </c>
      <c r="J91" s="141" t="str">
        <f>VLOOKUP(E91,VIP!$A$2:$O13191,8,FALSE)</f>
        <v>Si</v>
      </c>
      <c r="K91" s="141" t="str">
        <f>VLOOKUP(E91,VIP!$A$2:$O16765,6,0)</f>
        <v>NO</v>
      </c>
      <c r="L91" s="153" t="s">
        <v>2455</v>
      </c>
      <c r="M91" s="163" t="s">
        <v>2530</v>
      </c>
      <c r="N91" s="93" t="s">
        <v>2443</v>
      </c>
      <c r="O91" s="141" t="s">
        <v>2445</v>
      </c>
      <c r="P91" s="153"/>
      <c r="Q91" s="163" t="s">
        <v>2776</v>
      </c>
      <c r="R91" s="99"/>
      <c r="S91" s="99"/>
      <c r="T91" s="99"/>
      <c r="U91" s="129"/>
      <c r="V91" s="68"/>
    </row>
    <row r="92" spans="1:22" ht="18" x14ac:dyDescent="0.25">
      <c r="A92" s="141" t="str">
        <f>VLOOKUP(E92,'LISTADO ATM'!$A$2:$C$901,3,0)</f>
        <v>DISTRITO NACIONAL</v>
      </c>
      <c r="B92" s="154">
        <v>3336038698</v>
      </c>
      <c r="C92" s="94">
        <v>44467.093055555553</v>
      </c>
      <c r="D92" s="94" t="s">
        <v>2174</v>
      </c>
      <c r="E92" s="156">
        <v>676</v>
      </c>
      <c r="F92" s="156" t="str">
        <f>VLOOKUP(E92,VIP!$A$2:$O16285,2,0)</f>
        <v>DRBR676</v>
      </c>
      <c r="G92" s="141" t="str">
        <f>VLOOKUP(E92,'LISTADO ATM'!$A$2:$B$900,2,0)</f>
        <v>ATM S/M Bravo Colina Del Oeste</v>
      </c>
      <c r="H92" s="141" t="str">
        <f>VLOOKUP(E92,VIP!$A$2:$O21246,7,FALSE)</f>
        <v>Si</v>
      </c>
      <c r="I92" s="141" t="str">
        <f>VLOOKUP(E92,VIP!$A$2:$O13211,8,FALSE)</f>
        <v>Si</v>
      </c>
      <c r="J92" s="141" t="str">
        <f>VLOOKUP(E92,VIP!$A$2:$O13161,8,FALSE)</f>
        <v>Si</v>
      </c>
      <c r="K92" s="141" t="str">
        <f>VLOOKUP(E92,VIP!$A$2:$O16735,6,0)</f>
        <v>NO</v>
      </c>
      <c r="L92" s="153" t="s">
        <v>2455</v>
      </c>
      <c r="M92" s="163" t="s">
        <v>2530</v>
      </c>
      <c r="N92" s="93" t="s">
        <v>2443</v>
      </c>
      <c r="O92" s="141" t="s">
        <v>2445</v>
      </c>
      <c r="P92" s="153"/>
      <c r="Q92" s="163" t="s">
        <v>2777</v>
      </c>
      <c r="R92" s="99"/>
      <c r="S92" s="99"/>
      <c r="T92" s="99"/>
      <c r="U92" s="129"/>
      <c r="V92" s="68"/>
    </row>
    <row r="93" spans="1:22" ht="18" x14ac:dyDescent="0.25">
      <c r="A93" s="141" t="str">
        <f>VLOOKUP(E93,'LISTADO ATM'!$A$2:$C$901,3,0)</f>
        <v>SUR</v>
      </c>
      <c r="B93" s="154" t="s">
        <v>2660</v>
      </c>
      <c r="C93" s="94">
        <v>44467.65730324074</v>
      </c>
      <c r="D93" s="94" t="s">
        <v>2174</v>
      </c>
      <c r="E93" s="156">
        <v>995</v>
      </c>
      <c r="F93" s="139" t="str">
        <f>VLOOKUP(E93,VIP!$A$2:$O16339,2,0)</f>
        <v>DRBR545</v>
      </c>
      <c r="G93" s="141" t="str">
        <f>VLOOKUP(E93,'LISTADO ATM'!$A$2:$B$900,2,0)</f>
        <v xml:space="preserve">ATM Oficina San Cristobal III (Lobby) </v>
      </c>
      <c r="H93" s="141" t="str">
        <f>VLOOKUP(E93,VIP!$A$2:$O21300,7,FALSE)</f>
        <v>Si</v>
      </c>
      <c r="I93" s="141" t="str">
        <f>VLOOKUP(E93,VIP!$A$2:$O13265,8,FALSE)</f>
        <v>No</v>
      </c>
      <c r="J93" s="141" t="str">
        <f>VLOOKUP(E93,VIP!$A$2:$O13215,8,FALSE)</f>
        <v>No</v>
      </c>
      <c r="K93" s="141" t="str">
        <f>VLOOKUP(E93,VIP!$A$2:$O16789,6,0)</f>
        <v>NO</v>
      </c>
      <c r="L93" s="153" t="s">
        <v>2455</v>
      </c>
      <c r="M93" s="163" t="s">
        <v>2530</v>
      </c>
      <c r="N93" s="93" t="s">
        <v>2625</v>
      </c>
      <c r="O93" s="141" t="s">
        <v>2445</v>
      </c>
      <c r="P93" s="153"/>
      <c r="Q93" s="163" t="s">
        <v>2780</v>
      </c>
      <c r="R93" s="99"/>
      <c r="S93" s="99"/>
      <c r="T93" s="99"/>
      <c r="U93" s="129"/>
      <c r="V93" s="68"/>
    </row>
    <row r="94" spans="1:22" ht="18" x14ac:dyDescent="0.25">
      <c r="A94" s="141" t="str">
        <f>VLOOKUP(E94,'LISTADO ATM'!$A$2:$C$901,3,0)</f>
        <v>ESTE</v>
      </c>
      <c r="B94" s="154" t="s">
        <v>2659</v>
      </c>
      <c r="C94" s="94">
        <v>44467.658032407409</v>
      </c>
      <c r="D94" s="94" t="s">
        <v>2174</v>
      </c>
      <c r="E94" s="156">
        <v>899</v>
      </c>
      <c r="F94" s="139" t="str">
        <f>VLOOKUP(E94,VIP!$A$2:$O16338,2,0)</f>
        <v>DRBR899</v>
      </c>
      <c r="G94" s="141" t="str">
        <f>VLOOKUP(E94,'LISTADO ATM'!$A$2:$B$900,2,0)</f>
        <v xml:space="preserve">ATM Oficina Punta Cana </v>
      </c>
      <c r="H94" s="141" t="str">
        <f>VLOOKUP(E94,VIP!$A$2:$O21299,7,FALSE)</f>
        <v>Si</v>
      </c>
      <c r="I94" s="141" t="str">
        <f>VLOOKUP(E94,VIP!$A$2:$O13264,8,FALSE)</f>
        <v>Si</v>
      </c>
      <c r="J94" s="141" t="str">
        <f>VLOOKUP(E94,VIP!$A$2:$O13214,8,FALSE)</f>
        <v>Si</v>
      </c>
      <c r="K94" s="141" t="str">
        <f>VLOOKUP(E94,VIP!$A$2:$O16788,6,0)</f>
        <v>NO</v>
      </c>
      <c r="L94" s="153" t="s">
        <v>2455</v>
      </c>
      <c r="M94" s="163" t="s">
        <v>2530</v>
      </c>
      <c r="N94" s="93" t="s">
        <v>2625</v>
      </c>
      <c r="O94" s="141" t="s">
        <v>2445</v>
      </c>
      <c r="P94" s="153"/>
      <c r="Q94" s="163" t="s">
        <v>2833</v>
      </c>
      <c r="R94" s="99"/>
      <c r="S94" s="99"/>
      <c r="T94" s="99"/>
      <c r="U94" s="129"/>
      <c r="V94" s="68"/>
    </row>
    <row r="95" spans="1:22" ht="18" x14ac:dyDescent="0.25">
      <c r="A95" s="141" t="str">
        <f>VLOOKUP(E95,'LISTADO ATM'!$A$2:$C$901,3,0)</f>
        <v>DISTRITO NACIONAL</v>
      </c>
      <c r="B95" s="154" t="s">
        <v>2658</v>
      </c>
      <c r="C95" s="94">
        <v>44467.659039351849</v>
      </c>
      <c r="D95" s="94" t="s">
        <v>2174</v>
      </c>
      <c r="E95" s="156">
        <v>325</v>
      </c>
      <c r="F95" s="139" t="str">
        <f>VLOOKUP(E95,VIP!$A$2:$O16337,2,0)</f>
        <v>DRBR325</v>
      </c>
      <c r="G95" s="141" t="str">
        <f>VLOOKUP(E95,'LISTADO ATM'!$A$2:$B$900,2,0)</f>
        <v>ATM Casa Edwin</v>
      </c>
      <c r="H95" s="141" t="str">
        <f>VLOOKUP(E95,VIP!$A$2:$O21298,7,FALSE)</f>
        <v>Si</v>
      </c>
      <c r="I95" s="141" t="str">
        <f>VLOOKUP(E95,VIP!$A$2:$O13263,8,FALSE)</f>
        <v>Si</v>
      </c>
      <c r="J95" s="141" t="str">
        <f>VLOOKUP(E95,VIP!$A$2:$O13213,8,FALSE)</f>
        <v>Si</v>
      </c>
      <c r="K95" s="141" t="str">
        <f>VLOOKUP(E95,VIP!$A$2:$O16787,6,0)</f>
        <v>NO</v>
      </c>
      <c r="L95" s="153" t="s">
        <v>2455</v>
      </c>
      <c r="M95" s="163" t="s">
        <v>2530</v>
      </c>
      <c r="N95" s="93" t="s">
        <v>2625</v>
      </c>
      <c r="O95" s="141" t="s">
        <v>2445</v>
      </c>
      <c r="P95" s="153"/>
      <c r="Q95" s="163" t="s">
        <v>2776</v>
      </c>
      <c r="R95" s="99"/>
      <c r="S95" s="99"/>
      <c r="T95" s="99"/>
      <c r="U95" s="129"/>
      <c r="V95" s="68"/>
    </row>
    <row r="96" spans="1:22" ht="18" x14ac:dyDescent="0.25">
      <c r="A96" s="141" t="str">
        <f>VLOOKUP(E96,'LISTADO ATM'!$A$2:$C$901,3,0)</f>
        <v>DISTRITO NACIONAL</v>
      </c>
      <c r="B96" s="154" t="s">
        <v>2657</v>
      </c>
      <c r="C96" s="94">
        <v>44467.660752314812</v>
      </c>
      <c r="D96" s="94" t="s">
        <v>2174</v>
      </c>
      <c r="E96" s="156">
        <v>976</v>
      </c>
      <c r="F96" s="139" t="str">
        <f>VLOOKUP(E96,VIP!$A$2:$O16336,2,0)</f>
        <v>DRBR24W</v>
      </c>
      <c r="G96" s="141" t="str">
        <f>VLOOKUP(E96,'LISTADO ATM'!$A$2:$B$900,2,0)</f>
        <v xml:space="preserve">ATM Oficina Diamond Plaza I </v>
      </c>
      <c r="H96" s="141" t="str">
        <f>VLOOKUP(E96,VIP!$A$2:$O21297,7,FALSE)</f>
        <v>Si</v>
      </c>
      <c r="I96" s="141" t="str">
        <f>VLOOKUP(E96,VIP!$A$2:$O13262,8,FALSE)</f>
        <v>Si</v>
      </c>
      <c r="J96" s="141" t="str">
        <f>VLOOKUP(E96,VIP!$A$2:$O13212,8,FALSE)</f>
        <v>Si</v>
      </c>
      <c r="K96" s="141" t="str">
        <f>VLOOKUP(E96,VIP!$A$2:$O16786,6,0)</f>
        <v>NO</v>
      </c>
      <c r="L96" s="153" t="s">
        <v>2455</v>
      </c>
      <c r="M96" s="163" t="s">
        <v>2530</v>
      </c>
      <c r="N96" s="93" t="s">
        <v>2625</v>
      </c>
      <c r="O96" s="141" t="s">
        <v>2445</v>
      </c>
      <c r="P96" s="153"/>
      <c r="Q96" s="163" t="s">
        <v>2779</v>
      </c>
      <c r="R96" s="99"/>
      <c r="S96" s="99"/>
      <c r="T96" s="99"/>
      <c r="U96" s="129"/>
      <c r="V96" s="68"/>
    </row>
    <row r="97" spans="1:22" ht="18" x14ac:dyDescent="0.25">
      <c r="A97" s="141" t="str">
        <f>VLOOKUP(E97,'LISTADO ATM'!$A$2:$C$901,3,0)</f>
        <v>DISTRITO NACIONAL</v>
      </c>
      <c r="B97" s="154" t="s">
        <v>2656</v>
      </c>
      <c r="C97" s="94">
        <v>44467.661840277775</v>
      </c>
      <c r="D97" s="94" t="s">
        <v>2174</v>
      </c>
      <c r="E97" s="156">
        <v>494</v>
      </c>
      <c r="F97" s="139" t="str">
        <f>VLOOKUP(E97,VIP!$A$2:$O16335,2,0)</f>
        <v>DRBR494</v>
      </c>
      <c r="G97" s="141" t="str">
        <f>VLOOKUP(E97,'LISTADO ATM'!$A$2:$B$900,2,0)</f>
        <v xml:space="preserve">ATM Oficina Blue Mall </v>
      </c>
      <c r="H97" s="141" t="str">
        <f>VLOOKUP(E97,VIP!$A$2:$O21296,7,FALSE)</f>
        <v>Si</v>
      </c>
      <c r="I97" s="141" t="str">
        <f>VLOOKUP(E97,VIP!$A$2:$O13261,8,FALSE)</f>
        <v>Si</v>
      </c>
      <c r="J97" s="141" t="str">
        <f>VLOOKUP(E97,VIP!$A$2:$O13211,8,FALSE)</f>
        <v>Si</v>
      </c>
      <c r="K97" s="141" t="str">
        <f>VLOOKUP(E97,VIP!$A$2:$O16785,6,0)</f>
        <v>SI</v>
      </c>
      <c r="L97" s="153" t="s">
        <v>2455</v>
      </c>
      <c r="M97" s="163" t="s">
        <v>2530</v>
      </c>
      <c r="N97" s="93" t="s">
        <v>2625</v>
      </c>
      <c r="O97" s="141" t="s">
        <v>2445</v>
      </c>
      <c r="P97" s="153"/>
      <c r="Q97" s="163" t="s">
        <v>2828</v>
      </c>
      <c r="R97" s="99"/>
      <c r="S97" s="99"/>
      <c r="T97" s="99"/>
      <c r="U97" s="129"/>
      <c r="V97" s="68"/>
    </row>
    <row r="98" spans="1:22" ht="18" x14ac:dyDescent="0.25">
      <c r="A98" s="141" t="str">
        <f>VLOOKUP(E98,'LISTADO ATM'!$A$2:$C$901,3,0)</f>
        <v>SUR</v>
      </c>
      <c r="B98" s="154" t="s">
        <v>2689</v>
      </c>
      <c r="C98" s="94">
        <v>44468.012488425928</v>
      </c>
      <c r="D98" s="94" t="s">
        <v>2174</v>
      </c>
      <c r="E98" s="156">
        <v>829</v>
      </c>
      <c r="F98" s="139" t="str">
        <f>VLOOKUP(E98,VIP!$A$2:$O16324,2,0)</f>
        <v>DRBR829</v>
      </c>
      <c r="G98" s="141" t="str">
        <f>VLOOKUP(E98,'LISTADO ATM'!$A$2:$B$900,2,0)</f>
        <v xml:space="preserve">ATM UNP Multicentro Sirena Baní </v>
      </c>
      <c r="H98" s="141" t="str">
        <f>VLOOKUP(E98,VIP!$A$2:$O21285,7,FALSE)</f>
        <v>Si</v>
      </c>
      <c r="I98" s="141" t="str">
        <f>VLOOKUP(E98,VIP!$A$2:$O13250,8,FALSE)</f>
        <v>Si</v>
      </c>
      <c r="J98" s="141" t="str">
        <f>VLOOKUP(E98,VIP!$A$2:$O13200,8,FALSE)</f>
        <v>Si</v>
      </c>
      <c r="K98" s="141" t="str">
        <f>VLOOKUP(E98,VIP!$A$2:$O16774,6,0)</f>
        <v>NO</v>
      </c>
      <c r="L98" s="153" t="s">
        <v>2455</v>
      </c>
      <c r="M98" s="163" t="s">
        <v>2530</v>
      </c>
      <c r="N98" s="93" t="s">
        <v>2443</v>
      </c>
      <c r="O98" s="141" t="s">
        <v>2445</v>
      </c>
      <c r="P98" s="153"/>
      <c r="Q98" s="163" t="s">
        <v>2812</v>
      </c>
      <c r="R98" s="99"/>
      <c r="S98" s="99"/>
      <c r="T98" s="99"/>
      <c r="U98" s="129"/>
      <c r="V98" s="68"/>
    </row>
    <row r="99" spans="1:22" ht="18" x14ac:dyDescent="0.25">
      <c r="A99" s="141" t="str">
        <f>VLOOKUP(E99,'LISTADO ATM'!$A$2:$C$901,3,0)</f>
        <v>DISTRITO NACIONAL</v>
      </c>
      <c r="B99" s="154" t="s">
        <v>2723</v>
      </c>
      <c r="C99" s="94">
        <v>44468.334108796298</v>
      </c>
      <c r="D99" s="94" t="s">
        <v>2174</v>
      </c>
      <c r="E99" s="156">
        <v>267</v>
      </c>
      <c r="F99" s="139" t="str">
        <f>VLOOKUP(E99,VIP!$A$2:$O16320,2,0)</f>
        <v>DRBR267</v>
      </c>
      <c r="G99" s="141" t="str">
        <f>VLOOKUP(E99,'LISTADO ATM'!$A$2:$B$900,2,0)</f>
        <v xml:space="preserve">ATM Centro de Caja México </v>
      </c>
      <c r="H99" s="141" t="str">
        <f>VLOOKUP(E99,VIP!$A$2:$O21281,7,FALSE)</f>
        <v>Si</v>
      </c>
      <c r="I99" s="141" t="str">
        <f>VLOOKUP(E99,VIP!$A$2:$O13246,8,FALSE)</f>
        <v>Si</v>
      </c>
      <c r="J99" s="141" t="str">
        <f>VLOOKUP(E99,VIP!$A$2:$O13196,8,FALSE)</f>
        <v>Si</v>
      </c>
      <c r="K99" s="141" t="str">
        <f>VLOOKUP(E99,VIP!$A$2:$O16770,6,0)</f>
        <v>NO</v>
      </c>
      <c r="L99" s="153" t="s">
        <v>2455</v>
      </c>
      <c r="M99" s="163" t="s">
        <v>2530</v>
      </c>
      <c r="N99" s="93" t="s">
        <v>2443</v>
      </c>
      <c r="O99" s="141" t="s">
        <v>2445</v>
      </c>
      <c r="P99" s="153"/>
      <c r="Q99" s="163" t="s">
        <v>2765</v>
      </c>
      <c r="R99" s="99"/>
      <c r="S99" s="99"/>
      <c r="T99" s="99"/>
      <c r="U99" s="129"/>
      <c r="V99" s="68"/>
    </row>
    <row r="100" spans="1:22" ht="18" x14ac:dyDescent="0.25">
      <c r="A100" s="141" t="str">
        <f>VLOOKUP(E100,'LISTADO ATM'!$A$2:$C$901,3,0)</f>
        <v>SUR</v>
      </c>
      <c r="B100" s="154" t="s">
        <v>2722</v>
      </c>
      <c r="C100" s="94">
        <v>44468.334351851852</v>
      </c>
      <c r="D100" s="94" t="s">
        <v>2174</v>
      </c>
      <c r="E100" s="156">
        <v>891</v>
      </c>
      <c r="F100" s="139" t="str">
        <f>VLOOKUP(E100,VIP!$A$2:$O16319,2,0)</f>
        <v>DRBR891</v>
      </c>
      <c r="G100" s="141" t="str">
        <f>VLOOKUP(E100,'LISTADO ATM'!$A$2:$B$900,2,0)</f>
        <v xml:space="preserve">ATM Estación Texaco (Barahona) </v>
      </c>
      <c r="H100" s="141" t="str">
        <f>VLOOKUP(E100,VIP!$A$2:$O21280,7,FALSE)</f>
        <v>Si</v>
      </c>
      <c r="I100" s="141" t="str">
        <f>VLOOKUP(E100,VIP!$A$2:$O13245,8,FALSE)</f>
        <v>Si</v>
      </c>
      <c r="J100" s="141" t="str">
        <f>VLOOKUP(E100,VIP!$A$2:$O13195,8,FALSE)</f>
        <v>Si</v>
      </c>
      <c r="K100" s="141" t="str">
        <f>VLOOKUP(E100,VIP!$A$2:$O16769,6,0)</f>
        <v>NO</v>
      </c>
      <c r="L100" s="153" t="s">
        <v>2455</v>
      </c>
      <c r="M100" s="163" t="s">
        <v>2530</v>
      </c>
      <c r="N100" s="93" t="s">
        <v>2443</v>
      </c>
      <c r="O100" s="141" t="s">
        <v>2445</v>
      </c>
      <c r="P100" s="153"/>
      <c r="Q100" s="163" t="s">
        <v>2778</v>
      </c>
      <c r="R100" s="99"/>
      <c r="S100" s="99"/>
      <c r="T100" s="99"/>
      <c r="U100" s="129"/>
      <c r="V100" s="68"/>
    </row>
    <row r="101" spans="1:22" ht="18" x14ac:dyDescent="0.25">
      <c r="A101" s="141" t="str">
        <f>VLOOKUP(E101,'LISTADO ATM'!$A$2:$C$901,3,0)</f>
        <v>SUR</v>
      </c>
      <c r="B101" s="154" t="s">
        <v>2721</v>
      </c>
      <c r="C101" s="94">
        <v>44468.334641203706</v>
      </c>
      <c r="D101" s="94" t="s">
        <v>2174</v>
      </c>
      <c r="E101" s="156">
        <v>356</v>
      </c>
      <c r="F101" s="139" t="str">
        <f>VLOOKUP(E101,VIP!$A$2:$O16318,2,0)</f>
        <v>DRBR356</v>
      </c>
      <c r="G101" s="141" t="str">
        <f>VLOOKUP(E101,'LISTADO ATM'!$A$2:$B$900,2,0)</f>
        <v xml:space="preserve">ATM Estación Sigma (San Cristóbal) </v>
      </c>
      <c r="H101" s="141" t="str">
        <f>VLOOKUP(E101,VIP!$A$2:$O21279,7,FALSE)</f>
        <v>Si</v>
      </c>
      <c r="I101" s="141" t="str">
        <f>VLOOKUP(E101,VIP!$A$2:$O13244,8,FALSE)</f>
        <v>Si</v>
      </c>
      <c r="J101" s="141" t="str">
        <f>VLOOKUP(E101,VIP!$A$2:$O13194,8,FALSE)</f>
        <v>Si</v>
      </c>
      <c r="K101" s="141" t="str">
        <f>VLOOKUP(E101,VIP!$A$2:$O16768,6,0)</f>
        <v>NO</v>
      </c>
      <c r="L101" s="153" t="s">
        <v>2455</v>
      </c>
      <c r="M101" s="163" t="s">
        <v>2530</v>
      </c>
      <c r="N101" s="93" t="s">
        <v>2443</v>
      </c>
      <c r="O101" s="141" t="s">
        <v>2445</v>
      </c>
      <c r="P101" s="153"/>
      <c r="Q101" s="163" t="s">
        <v>2812</v>
      </c>
      <c r="R101" s="44"/>
      <c r="S101" s="99"/>
    </row>
    <row r="102" spans="1:22" ht="18" x14ac:dyDescent="0.25">
      <c r="A102" s="141" t="str">
        <f>VLOOKUP(E102,'LISTADO ATM'!$A$2:$C$901,3,0)</f>
        <v>DISTRITO NACIONAL</v>
      </c>
      <c r="B102" s="154" t="s">
        <v>2720</v>
      </c>
      <c r="C102" s="94">
        <v>44468.334930555553</v>
      </c>
      <c r="D102" s="94" t="s">
        <v>2174</v>
      </c>
      <c r="E102" s="156">
        <v>525</v>
      </c>
      <c r="F102" s="139" t="str">
        <f>VLOOKUP(E102,VIP!$A$2:$O16317,2,0)</f>
        <v>DRBR525</v>
      </c>
      <c r="G102" s="141" t="str">
        <f>VLOOKUP(E102,'LISTADO ATM'!$A$2:$B$900,2,0)</f>
        <v>ATM S/M Bravo Las Americas</v>
      </c>
      <c r="H102" s="141" t="str">
        <f>VLOOKUP(E102,VIP!$A$2:$O21278,7,FALSE)</f>
        <v>Si</v>
      </c>
      <c r="I102" s="141" t="str">
        <f>VLOOKUP(E102,VIP!$A$2:$O13243,8,FALSE)</f>
        <v>Si</v>
      </c>
      <c r="J102" s="141" t="str">
        <f>VLOOKUP(E102,VIP!$A$2:$O13193,8,FALSE)</f>
        <v>Si</v>
      </c>
      <c r="K102" s="141" t="str">
        <f>VLOOKUP(E102,VIP!$A$2:$O16767,6,0)</f>
        <v>NO</v>
      </c>
      <c r="L102" s="153" t="s">
        <v>2455</v>
      </c>
      <c r="M102" s="163" t="s">
        <v>2530</v>
      </c>
      <c r="N102" s="93" t="s">
        <v>2443</v>
      </c>
      <c r="O102" s="141" t="s">
        <v>2445</v>
      </c>
      <c r="P102" s="153"/>
      <c r="Q102" s="163" t="s">
        <v>2773</v>
      </c>
      <c r="R102" s="99"/>
      <c r="S102" s="99"/>
      <c r="T102" s="99"/>
      <c r="U102" s="129"/>
      <c r="V102" s="68"/>
    </row>
    <row r="103" spans="1:22" ht="18" x14ac:dyDescent="0.25">
      <c r="A103" s="141" t="str">
        <f>VLOOKUP(E103,'LISTADO ATM'!$A$2:$C$901,3,0)</f>
        <v>DISTRITO NACIONAL</v>
      </c>
      <c r="B103" s="154" t="s">
        <v>2719</v>
      </c>
      <c r="C103" s="94">
        <v>44468.335231481484</v>
      </c>
      <c r="D103" s="94" t="s">
        <v>2174</v>
      </c>
      <c r="E103" s="156">
        <v>43</v>
      </c>
      <c r="F103" s="139" t="str">
        <f>VLOOKUP(E103,VIP!$A$2:$O16316,2,0)</f>
        <v>DRBR043</v>
      </c>
      <c r="G103" s="141" t="str">
        <f>VLOOKUP(E103,'LISTADO ATM'!$A$2:$B$900,2,0)</f>
        <v xml:space="preserve">ATM Zona Franca San Isidro </v>
      </c>
      <c r="H103" s="141" t="str">
        <f>VLOOKUP(E103,VIP!$A$2:$O21277,7,FALSE)</f>
        <v>Si</v>
      </c>
      <c r="I103" s="141" t="str">
        <f>VLOOKUP(E103,VIP!$A$2:$O13242,8,FALSE)</f>
        <v>No</v>
      </c>
      <c r="J103" s="141" t="str">
        <f>VLOOKUP(E103,VIP!$A$2:$O13192,8,FALSE)</f>
        <v>No</v>
      </c>
      <c r="K103" s="141" t="str">
        <f>VLOOKUP(E103,VIP!$A$2:$O16766,6,0)</f>
        <v>NO</v>
      </c>
      <c r="L103" s="153" t="s">
        <v>2455</v>
      </c>
      <c r="M103" s="163" t="s">
        <v>2530</v>
      </c>
      <c r="N103" s="93" t="s">
        <v>2443</v>
      </c>
      <c r="O103" s="141" t="s">
        <v>2445</v>
      </c>
      <c r="P103" s="153"/>
      <c r="Q103" s="163" t="s">
        <v>2832</v>
      </c>
      <c r="R103" s="99"/>
      <c r="S103" s="99"/>
      <c r="T103" s="99"/>
      <c r="U103" s="129"/>
      <c r="V103" s="68"/>
    </row>
    <row r="104" spans="1:22" ht="18" x14ac:dyDescent="0.25">
      <c r="A104" s="141" t="str">
        <f>VLOOKUP(E104,'LISTADO ATM'!$A$2:$C$901,3,0)</f>
        <v>DISTRITO NACIONAL</v>
      </c>
      <c r="B104" s="154" t="s">
        <v>2731</v>
      </c>
      <c r="C104" s="94">
        <v>44468.47415509259</v>
      </c>
      <c r="D104" s="94" t="s">
        <v>2174</v>
      </c>
      <c r="E104" s="156">
        <v>967</v>
      </c>
      <c r="F104" s="139" t="str">
        <f>VLOOKUP(E104,VIP!$A$2:$O16316,2,0)</f>
        <v>DRBR967</v>
      </c>
      <c r="G104" s="141" t="str">
        <f>VLOOKUP(E104,'LISTADO ATM'!$A$2:$B$900,2,0)</f>
        <v xml:space="preserve">ATM UNP Hiper Olé Autopista Duarte </v>
      </c>
      <c r="H104" s="141" t="str">
        <f>VLOOKUP(E104,VIP!$A$2:$O21277,7,FALSE)</f>
        <v>Si</v>
      </c>
      <c r="I104" s="141" t="str">
        <f>VLOOKUP(E104,VIP!$A$2:$O13242,8,FALSE)</f>
        <v>Si</v>
      </c>
      <c r="J104" s="141" t="str">
        <f>VLOOKUP(E104,VIP!$A$2:$O13192,8,FALSE)</f>
        <v>Si</v>
      </c>
      <c r="K104" s="141" t="str">
        <f>VLOOKUP(E104,VIP!$A$2:$O16766,6,0)</f>
        <v>NO</v>
      </c>
      <c r="L104" s="153" t="s">
        <v>2455</v>
      </c>
      <c r="M104" s="163" t="s">
        <v>2530</v>
      </c>
      <c r="N104" s="93" t="s">
        <v>2443</v>
      </c>
      <c r="O104" s="141" t="s">
        <v>2445</v>
      </c>
      <c r="P104" s="153"/>
      <c r="Q104" s="163" t="s">
        <v>2813</v>
      </c>
      <c r="R104" s="99"/>
      <c r="S104" s="99"/>
      <c r="T104" s="99"/>
      <c r="U104" s="129"/>
      <c r="V104" s="68"/>
    </row>
    <row r="105" spans="1:22" ht="18" x14ac:dyDescent="0.25">
      <c r="A105" s="141" t="str">
        <f>VLOOKUP(E105,'LISTADO ATM'!$A$2:$C$901,3,0)</f>
        <v>ESTE</v>
      </c>
      <c r="B105" s="154" t="s">
        <v>2844</v>
      </c>
      <c r="C105" s="94">
        <v>44468.725775462961</v>
      </c>
      <c r="D105" s="94" t="s">
        <v>2174</v>
      </c>
      <c r="E105" s="156">
        <v>219</v>
      </c>
      <c r="F105" s="139" t="str">
        <f>VLOOKUP(E105,VIP!$A$2:$O16328,2,0)</f>
        <v>DRBR219</v>
      </c>
      <c r="G105" s="141" t="str">
        <f>VLOOKUP(E105,'LISTADO ATM'!$A$2:$B$900,2,0)</f>
        <v xml:space="preserve">ATM Oficina La Altagracia (Higuey) </v>
      </c>
      <c r="H105" s="141" t="str">
        <f>VLOOKUP(E105,VIP!$A$2:$O21289,7,FALSE)</f>
        <v>Si</v>
      </c>
      <c r="I105" s="141" t="str">
        <f>VLOOKUP(E105,VIP!$A$2:$O13254,8,FALSE)</f>
        <v>Si</v>
      </c>
      <c r="J105" s="141" t="str">
        <f>VLOOKUP(E105,VIP!$A$2:$O13204,8,FALSE)</f>
        <v>Si</v>
      </c>
      <c r="K105" s="141" t="str">
        <f>VLOOKUP(E105,VIP!$A$2:$O16778,6,0)</f>
        <v>NO</v>
      </c>
      <c r="L105" s="153" t="s">
        <v>2853</v>
      </c>
      <c r="M105" s="93" t="s">
        <v>2437</v>
      </c>
      <c r="N105" s="93" t="s">
        <v>2443</v>
      </c>
      <c r="O105" s="141" t="s">
        <v>2445</v>
      </c>
      <c r="P105" s="153"/>
      <c r="Q105" s="93" t="s">
        <v>2853</v>
      </c>
      <c r="R105" s="99"/>
      <c r="S105" s="99"/>
      <c r="T105" s="99"/>
      <c r="U105" s="129"/>
      <c r="V105" s="68"/>
    </row>
    <row r="106" spans="1:22" ht="18" x14ac:dyDescent="0.25">
      <c r="A106" s="141" t="str">
        <f>VLOOKUP(E106,'LISTADO ATM'!$A$2:$C$901,3,0)</f>
        <v>SUR</v>
      </c>
      <c r="B106" s="154">
        <v>3336037004</v>
      </c>
      <c r="C106" s="94">
        <v>44465.693807870368</v>
      </c>
      <c r="D106" s="94" t="s">
        <v>2174</v>
      </c>
      <c r="E106" s="156">
        <v>576</v>
      </c>
      <c r="F106" s="156" t="str">
        <f>VLOOKUP(E106,VIP!$A$2:$O16264,2,0)</f>
        <v>DRBR576</v>
      </c>
      <c r="G106" s="141" t="str">
        <f>VLOOKUP(E106,'LISTADO ATM'!$A$2:$B$900,2,0)</f>
        <v>ATM Nizao</v>
      </c>
      <c r="H106" s="141">
        <f>VLOOKUP(E106,VIP!$A$2:$O21225,7,FALSE)</f>
        <v>0</v>
      </c>
      <c r="I106" s="141">
        <f>VLOOKUP(E106,VIP!$A$2:$O13190,8,FALSE)</f>
        <v>0</v>
      </c>
      <c r="J106" s="141">
        <f>VLOOKUP(E106,VIP!$A$2:$O13140,8,FALSE)</f>
        <v>0</v>
      </c>
      <c r="K106" s="141">
        <f>VLOOKUP(E106,VIP!$A$2:$O16714,6,0)</f>
        <v>0</v>
      </c>
      <c r="L106" s="153" t="s">
        <v>2212</v>
      </c>
      <c r="M106" s="93" t="s">
        <v>2437</v>
      </c>
      <c r="N106" s="93" t="s">
        <v>2443</v>
      </c>
      <c r="O106" s="141" t="s">
        <v>2445</v>
      </c>
      <c r="P106" s="153"/>
      <c r="Q106" s="93" t="s">
        <v>2212</v>
      </c>
      <c r="R106" s="99"/>
      <c r="S106" s="99"/>
      <c r="T106" s="99"/>
      <c r="U106" s="129"/>
      <c r="V106" s="68"/>
    </row>
    <row r="107" spans="1:22" ht="18" x14ac:dyDescent="0.25">
      <c r="A107" s="141" t="str">
        <f>VLOOKUP(E107,'LISTADO ATM'!$A$2:$C$901,3,0)</f>
        <v>DISTRITO NACIONAL</v>
      </c>
      <c r="B107" s="154">
        <v>3336038391</v>
      </c>
      <c r="C107" s="94">
        <v>44466.661956018521</v>
      </c>
      <c r="D107" s="94" t="s">
        <v>2174</v>
      </c>
      <c r="E107" s="156">
        <v>194</v>
      </c>
      <c r="F107" s="156" t="str">
        <f>VLOOKUP(E107,VIP!$A$2:$O16290,2,0)</f>
        <v>DRBR194</v>
      </c>
      <c r="G107" s="141" t="str">
        <f>VLOOKUP(E107,'LISTADO ATM'!$A$2:$B$900,2,0)</f>
        <v xml:space="preserve">ATM UNP Pantoja </v>
      </c>
      <c r="H107" s="141" t="str">
        <f>VLOOKUP(E107,VIP!$A$2:$O21251,7,FALSE)</f>
        <v>Si</v>
      </c>
      <c r="I107" s="141" t="str">
        <f>VLOOKUP(E107,VIP!$A$2:$O13216,8,FALSE)</f>
        <v>No</v>
      </c>
      <c r="J107" s="141" t="str">
        <f>VLOOKUP(E107,VIP!$A$2:$O13166,8,FALSE)</f>
        <v>No</v>
      </c>
      <c r="K107" s="141" t="str">
        <f>VLOOKUP(E107,VIP!$A$2:$O16740,6,0)</f>
        <v>NO</v>
      </c>
      <c r="L107" s="153" t="s">
        <v>2212</v>
      </c>
      <c r="M107" s="93" t="s">
        <v>2437</v>
      </c>
      <c r="N107" s="93" t="s">
        <v>2443</v>
      </c>
      <c r="O107" s="141" t="s">
        <v>2445</v>
      </c>
      <c r="P107" s="153"/>
      <c r="Q107" s="93" t="s">
        <v>2212</v>
      </c>
      <c r="R107" s="99"/>
      <c r="S107" s="99"/>
      <c r="T107" s="99"/>
      <c r="U107" s="129"/>
      <c r="V107" s="68"/>
    </row>
    <row r="108" spans="1:22" ht="18" x14ac:dyDescent="0.25">
      <c r="A108" s="141" t="str">
        <f>VLOOKUP(E108,'LISTADO ATM'!$A$2:$C$901,3,0)</f>
        <v>DISTRITO NACIONAL</v>
      </c>
      <c r="B108" s="154">
        <v>3336038642</v>
      </c>
      <c r="C108" s="94">
        <v>44466.790949074071</v>
      </c>
      <c r="D108" s="94" t="s">
        <v>2174</v>
      </c>
      <c r="E108" s="156">
        <v>545</v>
      </c>
      <c r="F108" s="156" t="str">
        <f>VLOOKUP(E108,VIP!$A$2:$O16305,2,0)</f>
        <v>DRBR995</v>
      </c>
      <c r="G108" s="141" t="str">
        <f>VLOOKUP(E108,'LISTADO ATM'!$A$2:$B$900,2,0)</f>
        <v xml:space="preserve">ATM Oficina Isabel La Católica II  </v>
      </c>
      <c r="H108" s="141" t="str">
        <f>VLOOKUP(E108,VIP!$A$2:$O21266,7,FALSE)</f>
        <v>Si</v>
      </c>
      <c r="I108" s="141" t="str">
        <f>VLOOKUP(E108,VIP!$A$2:$O13231,8,FALSE)</f>
        <v>Si</v>
      </c>
      <c r="J108" s="141" t="str">
        <f>VLOOKUP(E108,VIP!$A$2:$O13181,8,FALSE)</f>
        <v>Si</v>
      </c>
      <c r="K108" s="141" t="str">
        <f>VLOOKUP(E108,VIP!$A$2:$O16755,6,0)</f>
        <v>NO</v>
      </c>
      <c r="L108" s="153" t="s">
        <v>2212</v>
      </c>
      <c r="M108" s="93" t="s">
        <v>2437</v>
      </c>
      <c r="N108" s="93" t="s">
        <v>2443</v>
      </c>
      <c r="O108" s="141" t="s">
        <v>2445</v>
      </c>
      <c r="P108" s="153"/>
      <c r="Q108" s="93" t="s">
        <v>2212</v>
      </c>
      <c r="R108" s="99"/>
      <c r="S108" s="99"/>
      <c r="T108" s="99"/>
      <c r="U108" s="129"/>
      <c r="V108" s="68"/>
    </row>
    <row r="109" spans="1:22" ht="18" x14ac:dyDescent="0.25">
      <c r="A109" s="141" t="str">
        <f>VLOOKUP(E109,'LISTADO ATM'!$A$2:$C$901,3,0)</f>
        <v>DISTRITO NACIONAL</v>
      </c>
      <c r="B109" s="154">
        <v>3336039884</v>
      </c>
      <c r="C109" s="94">
        <v>44467.617708333331</v>
      </c>
      <c r="D109" s="94" t="s">
        <v>2174</v>
      </c>
      <c r="E109" s="156">
        <v>648</v>
      </c>
      <c r="F109" s="139" t="str">
        <f>VLOOKUP(E109,VIP!$A$2:$O16316,2,0)</f>
        <v>DRBR190</v>
      </c>
      <c r="G109" s="141" t="str">
        <f>VLOOKUP(E109,'LISTADO ATM'!$A$2:$B$900,2,0)</f>
        <v xml:space="preserve">ATM Hermandad de Pensionados </v>
      </c>
      <c r="H109" s="141" t="str">
        <f>VLOOKUP(E109,VIP!$A$2:$O21277,7,FALSE)</f>
        <v>Si</v>
      </c>
      <c r="I109" s="141" t="str">
        <f>VLOOKUP(E109,VIP!$A$2:$O13242,8,FALSE)</f>
        <v>No</v>
      </c>
      <c r="J109" s="141" t="str">
        <f>VLOOKUP(E109,VIP!$A$2:$O13192,8,FALSE)</f>
        <v>No</v>
      </c>
      <c r="K109" s="141" t="str">
        <f>VLOOKUP(E109,VIP!$A$2:$O16766,6,0)</f>
        <v>NO</v>
      </c>
      <c r="L109" s="153" t="s">
        <v>2212</v>
      </c>
      <c r="M109" s="93" t="s">
        <v>2437</v>
      </c>
      <c r="N109" s="93" t="s">
        <v>2443</v>
      </c>
      <c r="O109" s="141" t="s">
        <v>2445</v>
      </c>
      <c r="P109" s="153"/>
      <c r="Q109" s="93" t="s">
        <v>2212</v>
      </c>
      <c r="R109" s="99"/>
      <c r="S109" s="99"/>
      <c r="T109" s="99"/>
      <c r="U109" s="129"/>
      <c r="V109" s="68"/>
    </row>
    <row r="110" spans="1:22" ht="18" x14ac:dyDescent="0.25">
      <c r="A110" s="141" t="str">
        <f>VLOOKUP(E110,'LISTADO ATM'!$A$2:$C$901,3,0)</f>
        <v>DISTRITO NACIONAL</v>
      </c>
      <c r="B110" s="154">
        <v>3336039910</v>
      </c>
      <c r="C110" s="94">
        <v>44467.623229166667</v>
      </c>
      <c r="D110" s="94" t="s">
        <v>2174</v>
      </c>
      <c r="E110" s="156">
        <v>239</v>
      </c>
      <c r="F110" s="139" t="str">
        <f>VLOOKUP(E110,VIP!$A$2:$O16313,2,0)</f>
        <v>DRBR239</v>
      </c>
      <c r="G110" s="141" t="str">
        <f>VLOOKUP(E110,'LISTADO ATM'!$A$2:$B$900,2,0)</f>
        <v xml:space="preserve">ATM Autobanco Charles de Gaulle </v>
      </c>
      <c r="H110" s="141" t="str">
        <f>VLOOKUP(E110,VIP!$A$2:$O21274,7,FALSE)</f>
        <v>Si</v>
      </c>
      <c r="I110" s="141" t="str">
        <f>VLOOKUP(E110,VIP!$A$2:$O13239,8,FALSE)</f>
        <v>Si</v>
      </c>
      <c r="J110" s="141" t="str">
        <f>VLOOKUP(E110,VIP!$A$2:$O13189,8,FALSE)</f>
        <v>Si</v>
      </c>
      <c r="K110" s="141" t="str">
        <f>VLOOKUP(E110,VIP!$A$2:$O16763,6,0)</f>
        <v>SI</v>
      </c>
      <c r="L110" s="153" t="s">
        <v>2212</v>
      </c>
      <c r="M110" s="93" t="s">
        <v>2437</v>
      </c>
      <c r="N110" s="93" t="s">
        <v>2443</v>
      </c>
      <c r="O110" s="141" t="s">
        <v>2445</v>
      </c>
      <c r="P110" s="153"/>
      <c r="Q110" s="93" t="s">
        <v>2212</v>
      </c>
      <c r="R110" s="99"/>
      <c r="S110" s="99"/>
      <c r="T110" s="99"/>
      <c r="U110" s="129"/>
      <c r="V110" s="68"/>
    </row>
    <row r="111" spans="1:22" ht="18" x14ac:dyDescent="0.25">
      <c r="A111" s="141" t="str">
        <f>VLOOKUP(E111,'LISTADO ATM'!$A$2:$C$901,3,0)</f>
        <v>DISTRITO NACIONAL</v>
      </c>
      <c r="B111" s="154" t="s">
        <v>2728</v>
      </c>
      <c r="C111" s="94">
        <v>44468.329444444447</v>
      </c>
      <c r="D111" s="94" t="s">
        <v>2174</v>
      </c>
      <c r="E111" s="156">
        <v>335</v>
      </c>
      <c r="F111" s="139" t="str">
        <f>VLOOKUP(E111,VIP!$A$2:$O16324,2,0)</f>
        <v>DRBR335</v>
      </c>
      <c r="G111" s="141" t="str">
        <f>VLOOKUP(E111,'LISTADO ATM'!$A$2:$B$900,2,0)</f>
        <v>ATM Edificio Aster</v>
      </c>
      <c r="H111" s="141" t="str">
        <f>VLOOKUP(E111,VIP!$A$2:$O21285,7,FALSE)</f>
        <v>Si</v>
      </c>
      <c r="I111" s="141" t="str">
        <f>VLOOKUP(E111,VIP!$A$2:$O13250,8,FALSE)</f>
        <v>Si</v>
      </c>
      <c r="J111" s="141" t="str">
        <f>VLOOKUP(E111,VIP!$A$2:$O13200,8,FALSE)</f>
        <v>Si</v>
      </c>
      <c r="K111" s="141" t="str">
        <f>VLOOKUP(E111,VIP!$A$2:$O16774,6,0)</f>
        <v>NO</v>
      </c>
      <c r="L111" s="153" t="s">
        <v>2212</v>
      </c>
      <c r="M111" s="93" t="s">
        <v>2437</v>
      </c>
      <c r="N111" s="93" t="s">
        <v>2443</v>
      </c>
      <c r="O111" s="141" t="s">
        <v>2445</v>
      </c>
      <c r="P111" s="153"/>
      <c r="Q111" s="93" t="s">
        <v>2212</v>
      </c>
      <c r="R111" s="99"/>
      <c r="S111" s="99"/>
      <c r="T111" s="99"/>
      <c r="U111" s="129"/>
      <c r="V111" s="68"/>
    </row>
    <row r="112" spans="1:22" ht="18" x14ac:dyDescent="0.25">
      <c r="A112" s="141" t="str">
        <f>VLOOKUP(E112,'LISTADO ATM'!$A$2:$C$901,3,0)</f>
        <v>DISTRITO NACIONAL</v>
      </c>
      <c r="B112" s="154" t="s">
        <v>2725</v>
      </c>
      <c r="C112" s="94">
        <v>44468.332546296297</v>
      </c>
      <c r="D112" s="94" t="s">
        <v>2174</v>
      </c>
      <c r="E112" s="156">
        <v>10</v>
      </c>
      <c r="F112" s="139" t="str">
        <f>VLOOKUP(E112,VIP!$A$2:$O16322,2,0)</f>
        <v>DRBR010</v>
      </c>
      <c r="G112" s="141" t="str">
        <f>VLOOKUP(E112,'LISTADO ATM'!$A$2:$B$900,2,0)</f>
        <v xml:space="preserve">ATM Ministerio Salud Pública </v>
      </c>
      <c r="H112" s="141" t="str">
        <f>VLOOKUP(E112,VIP!$A$2:$O21283,7,FALSE)</f>
        <v>Si</v>
      </c>
      <c r="I112" s="141" t="str">
        <f>VLOOKUP(E112,VIP!$A$2:$O13248,8,FALSE)</f>
        <v>Si</v>
      </c>
      <c r="J112" s="141" t="str">
        <f>VLOOKUP(E112,VIP!$A$2:$O13198,8,FALSE)</f>
        <v>Si</v>
      </c>
      <c r="K112" s="141" t="str">
        <f>VLOOKUP(E112,VIP!$A$2:$O16772,6,0)</f>
        <v>NO</v>
      </c>
      <c r="L112" s="153" t="s">
        <v>2212</v>
      </c>
      <c r="M112" s="93" t="s">
        <v>2437</v>
      </c>
      <c r="N112" s="93" t="s">
        <v>2443</v>
      </c>
      <c r="O112" s="141" t="s">
        <v>2445</v>
      </c>
      <c r="P112" s="153"/>
      <c r="Q112" s="93" t="s">
        <v>2212</v>
      </c>
      <c r="R112" s="99"/>
      <c r="S112" s="99"/>
      <c r="T112" s="99"/>
      <c r="U112" s="129"/>
      <c r="V112" s="68"/>
    </row>
    <row r="113" spans="1:24" ht="18" x14ac:dyDescent="0.25">
      <c r="A113" s="141" t="str">
        <f>VLOOKUP(E113,'LISTADO ATM'!$A$2:$C$901,3,0)</f>
        <v>DISTRITO NACIONAL</v>
      </c>
      <c r="B113" s="154" t="s">
        <v>2744</v>
      </c>
      <c r="C113" s="94">
        <v>44468.453738425924</v>
      </c>
      <c r="D113" s="94" t="s">
        <v>2174</v>
      </c>
      <c r="E113" s="156">
        <v>929</v>
      </c>
      <c r="F113" s="139" t="str">
        <f>VLOOKUP(E113,VIP!$A$2:$O16327,2,0)</f>
        <v>DRBR929</v>
      </c>
      <c r="G113" s="141" t="str">
        <f>VLOOKUP(E113,'LISTADO ATM'!$A$2:$B$900,2,0)</f>
        <v>ATM Autoservicio Nacional El Conde</v>
      </c>
      <c r="H113" s="141" t="str">
        <f>VLOOKUP(E113,VIP!$A$2:$O21288,7,FALSE)</f>
        <v>Si</v>
      </c>
      <c r="I113" s="141" t="str">
        <f>VLOOKUP(E113,VIP!$A$2:$O13253,8,FALSE)</f>
        <v>Si</v>
      </c>
      <c r="J113" s="141" t="str">
        <f>VLOOKUP(E113,VIP!$A$2:$O13203,8,FALSE)</f>
        <v>Si</v>
      </c>
      <c r="K113" s="141" t="str">
        <f>VLOOKUP(E113,VIP!$A$2:$O16777,6,0)</f>
        <v>NO</v>
      </c>
      <c r="L113" s="153" t="s">
        <v>2212</v>
      </c>
      <c r="M113" s="93" t="s">
        <v>2437</v>
      </c>
      <c r="N113" s="93" t="s">
        <v>2443</v>
      </c>
      <c r="O113" s="141" t="s">
        <v>2445</v>
      </c>
      <c r="P113" s="153"/>
      <c r="Q113" s="93" t="s">
        <v>2455</v>
      </c>
      <c r="R113" s="99"/>
      <c r="S113" s="99"/>
      <c r="T113" s="99"/>
      <c r="U113" s="129"/>
      <c r="V113" s="68"/>
    </row>
    <row r="114" spans="1:24" ht="18" x14ac:dyDescent="0.25">
      <c r="A114" s="141" t="str">
        <f>VLOOKUP(E114,'LISTADO ATM'!$A$2:$C$901,3,0)</f>
        <v>DISTRITO NACIONAL</v>
      </c>
      <c r="B114" s="154" t="s">
        <v>2743</v>
      </c>
      <c r="C114" s="94">
        <v>44468.456655092596</v>
      </c>
      <c r="D114" s="94" t="s">
        <v>2174</v>
      </c>
      <c r="E114" s="156">
        <v>149</v>
      </c>
      <c r="F114" s="139" t="str">
        <f>VLOOKUP(E114,VIP!$A$2:$O16326,2,0)</f>
        <v>DRBR149</v>
      </c>
      <c r="G114" s="141" t="str">
        <f>VLOOKUP(E114,'LISTADO ATM'!$A$2:$B$900,2,0)</f>
        <v>ATM Estación Metro Concepción</v>
      </c>
      <c r="H114" s="141" t="str">
        <f>VLOOKUP(E114,VIP!$A$2:$O21287,7,FALSE)</f>
        <v>N/A</v>
      </c>
      <c r="I114" s="141" t="str">
        <f>VLOOKUP(E114,VIP!$A$2:$O13252,8,FALSE)</f>
        <v>N/A</v>
      </c>
      <c r="J114" s="141" t="str">
        <f>VLOOKUP(E114,VIP!$A$2:$O13202,8,FALSE)</f>
        <v>N/A</v>
      </c>
      <c r="K114" s="141" t="str">
        <f>VLOOKUP(E114,VIP!$A$2:$O16776,6,0)</f>
        <v>N/A</v>
      </c>
      <c r="L114" s="153" t="s">
        <v>2212</v>
      </c>
      <c r="M114" s="93" t="s">
        <v>2437</v>
      </c>
      <c r="N114" s="93" t="s">
        <v>2443</v>
      </c>
      <c r="O114" s="141" t="s">
        <v>2445</v>
      </c>
      <c r="P114" s="153"/>
      <c r="Q114" s="93" t="s">
        <v>2455</v>
      </c>
      <c r="R114" s="99"/>
      <c r="S114" s="99"/>
      <c r="T114" s="99"/>
      <c r="U114" s="129"/>
      <c r="V114" s="68"/>
    </row>
    <row r="115" spans="1:24" ht="18" x14ac:dyDescent="0.25">
      <c r="A115" s="141" t="str">
        <f>VLOOKUP(E115,'LISTADO ATM'!$A$2:$C$901,3,0)</f>
        <v>DISTRITO NACIONAL</v>
      </c>
      <c r="B115" s="154" t="s">
        <v>2742</v>
      </c>
      <c r="C115" s="94">
        <v>44468.457905092589</v>
      </c>
      <c r="D115" s="94" t="s">
        <v>2174</v>
      </c>
      <c r="E115" s="156">
        <v>37</v>
      </c>
      <c r="F115" s="139" t="str">
        <f>VLOOKUP(E115,VIP!$A$2:$O16325,2,0)</f>
        <v>DRBR037</v>
      </c>
      <c r="G115" s="141" t="str">
        <f>VLOOKUP(E115,'LISTADO ATM'!$A$2:$B$900,2,0)</f>
        <v xml:space="preserve">ATM Oficina Villa Mella </v>
      </c>
      <c r="H115" s="141" t="str">
        <f>VLOOKUP(E115,VIP!$A$2:$O21286,7,FALSE)</f>
        <v>Si</v>
      </c>
      <c r="I115" s="141" t="str">
        <f>VLOOKUP(E115,VIP!$A$2:$O13251,8,FALSE)</f>
        <v>Si</v>
      </c>
      <c r="J115" s="141" t="str">
        <f>VLOOKUP(E115,VIP!$A$2:$O13201,8,FALSE)</f>
        <v>Si</v>
      </c>
      <c r="K115" s="141" t="str">
        <f>VLOOKUP(E115,VIP!$A$2:$O16775,6,0)</f>
        <v>SI</v>
      </c>
      <c r="L115" s="153" t="s">
        <v>2212</v>
      </c>
      <c r="M115" s="93" t="s">
        <v>2437</v>
      </c>
      <c r="N115" s="93" t="s">
        <v>2443</v>
      </c>
      <c r="O115" s="141" t="s">
        <v>2445</v>
      </c>
      <c r="P115" s="153"/>
      <c r="Q115" s="93" t="s">
        <v>2455</v>
      </c>
      <c r="R115" s="99"/>
      <c r="S115" s="99"/>
      <c r="T115" s="99"/>
      <c r="U115" s="129"/>
      <c r="V115" s="68"/>
    </row>
    <row r="116" spans="1:24" ht="18" x14ac:dyDescent="0.25">
      <c r="A116" s="141" t="str">
        <f>VLOOKUP(E116,'LISTADO ATM'!$A$2:$C$901,3,0)</f>
        <v>DISTRITO NACIONAL</v>
      </c>
      <c r="B116" s="154" t="s">
        <v>2739</v>
      </c>
      <c r="C116" s="94">
        <v>44468.460706018515</v>
      </c>
      <c r="D116" s="94" t="s">
        <v>2174</v>
      </c>
      <c r="E116" s="156">
        <v>336</v>
      </c>
      <c r="F116" s="139" t="str">
        <f>VLOOKUP(E116,VIP!$A$2:$O16322,2,0)</f>
        <v>DRBR336</v>
      </c>
      <c r="G116" s="141" t="str">
        <f>VLOOKUP(E116,'LISTADO ATM'!$A$2:$B$900,2,0)</f>
        <v>ATM Instituto Nacional de Cancer (incart)</v>
      </c>
      <c r="H116" s="141" t="str">
        <f>VLOOKUP(E116,VIP!$A$2:$O21283,7,FALSE)</f>
        <v>Si</v>
      </c>
      <c r="I116" s="141" t="str">
        <f>VLOOKUP(E116,VIP!$A$2:$O13248,8,FALSE)</f>
        <v>Si</v>
      </c>
      <c r="J116" s="141" t="str">
        <f>VLOOKUP(E116,VIP!$A$2:$O13198,8,FALSE)</f>
        <v>Si</v>
      </c>
      <c r="K116" s="141" t="str">
        <f>VLOOKUP(E116,VIP!$A$2:$O16772,6,0)</f>
        <v>NO</v>
      </c>
      <c r="L116" s="153" t="s">
        <v>2212</v>
      </c>
      <c r="M116" s="93" t="s">
        <v>2437</v>
      </c>
      <c r="N116" s="93" t="s">
        <v>2443</v>
      </c>
      <c r="O116" s="141" t="s">
        <v>2445</v>
      </c>
      <c r="P116" s="153"/>
      <c r="Q116" s="93" t="s">
        <v>2455</v>
      </c>
      <c r="R116" s="99"/>
      <c r="S116" s="99"/>
      <c r="T116" s="99"/>
      <c r="U116" s="129"/>
      <c r="V116" s="68"/>
    </row>
    <row r="117" spans="1:24" ht="18" x14ac:dyDescent="0.25">
      <c r="A117" s="141" t="str">
        <f>VLOOKUP(E117,'LISTADO ATM'!$A$2:$C$901,3,0)</f>
        <v>NORTE</v>
      </c>
      <c r="B117" s="154" t="s">
        <v>2794</v>
      </c>
      <c r="C117" s="94">
        <v>44468.609155092592</v>
      </c>
      <c r="D117" s="94" t="s">
        <v>2175</v>
      </c>
      <c r="E117" s="156">
        <v>411</v>
      </c>
      <c r="F117" s="139" t="str">
        <f>VLOOKUP(E117,VIP!$A$2:$O16322,2,0)</f>
        <v>DRBR411</v>
      </c>
      <c r="G117" s="141" t="str">
        <f>VLOOKUP(E117,'LISTADO ATM'!$A$2:$B$900,2,0)</f>
        <v xml:space="preserve">ATM UNP Piedra Blanca </v>
      </c>
      <c r="H117" s="141" t="str">
        <f>VLOOKUP(E117,VIP!$A$2:$O21283,7,FALSE)</f>
        <v>Si</v>
      </c>
      <c r="I117" s="141" t="str">
        <f>VLOOKUP(E117,VIP!$A$2:$O13248,8,FALSE)</f>
        <v>Si</v>
      </c>
      <c r="J117" s="141" t="str">
        <f>VLOOKUP(E117,VIP!$A$2:$O13198,8,FALSE)</f>
        <v>Si</v>
      </c>
      <c r="K117" s="141" t="str">
        <f>VLOOKUP(E117,VIP!$A$2:$O16772,6,0)</f>
        <v>NO</v>
      </c>
      <c r="L117" s="153" t="s">
        <v>2212</v>
      </c>
      <c r="M117" s="93" t="s">
        <v>2437</v>
      </c>
      <c r="N117" s="93" t="s">
        <v>2443</v>
      </c>
      <c r="O117" s="141" t="s">
        <v>2626</v>
      </c>
      <c r="P117" s="153"/>
      <c r="Q117" s="93" t="s">
        <v>2212</v>
      </c>
      <c r="R117" s="99"/>
      <c r="S117" s="99"/>
      <c r="T117" s="99"/>
      <c r="U117" s="129"/>
      <c r="V117" s="68"/>
    </row>
    <row r="118" spans="1:24" ht="18" x14ac:dyDescent="0.25">
      <c r="A118" s="141" t="str">
        <f>VLOOKUP(E118,'LISTADO ATM'!$A$2:$C$901,3,0)</f>
        <v>DISTRITO NACIONAL</v>
      </c>
      <c r="B118" s="154" t="s">
        <v>2848</v>
      </c>
      <c r="C118" s="94">
        <v>44468.720358796294</v>
      </c>
      <c r="D118" s="94" t="s">
        <v>2174</v>
      </c>
      <c r="E118" s="156">
        <v>536</v>
      </c>
      <c r="F118" s="139" t="str">
        <f>VLOOKUP(E118,VIP!$A$2:$O16332,2,0)</f>
        <v>DRBR509</v>
      </c>
      <c r="G118" s="141" t="str">
        <f>VLOOKUP(E118,'LISTADO ATM'!$A$2:$B$900,2,0)</f>
        <v xml:space="preserve">ATM Super Lama San Isidro </v>
      </c>
      <c r="H118" s="141" t="str">
        <f>VLOOKUP(E118,VIP!$A$2:$O21293,7,FALSE)</f>
        <v>Si</v>
      </c>
      <c r="I118" s="141" t="str">
        <f>VLOOKUP(E118,VIP!$A$2:$O13258,8,FALSE)</f>
        <v>Si</v>
      </c>
      <c r="J118" s="141" t="str">
        <f>VLOOKUP(E118,VIP!$A$2:$O13208,8,FALSE)</f>
        <v>Si</v>
      </c>
      <c r="K118" s="141" t="str">
        <f>VLOOKUP(E118,VIP!$A$2:$O16782,6,0)</f>
        <v>NO</v>
      </c>
      <c r="L118" s="153" t="s">
        <v>2212</v>
      </c>
      <c r="M118" s="93" t="s">
        <v>2437</v>
      </c>
      <c r="N118" s="93" t="s">
        <v>2443</v>
      </c>
      <c r="O118" s="141" t="s">
        <v>2445</v>
      </c>
      <c r="P118" s="153"/>
      <c r="Q118" s="93" t="s">
        <v>2212</v>
      </c>
      <c r="R118" s="99"/>
      <c r="S118" s="99"/>
      <c r="T118" s="99"/>
      <c r="U118" s="129"/>
      <c r="V118" s="68"/>
    </row>
    <row r="119" spans="1:24" ht="18" x14ac:dyDescent="0.25">
      <c r="A119" s="141" t="str">
        <f>VLOOKUP(E119,'LISTADO ATM'!$A$2:$C$901,3,0)</f>
        <v>DISTRITO NACIONAL</v>
      </c>
      <c r="B119" s="154" t="s">
        <v>2845</v>
      </c>
      <c r="C119" s="94">
        <v>44468.724918981483</v>
      </c>
      <c r="D119" s="94" t="s">
        <v>2174</v>
      </c>
      <c r="E119" s="156">
        <v>498</v>
      </c>
      <c r="F119" s="139" t="str">
        <f>VLOOKUP(E119,VIP!$A$2:$O16329,2,0)</f>
        <v>DRBR498</v>
      </c>
      <c r="G119" s="141" t="str">
        <f>VLOOKUP(E119,'LISTADO ATM'!$A$2:$B$900,2,0)</f>
        <v xml:space="preserve">ATM Estación Sunix 27 de Febrero </v>
      </c>
      <c r="H119" s="141" t="str">
        <f>VLOOKUP(E119,VIP!$A$2:$O21290,7,FALSE)</f>
        <v>Si</v>
      </c>
      <c r="I119" s="141" t="str">
        <f>VLOOKUP(E119,VIP!$A$2:$O13255,8,FALSE)</f>
        <v>Si</v>
      </c>
      <c r="J119" s="141" t="str">
        <f>VLOOKUP(E119,VIP!$A$2:$O13205,8,FALSE)</f>
        <v>Si</v>
      </c>
      <c r="K119" s="141" t="str">
        <f>VLOOKUP(E119,VIP!$A$2:$O16779,6,0)</f>
        <v>NO</v>
      </c>
      <c r="L119" s="153" t="s">
        <v>2212</v>
      </c>
      <c r="M119" s="93" t="s">
        <v>2437</v>
      </c>
      <c r="N119" s="93" t="s">
        <v>2443</v>
      </c>
      <c r="O119" s="141" t="s">
        <v>2445</v>
      </c>
      <c r="P119" s="153"/>
      <c r="Q119" s="93" t="s">
        <v>2212</v>
      </c>
      <c r="R119" s="99"/>
      <c r="S119" s="99"/>
      <c r="T119" s="99"/>
      <c r="U119" s="129"/>
      <c r="V119" s="68"/>
    </row>
    <row r="120" spans="1:24" ht="18" x14ac:dyDescent="0.25">
      <c r="A120" s="141" t="str">
        <f>VLOOKUP(E120,'LISTADO ATM'!$A$2:$C$901,3,0)</f>
        <v>DISTRITO NACIONAL</v>
      </c>
      <c r="B120" s="154" t="s">
        <v>2842</v>
      </c>
      <c r="C120" s="94">
        <v>44468.726493055554</v>
      </c>
      <c r="D120" s="94" t="s">
        <v>2174</v>
      </c>
      <c r="E120" s="156">
        <v>610</v>
      </c>
      <c r="F120" s="139" t="str">
        <f>VLOOKUP(E120,VIP!$A$2:$O16326,2,0)</f>
        <v>DRBR610</v>
      </c>
      <c r="G120" s="141" t="str">
        <f>VLOOKUP(E120,'LISTADO ATM'!$A$2:$B$900,2,0)</f>
        <v xml:space="preserve">ATM EDEESTE </v>
      </c>
      <c r="H120" s="141" t="str">
        <f>VLOOKUP(E120,VIP!$A$2:$O21287,7,FALSE)</f>
        <v>Si</v>
      </c>
      <c r="I120" s="141" t="str">
        <f>VLOOKUP(E120,VIP!$A$2:$O13252,8,FALSE)</f>
        <v>Si</v>
      </c>
      <c r="J120" s="141" t="str">
        <f>VLOOKUP(E120,VIP!$A$2:$O13202,8,FALSE)</f>
        <v>Si</v>
      </c>
      <c r="K120" s="141" t="str">
        <f>VLOOKUP(E120,VIP!$A$2:$O16776,6,0)</f>
        <v>NO</v>
      </c>
      <c r="L120" s="153" t="s">
        <v>2212</v>
      </c>
      <c r="M120" s="93" t="s">
        <v>2437</v>
      </c>
      <c r="N120" s="93" t="s">
        <v>2443</v>
      </c>
      <c r="O120" s="141" t="s">
        <v>2445</v>
      </c>
      <c r="P120" s="153"/>
      <c r="Q120" s="93" t="s">
        <v>2212</v>
      </c>
      <c r="R120" s="99"/>
      <c r="S120" s="99"/>
      <c r="T120" s="99"/>
      <c r="U120" s="129"/>
      <c r="V120" s="68"/>
    </row>
    <row r="121" spans="1:24" ht="18" x14ac:dyDescent="0.25">
      <c r="A121" s="141" t="str">
        <f>VLOOKUP(E121,'LISTADO ATM'!$A$2:$C$901,3,0)</f>
        <v>NORTE</v>
      </c>
      <c r="B121" s="154" t="s">
        <v>2838</v>
      </c>
      <c r="C121" s="94">
        <v>44468.760648148149</v>
      </c>
      <c r="D121" s="94" t="s">
        <v>2175</v>
      </c>
      <c r="E121" s="156">
        <v>638</v>
      </c>
      <c r="F121" s="139" t="str">
        <f>VLOOKUP(E121,VIP!$A$2:$O16322,2,0)</f>
        <v>DRBR638</v>
      </c>
      <c r="G121" s="141" t="str">
        <f>VLOOKUP(E121,'LISTADO ATM'!$A$2:$B$900,2,0)</f>
        <v xml:space="preserve">ATM S/M Yoma </v>
      </c>
      <c r="H121" s="141" t="str">
        <f>VLOOKUP(E121,VIP!$A$2:$O21283,7,FALSE)</f>
        <v>Si</v>
      </c>
      <c r="I121" s="141" t="str">
        <f>VLOOKUP(E121,VIP!$A$2:$O13248,8,FALSE)</f>
        <v>Si</v>
      </c>
      <c r="J121" s="141" t="str">
        <f>VLOOKUP(E121,VIP!$A$2:$O13198,8,FALSE)</f>
        <v>Si</v>
      </c>
      <c r="K121" s="141" t="str">
        <f>VLOOKUP(E121,VIP!$A$2:$O16772,6,0)</f>
        <v>NO</v>
      </c>
      <c r="L121" s="153" t="s">
        <v>2212</v>
      </c>
      <c r="M121" s="93" t="s">
        <v>2437</v>
      </c>
      <c r="N121" s="93" t="s">
        <v>2443</v>
      </c>
      <c r="O121" s="141" t="s">
        <v>2626</v>
      </c>
      <c r="P121" s="153"/>
      <c r="Q121" s="93" t="s">
        <v>2212</v>
      </c>
    </row>
    <row r="122" spans="1:24" ht="18" x14ac:dyDescent="0.25">
      <c r="A122" s="141" t="str">
        <f>VLOOKUP(E122,'LISTADO ATM'!$A$2:$C$901,3,0)</f>
        <v>DISTRITO NACIONAL</v>
      </c>
      <c r="B122" s="154" t="s">
        <v>2836</v>
      </c>
      <c r="C122" s="94">
        <v>44468.790451388886</v>
      </c>
      <c r="D122" s="94" t="s">
        <v>2174</v>
      </c>
      <c r="E122" s="156">
        <v>232</v>
      </c>
      <c r="F122" s="139" t="str">
        <f>VLOOKUP(E122,VIP!$A$2:$O16320,2,0)</f>
        <v>DRBR232</v>
      </c>
      <c r="G122" s="141" t="str">
        <f>VLOOKUP(E122,'LISTADO ATM'!$A$2:$B$900,2,0)</f>
        <v xml:space="preserve">ATM S/M Nacional Charles de Gaulle </v>
      </c>
      <c r="H122" s="141" t="str">
        <f>VLOOKUP(E122,VIP!$A$2:$O21281,7,FALSE)</f>
        <v>Si</v>
      </c>
      <c r="I122" s="141" t="str">
        <f>VLOOKUP(E122,VIP!$A$2:$O13246,8,FALSE)</f>
        <v>Si</v>
      </c>
      <c r="J122" s="141" t="str">
        <f>VLOOKUP(E122,VIP!$A$2:$O13196,8,FALSE)</f>
        <v>Si</v>
      </c>
      <c r="K122" s="141" t="str">
        <f>VLOOKUP(E122,VIP!$A$2:$O16770,6,0)</f>
        <v>SI</v>
      </c>
      <c r="L122" s="153" t="s">
        <v>2212</v>
      </c>
      <c r="M122" s="93" t="s">
        <v>2437</v>
      </c>
      <c r="N122" s="93" t="s">
        <v>2443</v>
      </c>
      <c r="O122" s="141" t="s">
        <v>2445</v>
      </c>
      <c r="P122" s="153"/>
      <c r="Q122" s="93" t="s">
        <v>2212</v>
      </c>
    </row>
    <row r="123" spans="1:24" ht="18" x14ac:dyDescent="0.25">
      <c r="A123" s="141" t="str">
        <f>VLOOKUP(E123,'LISTADO ATM'!$A$2:$C$901,3,0)</f>
        <v>NORTE</v>
      </c>
      <c r="B123" s="154" t="s">
        <v>2901</v>
      </c>
      <c r="C123" s="94">
        <v>44468.883171296293</v>
      </c>
      <c r="D123" s="94" t="s">
        <v>2175</v>
      </c>
      <c r="E123" s="156">
        <v>760</v>
      </c>
      <c r="F123" s="139" t="str">
        <f>VLOOKUP(E123,VIP!$A$2:$O16335,2,0)</f>
        <v>DRBR760</v>
      </c>
      <c r="G123" s="141" t="str">
        <f>VLOOKUP(E123,'LISTADO ATM'!$A$2:$B$900,2,0)</f>
        <v xml:space="preserve">ATM UNP Cruce Guayacanes (Mao) </v>
      </c>
      <c r="H123" s="141" t="str">
        <f>VLOOKUP(E123,VIP!$A$2:$O21296,7,FALSE)</f>
        <v>Si</v>
      </c>
      <c r="I123" s="141" t="str">
        <f>VLOOKUP(E123,VIP!$A$2:$O13261,8,FALSE)</f>
        <v>Si</v>
      </c>
      <c r="J123" s="141" t="str">
        <f>VLOOKUP(E123,VIP!$A$2:$O13211,8,FALSE)</f>
        <v>Si</v>
      </c>
      <c r="K123" s="141" t="str">
        <f>VLOOKUP(E123,VIP!$A$2:$O16785,6,0)</f>
        <v>NO</v>
      </c>
      <c r="L123" s="153" t="s">
        <v>2212</v>
      </c>
      <c r="M123" s="93" t="s">
        <v>2437</v>
      </c>
      <c r="N123" s="93" t="s">
        <v>2443</v>
      </c>
      <c r="O123" s="141" t="s">
        <v>2626</v>
      </c>
      <c r="P123" s="153"/>
      <c r="Q123" s="93" t="s">
        <v>2212</v>
      </c>
    </row>
    <row r="124" spans="1:24" ht="18" x14ac:dyDescent="0.25">
      <c r="A124" s="141" t="str">
        <f>VLOOKUP(E124,'LISTADO ATM'!$A$2:$C$901,3,0)</f>
        <v>ESTE</v>
      </c>
      <c r="B124" s="154" t="s">
        <v>2902</v>
      </c>
      <c r="C124" s="94">
        <v>44468.882395833331</v>
      </c>
      <c r="D124" s="94" t="s">
        <v>2174</v>
      </c>
      <c r="E124" s="156">
        <v>513</v>
      </c>
      <c r="F124" s="139" t="str">
        <f>VLOOKUP(E124,VIP!$A$2:$O16336,2,0)</f>
        <v>DRBR513</v>
      </c>
      <c r="G124" s="141" t="str">
        <f>VLOOKUP(E124,'LISTADO ATM'!$A$2:$B$900,2,0)</f>
        <v xml:space="preserve">ATM UNP Lagunas de Nisibón </v>
      </c>
      <c r="H124" s="141" t="str">
        <f>VLOOKUP(E124,VIP!$A$2:$O21297,7,FALSE)</f>
        <v>Si</v>
      </c>
      <c r="I124" s="141" t="str">
        <f>VLOOKUP(E124,VIP!$A$2:$O13262,8,FALSE)</f>
        <v>Si</v>
      </c>
      <c r="J124" s="141" t="str">
        <f>VLOOKUP(E124,VIP!$A$2:$O13212,8,FALSE)</f>
        <v>Si</v>
      </c>
      <c r="K124" s="141" t="str">
        <f>VLOOKUP(E124,VIP!$A$2:$O16786,6,0)</f>
        <v>NO</v>
      </c>
      <c r="L124" s="153" t="s">
        <v>2212</v>
      </c>
      <c r="M124" s="93" t="s">
        <v>2437</v>
      </c>
      <c r="N124" s="93" t="s">
        <v>2443</v>
      </c>
      <c r="O124" s="141" t="s">
        <v>2445</v>
      </c>
      <c r="P124" s="153"/>
      <c r="Q124" s="93" t="s">
        <v>2212</v>
      </c>
    </row>
    <row r="125" spans="1:24" ht="18" x14ac:dyDescent="0.25">
      <c r="A125" s="141" t="str">
        <f>VLOOKUP(E125,'LISTADO ATM'!$A$2:$C$901,3,0)</f>
        <v>DISTRITO NACIONAL</v>
      </c>
      <c r="B125" s="154">
        <v>3336036966</v>
      </c>
      <c r="C125" s="94">
        <v>44465.265277777777</v>
      </c>
      <c r="D125" s="94" t="s">
        <v>2174</v>
      </c>
      <c r="E125" s="156">
        <v>113</v>
      </c>
      <c r="F125" s="156" t="str">
        <f>VLOOKUP(E125,VIP!$A$2:$O16182,2,0)</f>
        <v>DRBR113</v>
      </c>
      <c r="G125" s="141" t="str">
        <f>VLOOKUP(E125,'LISTADO ATM'!$A$2:$B$900,2,0)</f>
        <v xml:space="preserve">ATM Autoservicio Atalaya del Mar </v>
      </c>
      <c r="H125" s="141" t="str">
        <f>VLOOKUP(E125,VIP!$A$2:$O21143,7,FALSE)</f>
        <v>Si</v>
      </c>
      <c r="I125" s="141" t="str">
        <f>VLOOKUP(E125,VIP!$A$2:$O13108,8,FALSE)</f>
        <v>No</v>
      </c>
      <c r="J125" s="141" t="str">
        <f>VLOOKUP(E125,VIP!$A$2:$O13058,8,FALSE)</f>
        <v>No</v>
      </c>
      <c r="K125" s="141" t="str">
        <f>VLOOKUP(E125,VIP!$A$2:$O16632,6,0)</f>
        <v>NO</v>
      </c>
      <c r="L125" s="153" t="s">
        <v>2238</v>
      </c>
      <c r="M125" s="93" t="s">
        <v>2437</v>
      </c>
      <c r="N125" s="93" t="s">
        <v>2443</v>
      </c>
      <c r="O125" s="141" t="s">
        <v>2445</v>
      </c>
      <c r="P125" s="153"/>
      <c r="Q125" s="93" t="s">
        <v>2238</v>
      </c>
    </row>
    <row r="126" spans="1:24" ht="18" x14ac:dyDescent="0.25">
      <c r="A126" s="141" t="str">
        <f>VLOOKUP(E126,'LISTADO ATM'!$A$2:$C$901,3,0)</f>
        <v>ESTE</v>
      </c>
      <c r="B126" s="154" t="s">
        <v>2664</v>
      </c>
      <c r="C126" s="94">
        <v>44467.649444444447</v>
      </c>
      <c r="D126" s="94" t="s">
        <v>2174</v>
      </c>
      <c r="E126" s="156">
        <v>893</v>
      </c>
      <c r="F126" s="139" t="str">
        <f>VLOOKUP(E126,VIP!$A$2:$O16344,2,0)</f>
        <v>DRBR893</v>
      </c>
      <c r="G126" s="141" t="str">
        <f>VLOOKUP(E126,'LISTADO ATM'!$A$2:$B$900,2,0)</f>
        <v xml:space="preserve">ATM Hotel Be Live Canoa (Bayahibe) II </v>
      </c>
      <c r="H126" s="141" t="str">
        <f>VLOOKUP(E126,VIP!$A$2:$O21305,7,FALSE)</f>
        <v>Si</v>
      </c>
      <c r="I126" s="141" t="str">
        <f>VLOOKUP(E126,VIP!$A$2:$O13270,8,FALSE)</f>
        <v>Si</v>
      </c>
      <c r="J126" s="141" t="str">
        <f>VLOOKUP(E126,VIP!$A$2:$O13220,8,FALSE)</f>
        <v>Si</v>
      </c>
      <c r="K126" s="141" t="str">
        <f>VLOOKUP(E126,VIP!$A$2:$O16794,6,0)</f>
        <v>NO</v>
      </c>
      <c r="L126" s="153" t="s">
        <v>2238</v>
      </c>
      <c r="M126" s="93" t="s">
        <v>2437</v>
      </c>
      <c r="N126" s="93" t="s">
        <v>2625</v>
      </c>
      <c r="O126" s="141" t="s">
        <v>2445</v>
      </c>
      <c r="P126" s="153"/>
      <c r="Q126" s="93" t="s">
        <v>2238</v>
      </c>
    </row>
    <row r="127" spans="1:24" ht="18" x14ac:dyDescent="0.25">
      <c r="A127" s="141" t="str">
        <f>VLOOKUP(E127,'LISTADO ATM'!$A$2:$C$901,3,0)</f>
        <v>DISTRITO NACIONAL</v>
      </c>
      <c r="B127" s="154" t="s">
        <v>2740</v>
      </c>
      <c r="C127" s="94">
        <v>44468.459907407407</v>
      </c>
      <c r="D127" s="94" t="s">
        <v>2174</v>
      </c>
      <c r="E127" s="156">
        <v>943</v>
      </c>
      <c r="F127" s="139" t="str">
        <f>VLOOKUP(E127,VIP!$A$2:$O16323,2,0)</f>
        <v>DRBR16K</v>
      </c>
      <c r="G127" s="141" t="str">
        <f>VLOOKUP(E127,'LISTADO ATM'!$A$2:$B$900,2,0)</f>
        <v xml:space="preserve">ATM Oficina Tránsito Terreste </v>
      </c>
      <c r="H127" s="141" t="str">
        <f>VLOOKUP(E127,VIP!$A$2:$O21284,7,FALSE)</f>
        <v>Si</v>
      </c>
      <c r="I127" s="141" t="str">
        <f>VLOOKUP(E127,VIP!$A$2:$O13249,8,FALSE)</f>
        <v>Si</v>
      </c>
      <c r="J127" s="141" t="str">
        <f>VLOOKUP(E127,VIP!$A$2:$O13199,8,FALSE)</f>
        <v>Si</v>
      </c>
      <c r="K127" s="141" t="str">
        <f>VLOOKUP(E127,VIP!$A$2:$O16773,6,0)</f>
        <v>NO</v>
      </c>
      <c r="L127" s="153" t="s">
        <v>2238</v>
      </c>
      <c r="M127" s="93" t="s">
        <v>2437</v>
      </c>
      <c r="N127" s="93" t="s">
        <v>2443</v>
      </c>
      <c r="O127" s="141" t="s">
        <v>2445</v>
      </c>
      <c r="P127" s="153"/>
      <c r="Q127" s="93" t="s">
        <v>2455</v>
      </c>
    </row>
    <row r="128" spans="1:24" ht="18" x14ac:dyDescent="0.25">
      <c r="A128" s="141" t="str">
        <f>VLOOKUP(E128,'LISTADO ATM'!$A$2:$C$901,3,0)</f>
        <v>SUR</v>
      </c>
      <c r="B128" s="154" t="s">
        <v>2735</v>
      </c>
      <c r="C128" s="94">
        <v>44468.465405092589</v>
      </c>
      <c r="D128" s="94" t="s">
        <v>2174</v>
      </c>
      <c r="E128" s="156">
        <v>470</v>
      </c>
      <c r="F128" s="139" t="str">
        <f>VLOOKUP(E128,VIP!$A$2:$O16319,2,0)</f>
        <v>DRBR470</v>
      </c>
      <c r="G128" s="141" t="str">
        <f>VLOOKUP(E128,'LISTADO ATM'!$A$2:$B$900,2,0)</f>
        <v xml:space="preserve">ATM Hospital Taiwán (Azua) </v>
      </c>
      <c r="H128" s="141" t="str">
        <f>VLOOKUP(E128,VIP!$A$2:$O21280,7,FALSE)</f>
        <v>Si</v>
      </c>
      <c r="I128" s="141" t="str">
        <f>VLOOKUP(E128,VIP!$A$2:$O13245,8,FALSE)</f>
        <v>Si</v>
      </c>
      <c r="J128" s="141" t="str">
        <f>VLOOKUP(E128,VIP!$A$2:$O13195,8,FALSE)</f>
        <v>Si</v>
      </c>
      <c r="K128" s="141" t="str">
        <f>VLOOKUP(E128,VIP!$A$2:$O16769,6,0)</f>
        <v>NO</v>
      </c>
      <c r="L128" s="153" t="s">
        <v>2238</v>
      </c>
      <c r="M128" s="93" t="s">
        <v>2437</v>
      </c>
      <c r="N128" s="93" t="s">
        <v>2443</v>
      </c>
      <c r="O128" s="141" t="s">
        <v>2445</v>
      </c>
      <c r="P128" s="153"/>
      <c r="Q128" s="93" t="s">
        <v>2455</v>
      </c>
      <c r="R128" s="81"/>
      <c r="S128" s="81"/>
      <c r="T128" s="81"/>
      <c r="U128" s="81"/>
      <c r="V128" s="81"/>
      <c r="W128" s="81"/>
      <c r="X128" s="81"/>
    </row>
    <row r="129" spans="1:24" ht="18" x14ac:dyDescent="0.25">
      <c r="A129" s="141" t="str">
        <f>VLOOKUP(E129,'LISTADO ATM'!$A$2:$C$901,3,0)</f>
        <v>ESTE</v>
      </c>
      <c r="B129" s="154" t="s">
        <v>2840</v>
      </c>
      <c r="C129" s="94">
        <v>44468.732511574075</v>
      </c>
      <c r="D129" s="94" t="s">
        <v>2174</v>
      </c>
      <c r="E129" s="156">
        <v>795</v>
      </c>
      <c r="F129" s="139" t="str">
        <f>VLOOKUP(E129,VIP!$A$2:$O16324,2,0)</f>
        <v>DRBR795</v>
      </c>
      <c r="G129" s="141" t="str">
        <f>VLOOKUP(E129,'LISTADO ATM'!$A$2:$B$900,2,0)</f>
        <v xml:space="preserve">ATM UNP Guaymate (La Romana) </v>
      </c>
      <c r="H129" s="141" t="str">
        <f>VLOOKUP(E129,VIP!$A$2:$O21285,7,FALSE)</f>
        <v>Si</v>
      </c>
      <c r="I129" s="141" t="str">
        <f>VLOOKUP(E129,VIP!$A$2:$O13250,8,FALSE)</f>
        <v>Si</v>
      </c>
      <c r="J129" s="141" t="str">
        <f>VLOOKUP(E129,VIP!$A$2:$O13200,8,FALSE)</f>
        <v>Si</v>
      </c>
      <c r="K129" s="141" t="str">
        <f>VLOOKUP(E129,VIP!$A$2:$O16774,6,0)</f>
        <v>NO</v>
      </c>
      <c r="L129" s="153" t="s">
        <v>2238</v>
      </c>
      <c r="M129" s="93" t="s">
        <v>2437</v>
      </c>
      <c r="N129" s="93" t="s">
        <v>2443</v>
      </c>
      <c r="O129" s="141" t="s">
        <v>2445</v>
      </c>
      <c r="P129" s="153"/>
      <c r="Q129" s="93" t="s">
        <v>2238</v>
      </c>
      <c r="R129" s="81"/>
      <c r="S129" s="81"/>
      <c r="T129" s="81"/>
      <c r="U129" s="81"/>
      <c r="V129" s="81"/>
      <c r="W129" s="81"/>
      <c r="X129" s="81"/>
    </row>
    <row r="130" spans="1:24" ht="18" x14ac:dyDescent="0.25">
      <c r="A130" s="141" t="str">
        <f>VLOOKUP(E130,'LISTADO ATM'!$A$2:$C$901,3,0)</f>
        <v>DISTRITO NACIONAL</v>
      </c>
      <c r="B130" s="154" t="s">
        <v>2839</v>
      </c>
      <c r="C130" s="94">
        <v>44468.742002314815</v>
      </c>
      <c r="D130" s="94" t="s">
        <v>2174</v>
      </c>
      <c r="E130" s="156">
        <v>648</v>
      </c>
      <c r="F130" s="139" t="str">
        <f>VLOOKUP(E130,VIP!$A$2:$O16323,2,0)</f>
        <v>DRBR190</v>
      </c>
      <c r="G130" s="141" t="str">
        <f>VLOOKUP(E130,'LISTADO ATM'!$A$2:$B$900,2,0)</f>
        <v xml:space="preserve">ATM Hermandad de Pensionados </v>
      </c>
      <c r="H130" s="141" t="str">
        <f>VLOOKUP(E130,VIP!$A$2:$O21284,7,FALSE)</f>
        <v>Si</v>
      </c>
      <c r="I130" s="141" t="str">
        <f>VLOOKUP(E130,VIP!$A$2:$O13249,8,FALSE)</f>
        <v>No</v>
      </c>
      <c r="J130" s="141" t="str">
        <f>VLOOKUP(E130,VIP!$A$2:$O13199,8,FALSE)</f>
        <v>No</v>
      </c>
      <c r="K130" s="141" t="str">
        <f>VLOOKUP(E130,VIP!$A$2:$O16773,6,0)</f>
        <v>NO</v>
      </c>
      <c r="L130" s="153" t="s">
        <v>2238</v>
      </c>
      <c r="M130" s="93" t="s">
        <v>2437</v>
      </c>
      <c r="N130" s="93" t="s">
        <v>2443</v>
      </c>
      <c r="O130" s="141" t="s">
        <v>2445</v>
      </c>
      <c r="P130" s="153"/>
      <c r="Q130" s="93" t="s">
        <v>2238</v>
      </c>
      <c r="R130" s="81"/>
      <c r="S130" s="81"/>
      <c r="T130" s="81"/>
      <c r="U130" s="81"/>
      <c r="V130" s="81"/>
      <c r="W130" s="81"/>
      <c r="X130" s="81"/>
    </row>
    <row r="131" spans="1:24" ht="18" x14ac:dyDescent="0.25">
      <c r="A131" s="141" t="str">
        <f>VLOOKUP(E131,'LISTADO ATM'!$A$2:$C$901,3,0)</f>
        <v>ESTE</v>
      </c>
      <c r="B131" s="154" t="s">
        <v>2837</v>
      </c>
      <c r="C131" s="94">
        <v>44468.789189814815</v>
      </c>
      <c r="D131" s="94" t="s">
        <v>2174</v>
      </c>
      <c r="E131" s="156">
        <v>368</v>
      </c>
      <c r="F131" s="139" t="str">
        <f>VLOOKUP(E131,VIP!$A$2:$O16321,2,0)</f>
        <v xml:space="preserve">DRBR368 </v>
      </c>
      <c r="G131" s="141" t="str">
        <f>VLOOKUP(E131,'LISTADO ATM'!$A$2:$B$900,2,0)</f>
        <v>ATM Ayuntamiento Peralvillo</v>
      </c>
      <c r="H131" s="141" t="str">
        <f>VLOOKUP(E131,VIP!$A$2:$O21282,7,FALSE)</f>
        <v>N/A</v>
      </c>
      <c r="I131" s="141" t="str">
        <f>VLOOKUP(E131,VIP!$A$2:$O13247,8,FALSE)</f>
        <v>N/A</v>
      </c>
      <c r="J131" s="141" t="str">
        <f>VLOOKUP(E131,VIP!$A$2:$O13197,8,FALSE)</f>
        <v>N/A</v>
      </c>
      <c r="K131" s="141" t="str">
        <f>VLOOKUP(E131,VIP!$A$2:$O16771,6,0)</f>
        <v>N/A</v>
      </c>
      <c r="L131" s="153" t="s">
        <v>2238</v>
      </c>
      <c r="M131" s="93" t="s">
        <v>2437</v>
      </c>
      <c r="N131" s="93" t="s">
        <v>2443</v>
      </c>
      <c r="O131" s="141" t="s">
        <v>2445</v>
      </c>
      <c r="P131" s="153"/>
      <c r="Q131" s="93" t="s">
        <v>2238</v>
      </c>
    </row>
    <row r="132" spans="1:24" ht="18" x14ac:dyDescent="0.25">
      <c r="A132" s="141" t="str">
        <f>VLOOKUP(E132,'LISTADO ATM'!$A$2:$C$901,3,0)</f>
        <v>DISTRITO NACIONAL</v>
      </c>
      <c r="B132" s="154" t="s">
        <v>2888</v>
      </c>
      <c r="C132" s="94">
        <v>44468.932615740741</v>
      </c>
      <c r="D132" s="94" t="s">
        <v>2174</v>
      </c>
      <c r="E132" s="156">
        <v>850</v>
      </c>
      <c r="F132" s="139" t="str">
        <f>VLOOKUP(E132,VIP!$A$2:$O16322,2,0)</f>
        <v>DRBR850</v>
      </c>
      <c r="G132" s="141" t="str">
        <f>VLOOKUP(E132,'LISTADO ATM'!$A$2:$B$900,2,0)</f>
        <v xml:space="preserve">ATM Hotel Be Live Hamaca </v>
      </c>
      <c r="H132" s="141" t="str">
        <f>VLOOKUP(E132,VIP!$A$2:$O21283,7,FALSE)</f>
        <v>Si</v>
      </c>
      <c r="I132" s="141" t="str">
        <f>VLOOKUP(E132,VIP!$A$2:$O13248,8,FALSE)</f>
        <v>Si</v>
      </c>
      <c r="J132" s="141" t="str">
        <f>VLOOKUP(E132,VIP!$A$2:$O13198,8,FALSE)</f>
        <v>Si</v>
      </c>
      <c r="K132" s="141" t="str">
        <f>VLOOKUP(E132,VIP!$A$2:$O16772,6,0)</f>
        <v>NO</v>
      </c>
      <c r="L132" s="153" t="s">
        <v>2238</v>
      </c>
      <c r="M132" s="93" t="s">
        <v>2437</v>
      </c>
      <c r="N132" s="93" t="s">
        <v>2443</v>
      </c>
      <c r="O132" s="141" t="s">
        <v>2445</v>
      </c>
      <c r="P132" s="153"/>
      <c r="Q132" s="93" t="s">
        <v>2238</v>
      </c>
    </row>
    <row r="133" spans="1:24" ht="18" x14ac:dyDescent="0.25">
      <c r="A133" s="141" t="str">
        <f>VLOOKUP(E133,'LISTADO ATM'!$A$2:$C$901,3,0)</f>
        <v>ESTE</v>
      </c>
      <c r="B133" s="154" t="s">
        <v>2889</v>
      </c>
      <c r="C133" s="94">
        <v>44468.931944444441</v>
      </c>
      <c r="D133" s="94" t="s">
        <v>2174</v>
      </c>
      <c r="E133" s="156">
        <v>427</v>
      </c>
      <c r="F133" s="139" t="str">
        <f>VLOOKUP(E133,VIP!$A$2:$O16323,2,0)</f>
        <v>DRBR427</v>
      </c>
      <c r="G133" s="141" t="str">
        <f>VLOOKUP(E133,'LISTADO ATM'!$A$2:$B$900,2,0)</f>
        <v xml:space="preserve">ATM Almacenes Iberia (Hato Mayor) </v>
      </c>
      <c r="H133" s="141" t="str">
        <f>VLOOKUP(E133,VIP!$A$2:$O21284,7,FALSE)</f>
        <v>Si</v>
      </c>
      <c r="I133" s="141" t="str">
        <f>VLOOKUP(E133,VIP!$A$2:$O13249,8,FALSE)</f>
        <v>Si</v>
      </c>
      <c r="J133" s="141" t="str">
        <f>VLOOKUP(E133,VIP!$A$2:$O13199,8,FALSE)</f>
        <v>Si</v>
      </c>
      <c r="K133" s="141" t="str">
        <f>VLOOKUP(E133,VIP!$A$2:$O16773,6,0)</f>
        <v>NO</v>
      </c>
      <c r="L133" s="153" t="s">
        <v>2238</v>
      </c>
      <c r="M133" s="93" t="s">
        <v>2437</v>
      </c>
      <c r="N133" s="93" t="s">
        <v>2443</v>
      </c>
      <c r="O133" s="141" t="s">
        <v>2445</v>
      </c>
      <c r="P133" s="153"/>
      <c r="Q133" s="93" t="s">
        <v>2238</v>
      </c>
    </row>
    <row r="134" spans="1:24" ht="18" x14ac:dyDescent="0.25">
      <c r="A134" s="141" t="str">
        <f>VLOOKUP(E134,'LISTADO ATM'!$A$2:$C$901,3,0)</f>
        <v>DISTRITO NACIONAL</v>
      </c>
      <c r="B134" s="154" t="s">
        <v>2890</v>
      </c>
      <c r="C134" s="94">
        <v>44468.931273148148</v>
      </c>
      <c r="D134" s="94" t="s">
        <v>2174</v>
      </c>
      <c r="E134" s="156">
        <v>566</v>
      </c>
      <c r="F134" s="139" t="str">
        <f>VLOOKUP(E134,VIP!$A$2:$O16324,2,0)</f>
        <v>DRBR508</v>
      </c>
      <c r="G134" s="141" t="str">
        <f>VLOOKUP(E134,'LISTADO ATM'!$A$2:$B$900,2,0)</f>
        <v xml:space="preserve">ATM Hiper Olé Aut. Duarte </v>
      </c>
      <c r="H134" s="141" t="str">
        <f>VLOOKUP(E134,VIP!$A$2:$O21285,7,FALSE)</f>
        <v>Si</v>
      </c>
      <c r="I134" s="141" t="str">
        <f>VLOOKUP(E134,VIP!$A$2:$O13250,8,FALSE)</f>
        <v>Si</v>
      </c>
      <c r="J134" s="141" t="str">
        <f>VLOOKUP(E134,VIP!$A$2:$O13200,8,FALSE)</f>
        <v>Si</v>
      </c>
      <c r="K134" s="141" t="str">
        <f>VLOOKUP(E134,VIP!$A$2:$O16774,6,0)</f>
        <v>NO</v>
      </c>
      <c r="L134" s="153" t="s">
        <v>2238</v>
      </c>
      <c r="M134" s="93" t="s">
        <v>2437</v>
      </c>
      <c r="N134" s="93" t="s">
        <v>2443</v>
      </c>
      <c r="O134" s="141" t="s">
        <v>2445</v>
      </c>
      <c r="P134" s="153"/>
      <c r="Q134" s="93" t="s">
        <v>2238</v>
      </c>
    </row>
    <row r="135" spans="1:24" ht="18" x14ac:dyDescent="0.25">
      <c r="A135" s="141" t="str">
        <f>VLOOKUP(E135,'LISTADO ATM'!$A$2:$C$901,3,0)</f>
        <v>DISTRITO NACIONAL</v>
      </c>
      <c r="B135" s="154" t="s">
        <v>2891</v>
      </c>
      <c r="C135" s="94">
        <v>44468.930648148147</v>
      </c>
      <c r="D135" s="94" t="s">
        <v>2174</v>
      </c>
      <c r="E135" s="156">
        <v>622</v>
      </c>
      <c r="F135" s="139" t="str">
        <f>VLOOKUP(E135,VIP!$A$2:$O16325,2,0)</f>
        <v>DRBR622</v>
      </c>
      <c r="G135" s="141" t="str">
        <f>VLOOKUP(E135,'LISTADO ATM'!$A$2:$B$900,2,0)</f>
        <v xml:space="preserve">ATM Ayuntamiento D.N. </v>
      </c>
      <c r="H135" s="141" t="str">
        <f>VLOOKUP(E135,VIP!$A$2:$O21286,7,FALSE)</f>
        <v>Si</v>
      </c>
      <c r="I135" s="141" t="str">
        <f>VLOOKUP(E135,VIP!$A$2:$O13251,8,FALSE)</f>
        <v>Si</v>
      </c>
      <c r="J135" s="141" t="str">
        <f>VLOOKUP(E135,VIP!$A$2:$O13201,8,FALSE)</f>
        <v>Si</v>
      </c>
      <c r="K135" s="141" t="str">
        <f>VLOOKUP(E135,VIP!$A$2:$O16775,6,0)</f>
        <v>NO</v>
      </c>
      <c r="L135" s="153" t="s">
        <v>2238</v>
      </c>
      <c r="M135" s="93" t="s">
        <v>2437</v>
      </c>
      <c r="N135" s="93" t="s">
        <v>2443</v>
      </c>
      <c r="O135" s="141" t="s">
        <v>2445</v>
      </c>
      <c r="P135" s="153"/>
      <c r="Q135" s="93" t="s">
        <v>2238</v>
      </c>
    </row>
    <row r="136" spans="1:24" ht="18" x14ac:dyDescent="0.25">
      <c r="A136" s="141" t="str">
        <f>VLOOKUP(E136,'LISTADO ATM'!$A$2:$C$901,3,0)</f>
        <v>SUR</v>
      </c>
      <c r="B136" s="154" t="s">
        <v>2753</v>
      </c>
      <c r="C136" s="94">
        <v>44468.394965277781</v>
      </c>
      <c r="D136" s="94" t="s">
        <v>2459</v>
      </c>
      <c r="E136" s="156">
        <v>584</v>
      </c>
      <c r="F136" s="139" t="str">
        <f>VLOOKUP(E136,VIP!$A$2:$O16340,2,0)</f>
        <v>DRBR404</v>
      </c>
      <c r="G136" s="141" t="str">
        <f>VLOOKUP(E136,'LISTADO ATM'!$A$2:$B$900,2,0)</f>
        <v xml:space="preserve">ATM Oficina San Cristóbal I </v>
      </c>
      <c r="H136" s="141" t="str">
        <f>VLOOKUP(E136,VIP!$A$2:$O21301,7,FALSE)</f>
        <v>Si</v>
      </c>
      <c r="I136" s="141" t="str">
        <f>VLOOKUP(E136,VIP!$A$2:$O13266,8,FALSE)</f>
        <v>Si</v>
      </c>
      <c r="J136" s="141" t="str">
        <f>VLOOKUP(E136,VIP!$A$2:$O13216,8,FALSE)</f>
        <v>Si</v>
      </c>
      <c r="K136" s="141" t="str">
        <f>VLOOKUP(E136,VIP!$A$2:$O16790,6,0)</f>
        <v>SI</v>
      </c>
      <c r="L136" s="153" t="s">
        <v>2823</v>
      </c>
      <c r="M136" s="93" t="s">
        <v>2437</v>
      </c>
      <c r="N136" s="93" t="s">
        <v>2443</v>
      </c>
      <c r="O136" s="141" t="s">
        <v>2756</v>
      </c>
      <c r="P136" s="153"/>
      <c r="Q136" s="93" t="s">
        <v>2455</v>
      </c>
    </row>
    <row r="137" spans="1:24" ht="18" x14ac:dyDescent="0.25">
      <c r="A137" s="141" t="str">
        <f>VLOOKUP(E137,'LISTADO ATM'!$A$2:$C$901,3,0)</f>
        <v>SUR</v>
      </c>
      <c r="B137" s="154" t="s">
        <v>2887</v>
      </c>
      <c r="C137" s="94">
        <v>44468.94458333333</v>
      </c>
      <c r="D137" s="94" t="s">
        <v>2459</v>
      </c>
      <c r="E137" s="156">
        <v>342</v>
      </c>
      <c r="F137" s="139" t="str">
        <f>VLOOKUP(E137,VIP!$A$2:$O16321,2,0)</f>
        <v>DRBR342</v>
      </c>
      <c r="G137" s="141" t="str">
        <f>VLOOKUP(E137,'LISTADO ATM'!$A$2:$B$900,2,0)</f>
        <v>ATM Oficina Obras Públicas Azua</v>
      </c>
      <c r="H137" s="141" t="str">
        <f>VLOOKUP(E137,VIP!$A$2:$O21282,7,FALSE)</f>
        <v>Si</v>
      </c>
      <c r="I137" s="141" t="str">
        <f>VLOOKUP(E137,VIP!$A$2:$O13247,8,FALSE)</f>
        <v>Si</v>
      </c>
      <c r="J137" s="141" t="str">
        <f>VLOOKUP(E137,VIP!$A$2:$O13197,8,FALSE)</f>
        <v>Si</v>
      </c>
      <c r="K137" s="141" t="str">
        <f>VLOOKUP(E137,VIP!$A$2:$O16771,6,0)</f>
        <v>SI</v>
      </c>
      <c r="L137" s="153" t="s">
        <v>2635</v>
      </c>
      <c r="M137" s="93" t="s">
        <v>2437</v>
      </c>
      <c r="N137" s="93" t="s">
        <v>2443</v>
      </c>
      <c r="O137" s="141" t="s">
        <v>2614</v>
      </c>
      <c r="P137" s="153"/>
      <c r="Q137" s="93" t="s">
        <v>2635</v>
      </c>
    </row>
    <row r="138" spans="1:24" ht="18" x14ac:dyDescent="0.25">
      <c r="A138" s="141" t="str">
        <f>VLOOKUP(E138,'LISTADO ATM'!$A$2:$C$901,3,0)</f>
        <v>NORTE</v>
      </c>
      <c r="B138" s="154" t="s">
        <v>2670</v>
      </c>
      <c r="C138" s="94">
        <v>44467.908032407409</v>
      </c>
      <c r="D138" s="94" t="s">
        <v>2612</v>
      </c>
      <c r="E138" s="156">
        <v>8</v>
      </c>
      <c r="F138" s="139" t="str">
        <f>VLOOKUP(E138,VIP!$A$2:$O16318,2,0)</f>
        <v>DRBR008</v>
      </c>
      <c r="G138" s="141" t="str">
        <f>VLOOKUP(E138,'LISTADO ATM'!$A$2:$B$900,2,0)</f>
        <v>ATM Autoservicio Yaque</v>
      </c>
      <c r="H138" s="141" t="str">
        <f>VLOOKUP(E138,VIP!$A$2:$O21279,7,FALSE)</f>
        <v>Si</v>
      </c>
      <c r="I138" s="141" t="str">
        <f>VLOOKUP(E138,VIP!$A$2:$O13244,8,FALSE)</f>
        <v>Si</v>
      </c>
      <c r="J138" s="141" t="str">
        <f>VLOOKUP(E138,VIP!$A$2:$O13194,8,FALSE)</f>
        <v>Si</v>
      </c>
      <c r="K138" s="141" t="str">
        <f>VLOOKUP(E138,VIP!$A$2:$O16768,6,0)</f>
        <v>NO</v>
      </c>
      <c r="L138" s="153" t="s">
        <v>2624</v>
      </c>
      <c r="M138" s="93" t="s">
        <v>2437</v>
      </c>
      <c r="N138" s="93" t="s">
        <v>2443</v>
      </c>
      <c r="O138" s="141" t="s">
        <v>2613</v>
      </c>
      <c r="P138" s="153"/>
      <c r="Q138" s="93" t="s">
        <v>2635</v>
      </c>
    </row>
    <row r="139" spans="1:24" ht="18" x14ac:dyDescent="0.25">
      <c r="A139" s="141" t="str">
        <f>VLOOKUP(E139,'LISTADO ATM'!$A$2:$C$901,3,0)</f>
        <v>DISTRITO NACIONAL</v>
      </c>
      <c r="B139" s="154">
        <v>3336038659</v>
      </c>
      <c r="C139" s="94">
        <v>44466.814525462964</v>
      </c>
      <c r="D139" s="94" t="s">
        <v>2440</v>
      </c>
      <c r="E139" s="156">
        <v>169</v>
      </c>
      <c r="F139" s="156" t="str">
        <f>VLOOKUP(E139,VIP!$A$2:$O16317,2,0)</f>
        <v>DRBR169</v>
      </c>
      <c r="G139" s="141" t="str">
        <f>VLOOKUP(E139,'LISTADO ATM'!$A$2:$B$900,2,0)</f>
        <v xml:space="preserve">ATM Oficina Caonabo </v>
      </c>
      <c r="H139" s="141" t="str">
        <f>VLOOKUP(E139,VIP!$A$2:$O21278,7,FALSE)</f>
        <v>Si</v>
      </c>
      <c r="I139" s="141" t="str">
        <f>VLOOKUP(E139,VIP!$A$2:$O13243,8,FALSE)</f>
        <v>Si</v>
      </c>
      <c r="J139" s="141" t="str">
        <f>VLOOKUP(E139,VIP!$A$2:$O13193,8,FALSE)</f>
        <v>Si</v>
      </c>
      <c r="K139" s="141" t="str">
        <f>VLOOKUP(E139,VIP!$A$2:$O16767,6,0)</f>
        <v>NO</v>
      </c>
      <c r="L139" s="153" t="s">
        <v>2628</v>
      </c>
      <c r="M139" s="93" t="s">
        <v>2437</v>
      </c>
      <c r="N139" s="93" t="s">
        <v>2443</v>
      </c>
      <c r="O139" s="141" t="s">
        <v>2444</v>
      </c>
      <c r="P139" s="153"/>
      <c r="Q139" s="93" t="s">
        <v>2629</v>
      </c>
    </row>
    <row r="140" spans="1:24" s="119" customFormat="1" ht="18" x14ac:dyDescent="0.25">
      <c r="A140" s="141" t="str">
        <f>VLOOKUP(E140,'LISTADO ATM'!$A$2:$C$901,3,0)</f>
        <v>DISTRITO NACIONAL</v>
      </c>
      <c r="B140" s="154" t="s">
        <v>2633</v>
      </c>
      <c r="C140" s="94">
        <v>44467.423472222225</v>
      </c>
      <c r="D140" s="94" t="s">
        <v>2440</v>
      </c>
      <c r="E140" s="156">
        <v>490</v>
      </c>
      <c r="F140" s="141" t="str">
        <f>VLOOKUP(E140,VIP!$A$2:$O16304,2,0)</f>
        <v>DRBR490</v>
      </c>
      <c r="G140" s="141" t="str">
        <f>VLOOKUP(E140,'LISTADO ATM'!$A$2:$B$900,2,0)</f>
        <v xml:space="preserve">ATM Hospital Ney Arias Lora </v>
      </c>
      <c r="H140" s="141" t="str">
        <f>VLOOKUP(E140,VIP!$A$2:$O21265,7,FALSE)</f>
        <v>Si</v>
      </c>
      <c r="I140" s="141" t="str">
        <f>VLOOKUP(E140,VIP!$A$2:$O13230,8,FALSE)</f>
        <v>Si</v>
      </c>
      <c r="J140" s="141" t="str">
        <f>VLOOKUP(E140,VIP!$A$2:$O13180,8,FALSE)</f>
        <v>Si</v>
      </c>
      <c r="K140" s="141" t="str">
        <f>VLOOKUP(E140,VIP!$A$2:$O16754,6,0)</f>
        <v>NO</v>
      </c>
      <c r="L140" s="153" t="s">
        <v>2433</v>
      </c>
      <c r="M140" s="93" t="s">
        <v>2437</v>
      </c>
      <c r="N140" s="93" t="s">
        <v>2443</v>
      </c>
      <c r="O140" s="141" t="s">
        <v>2444</v>
      </c>
      <c r="P140" s="153"/>
      <c r="Q140" s="93" t="s">
        <v>2433</v>
      </c>
    </row>
    <row r="141" spans="1:24" s="119" customFormat="1" ht="18" x14ac:dyDescent="0.25">
      <c r="A141" s="141" t="str">
        <f>VLOOKUP(E141,'LISTADO ATM'!$A$2:$C$901,3,0)</f>
        <v>DISTRITO NACIONAL</v>
      </c>
      <c r="B141" s="154" t="s">
        <v>2632</v>
      </c>
      <c r="C141" s="94">
        <v>44467.429525462961</v>
      </c>
      <c r="D141" s="94" t="s">
        <v>2440</v>
      </c>
      <c r="E141" s="156">
        <v>600</v>
      </c>
      <c r="F141" s="141" t="str">
        <f>VLOOKUP(E141,VIP!$A$2:$O16303,2,0)</f>
        <v>DRBR600</v>
      </c>
      <c r="G141" s="141" t="str">
        <f>VLOOKUP(E141,'LISTADO ATM'!$A$2:$B$900,2,0)</f>
        <v>ATM S/M Bravo Hipica</v>
      </c>
      <c r="H141" s="141" t="str">
        <f>VLOOKUP(E141,VIP!$A$2:$O21264,7,FALSE)</f>
        <v>N/A</v>
      </c>
      <c r="I141" s="141" t="str">
        <f>VLOOKUP(E141,VIP!$A$2:$O13229,8,FALSE)</f>
        <v>N/A</v>
      </c>
      <c r="J141" s="141" t="str">
        <f>VLOOKUP(E141,VIP!$A$2:$O13179,8,FALSE)</f>
        <v>N/A</v>
      </c>
      <c r="K141" s="141" t="str">
        <f>VLOOKUP(E141,VIP!$A$2:$O16753,6,0)</f>
        <v>N/A</v>
      </c>
      <c r="L141" s="153" t="s">
        <v>2433</v>
      </c>
      <c r="M141" s="93" t="s">
        <v>2437</v>
      </c>
      <c r="N141" s="93" t="s">
        <v>2443</v>
      </c>
      <c r="O141" s="141" t="s">
        <v>2444</v>
      </c>
      <c r="P141" s="153"/>
      <c r="Q141" s="93" t="s">
        <v>2433</v>
      </c>
    </row>
    <row r="142" spans="1:24" s="119" customFormat="1" ht="18" x14ac:dyDescent="0.25">
      <c r="A142" s="141" t="str">
        <f>VLOOKUP(E142,'LISTADO ATM'!$A$2:$C$901,3,0)</f>
        <v>SUR</v>
      </c>
      <c r="B142" s="154" t="s">
        <v>2895</v>
      </c>
      <c r="C142" s="94">
        <v>44468.905266203707</v>
      </c>
      <c r="D142" s="94" t="s">
        <v>2459</v>
      </c>
      <c r="E142" s="156">
        <v>297</v>
      </c>
      <c r="F142" s="154" t="str">
        <f>VLOOKUP(E142,VIP!$A$2:$O16329,2,0)</f>
        <v>DRBR297</v>
      </c>
      <c r="G142" s="141" t="str">
        <f>VLOOKUP(E142,'LISTADO ATM'!$A$2:$B$900,2,0)</f>
        <v xml:space="preserve">ATM S/M Cadena Ocoa </v>
      </c>
      <c r="H142" s="141" t="str">
        <f>VLOOKUP(E142,VIP!$A$2:$O21290,7,FALSE)</f>
        <v>Si</v>
      </c>
      <c r="I142" s="141" t="str">
        <f>VLOOKUP(E142,VIP!$A$2:$O13255,8,FALSE)</f>
        <v>Si</v>
      </c>
      <c r="J142" s="141" t="str">
        <f>VLOOKUP(E142,VIP!$A$2:$O13205,8,FALSE)</f>
        <v>Si</v>
      </c>
      <c r="K142" s="141" t="str">
        <f>VLOOKUP(E142,VIP!$A$2:$O16779,6,0)</f>
        <v>NO</v>
      </c>
      <c r="L142" s="153" t="s">
        <v>2433</v>
      </c>
      <c r="M142" s="93" t="s">
        <v>2437</v>
      </c>
      <c r="N142" s="93" t="s">
        <v>2443</v>
      </c>
      <c r="O142" s="141" t="s">
        <v>2614</v>
      </c>
      <c r="P142" s="153"/>
      <c r="Q142" s="93" t="s">
        <v>2433</v>
      </c>
    </row>
    <row r="143" spans="1:24" s="119" customFormat="1" ht="18" x14ac:dyDescent="0.25">
      <c r="A143" s="141" t="str">
        <f>VLOOKUP(E143,'LISTADO ATM'!$A$2:$C$901,3,0)</f>
        <v>DISTRITO NACIONAL</v>
      </c>
      <c r="B143" s="154" t="s">
        <v>2886</v>
      </c>
      <c r="C143" s="94">
        <v>44468.949502314812</v>
      </c>
      <c r="D143" s="94" t="s">
        <v>2174</v>
      </c>
      <c r="E143" s="156">
        <v>624</v>
      </c>
      <c r="F143" s="154" t="str">
        <f>VLOOKUP(E143,VIP!$A$2:$O16320,2,0)</f>
        <v>DRBR624</v>
      </c>
      <c r="G143" s="141" t="str">
        <f>VLOOKUP(E143,'LISTADO ATM'!$A$2:$B$900,2,0)</f>
        <v xml:space="preserve">ATM Policía Nacional I </v>
      </c>
      <c r="H143" s="141" t="str">
        <f>VLOOKUP(E143,VIP!$A$2:$O21281,7,FALSE)</f>
        <v>Si</v>
      </c>
      <c r="I143" s="141" t="str">
        <f>VLOOKUP(E143,VIP!$A$2:$O13246,8,FALSE)</f>
        <v>Si</v>
      </c>
      <c r="J143" s="141" t="str">
        <f>VLOOKUP(E143,VIP!$A$2:$O13196,8,FALSE)</f>
        <v>Si</v>
      </c>
      <c r="K143" s="141" t="str">
        <f>VLOOKUP(E143,VIP!$A$2:$O16770,6,0)</f>
        <v>NO</v>
      </c>
      <c r="L143" s="153" t="s">
        <v>2906</v>
      </c>
      <c r="M143" s="93" t="s">
        <v>2437</v>
      </c>
      <c r="N143" s="93" t="s">
        <v>2443</v>
      </c>
      <c r="O143" s="141" t="s">
        <v>2445</v>
      </c>
      <c r="P143" s="153"/>
      <c r="Q143" s="93" t="s">
        <v>2906</v>
      </c>
    </row>
    <row r="144" spans="1:24" s="119" customFormat="1" ht="18" x14ac:dyDescent="0.25">
      <c r="A144" s="141" t="str">
        <f>VLOOKUP(E144,'LISTADO ATM'!$A$2:$C$901,3,0)</f>
        <v>DISTRITO NACIONAL</v>
      </c>
      <c r="B144" s="154" t="s">
        <v>2791</v>
      </c>
      <c r="C144" s="94">
        <v>44468.625405092593</v>
      </c>
      <c r="D144" s="94" t="s">
        <v>2174</v>
      </c>
      <c r="E144" s="156">
        <v>407</v>
      </c>
      <c r="F144" s="154" t="str">
        <f>VLOOKUP(E144,VIP!$A$2:$O16319,2,0)</f>
        <v>DRBR407</v>
      </c>
      <c r="G144" s="141" t="str">
        <f>VLOOKUP(E144,'LISTADO ATM'!$A$2:$B$900,2,0)</f>
        <v xml:space="preserve">ATM Multicentro La Sirena Villa Mella </v>
      </c>
      <c r="H144" s="141" t="str">
        <f>VLOOKUP(E144,VIP!$A$2:$O21280,7,FALSE)</f>
        <v>Si</v>
      </c>
      <c r="I144" s="141" t="str">
        <f>VLOOKUP(E144,VIP!$A$2:$O13245,8,FALSE)</f>
        <v>Si</v>
      </c>
      <c r="J144" s="141" t="str">
        <f>VLOOKUP(E144,VIP!$A$2:$O13195,8,FALSE)</f>
        <v>Si</v>
      </c>
      <c r="K144" s="141" t="str">
        <f>VLOOKUP(E144,VIP!$A$2:$O16769,6,0)</f>
        <v>NO</v>
      </c>
      <c r="L144" s="153" t="s">
        <v>2790</v>
      </c>
      <c r="M144" s="93" t="s">
        <v>2437</v>
      </c>
      <c r="N144" s="93" t="s">
        <v>2443</v>
      </c>
      <c r="O144" s="141" t="s">
        <v>2445</v>
      </c>
      <c r="P144" s="153"/>
      <c r="Q144" s="93" t="s">
        <v>2790</v>
      </c>
    </row>
    <row r="145" spans="1:17" s="119" customFormat="1" ht="18" x14ac:dyDescent="0.25">
      <c r="A145" s="141" t="str">
        <f>VLOOKUP(E145,'LISTADO ATM'!$A$2:$C$901,3,0)</f>
        <v>DISTRITO NACIONAL</v>
      </c>
      <c r="B145" s="154" t="s">
        <v>2789</v>
      </c>
      <c r="C145" s="94">
        <v>44468.625891203701</v>
      </c>
      <c r="D145" s="94" t="s">
        <v>2174</v>
      </c>
      <c r="E145" s="156">
        <v>744</v>
      </c>
      <c r="F145" s="154" t="str">
        <f>VLOOKUP(E145,VIP!$A$2:$O16318,2,0)</f>
        <v>DRBR289</v>
      </c>
      <c r="G145" s="141" t="str">
        <f>VLOOKUP(E145,'LISTADO ATM'!$A$2:$B$900,2,0)</f>
        <v xml:space="preserve">ATM Multicentro La Sirena Venezuela </v>
      </c>
      <c r="H145" s="141" t="str">
        <f>VLOOKUP(E145,VIP!$A$2:$O21279,7,FALSE)</f>
        <v>Si</v>
      </c>
      <c r="I145" s="141" t="str">
        <f>VLOOKUP(E145,VIP!$A$2:$O13244,8,FALSE)</f>
        <v>Si</v>
      </c>
      <c r="J145" s="141" t="str">
        <f>VLOOKUP(E145,VIP!$A$2:$O13194,8,FALSE)</f>
        <v>Si</v>
      </c>
      <c r="K145" s="141" t="str">
        <f>VLOOKUP(E145,VIP!$A$2:$O16768,6,0)</f>
        <v>SI</v>
      </c>
      <c r="L145" s="153" t="s">
        <v>2790</v>
      </c>
      <c r="M145" s="93" t="s">
        <v>2437</v>
      </c>
      <c r="N145" s="93" t="s">
        <v>2443</v>
      </c>
      <c r="O145" s="141" t="s">
        <v>2445</v>
      </c>
      <c r="P145" s="153"/>
      <c r="Q145" s="93" t="s">
        <v>2790</v>
      </c>
    </row>
    <row r="146" spans="1:17" s="119" customFormat="1" ht="18" x14ac:dyDescent="0.25">
      <c r="A146" s="141" t="str">
        <f>VLOOKUP(E146,'LISTADO ATM'!$A$2:$C$901,3,0)</f>
        <v>SUR</v>
      </c>
      <c r="B146" s="154" t="s">
        <v>2797</v>
      </c>
      <c r="C146" s="94">
        <v>44468.55364583333</v>
      </c>
      <c r="D146" s="94" t="s">
        <v>2174</v>
      </c>
      <c r="E146" s="156">
        <v>584</v>
      </c>
      <c r="F146" s="154" t="str">
        <f>VLOOKUP(E146,VIP!$A$2:$O16329,2,0)</f>
        <v>DRBR404</v>
      </c>
      <c r="G146" s="141" t="str">
        <f>VLOOKUP(E146,'LISTADO ATM'!$A$2:$B$900,2,0)</f>
        <v xml:space="preserve">ATM Oficina San Cristóbal I </v>
      </c>
      <c r="H146" s="141" t="str">
        <f>VLOOKUP(E146,VIP!$A$2:$O21290,7,FALSE)</f>
        <v>Si</v>
      </c>
      <c r="I146" s="141" t="str">
        <f>VLOOKUP(E146,VIP!$A$2:$O13255,8,FALSE)</f>
        <v>Si</v>
      </c>
      <c r="J146" s="141" t="str">
        <f>VLOOKUP(E146,VIP!$A$2:$O13205,8,FALSE)</f>
        <v>Si</v>
      </c>
      <c r="K146" s="141" t="str">
        <f>VLOOKUP(E146,VIP!$A$2:$O16779,6,0)</f>
        <v>SI</v>
      </c>
      <c r="L146" s="153" t="s">
        <v>2754</v>
      </c>
      <c r="M146" s="93" t="s">
        <v>2437</v>
      </c>
      <c r="N146" s="93" t="s">
        <v>2625</v>
      </c>
      <c r="O146" s="141" t="s">
        <v>2445</v>
      </c>
      <c r="P146" s="153" t="s">
        <v>2781</v>
      </c>
      <c r="Q146" s="93" t="s">
        <v>2754</v>
      </c>
    </row>
    <row r="147" spans="1:17" s="119" customFormat="1" ht="18" x14ac:dyDescent="0.25">
      <c r="A147" s="141" t="str">
        <f>VLOOKUP(E147,'LISTADO ATM'!$A$2:$C$901,3,0)</f>
        <v>ESTE</v>
      </c>
      <c r="B147" s="154" t="s">
        <v>2796</v>
      </c>
      <c r="C147" s="94">
        <v>44468.590266203704</v>
      </c>
      <c r="D147" s="94" t="s">
        <v>2174</v>
      </c>
      <c r="E147" s="156">
        <v>963</v>
      </c>
      <c r="F147" s="154" t="str">
        <f>VLOOKUP(E147,VIP!$A$2:$O16326,2,0)</f>
        <v>DRBR963</v>
      </c>
      <c r="G147" s="141" t="str">
        <f>VLOOKUP(E147,'LISTADO ATM'!$A$2:$B$900,2,0)</f>
        <v xml:space="preserve">ATM Multiplaza La Romana </v>
      </c>
      <c r="H147" s="141" t="str">
        <f>VLOOKUP(E147,VIP!$A$2:$O21287,7,FALSE)</f>
        <v>Si</v>
      </c>
      <c r="I147" s="141" t="str">
        <f>VLOOKUP(E147,VIP!$A$2:$O13252,8,FALSE)</f>
        <v>Si</v>
      </c>
      <c r="J147" s="141" t="str">
        <f>VLOOKUP(E147,VIP!$A$2:$O13202,8,FALSE)</f>
        <v>Si</v>
      </c>
      <c r="K147" s="141" t="str">
        <f>VLOOKUP(E147,VIP!$A$2:$O16776,6,0)</f>
        <v>NO</v>
      </c>
      <c r="L147" s="153" t="s">
        <v>2754</v>
      </c>
      <c r="M147" s="93" t="s">
        <v>2437</v>
      </c>
      <c r="N147" s="93" t="s">
        <v>2443</v>
      </c>
      <c r="O147" s="141" t="s">
        <v>2445</v>
      </c>
      <c r="P147" s="153" t="s">
        <v>2781</v>
      </c>
      <c r="Q147" s="93" t="s">
        <v>2754</v>
      </c>
    </row>
    <row r="148" spans="1:17" s="119" customFormat="1" ht="18" x14ac:dyDescent="0.25">
      <c r="A148" s="141" t="str">
        <f>VLOOKUP(E148,'LISTADO ATM'!$A$2:$C$901,3,0)</f>
        <v>DISTRITO NACIONAL</v>
      </c>
      <c r="B148" s="154" t="s">
        <v>2795</v>
      </c>
      <c r="C148" s="94">
        <v>44468.600891203707</v>
      </c>
      <c r="D148" s="94" t="s">
        <v>2174</v>
      </c>
      <c r="E148" s="156">
        <v>349</v>
      </c>
      <c r="F148" s="154" t="str">
        <f>VLOOKUP(E148,VIP!$A$2:$O16324,2,0)</f>
        <v>DRBR349</v>
      </c>
      <c r="G148" s="141" t="str">
        <f>VLOOKUP(E148,'LISTADO ATM'!$A$2:$B$900,2,0)</f>
        <v>ATM SENASA</v>
      </c>
      <c r="H148" s="141" t="str">
        <f>VLOOKUP(E148,VIP!$A$2:$O21285,7,FALSE)</f>
        <v>Si</v>
      </c>
      <c r="I148" s="141" t="str">
        <f>VLOOKUP(E148,VIP!$A$2:$O13250,8,FALSE)</f>
        <v>Si</v>
      </c>
      <c r="J148" s="141" t="str">
        <f>VLOOKUP(E148,VIP!$A$2:$O13200,8,FALSE)</f>
        <v>Si</v>
      </c>
      <c r="K148" s="141" t="str">
        <f>VLOOKUP(E148,VIP!$A$2:$O16774,6,0)</f>
        <v>NO</v>
      </c>
      <c r="L148" s="153" t="s">
        <v>2754</v>
      </c>
      <c r="M148" s="93" t="s">
        <v>2437</v>
      </c>
      <c r="N148" s="93" t="s">
        <v>2443</v>
      </c>
      <c r="O148" s="141" t="s">
        <v>2445</v>
      </c>
      <c r="P148" s="153" t="s">
        <v>2781</v>
      </c>
      <c r="Q148" s="93" t="s">
        <v>2754</v>
      </c>
    </row>
    <row r="149" spans="1:17" s="119" customFormat="1" ht="18" x14ac:dyDescent="0.25">
      <c r="A149" s="141" t="str">
        <f>VLOOKUP(E149,'LISTADO ATM'!$A$2:$C$901,3,0)</f>
        <v>ESTE</v>
      </c>
      <c r="B149" s="154">
        <v>3336038130</v>
      </c>
      <c r="C149" s="94">
        <v>44466.585763888892</v>
      </c>
      <c r="D149" s="94" t="s">
        <v>2459</v>
      </c>
      <c r="E149" s="156">
        <v>429</v>
      </c>
      <c r="F149" s="141" t="str">
        <f>VLOOKUP(E149,VIP!$A$2:$O16302,2,0)</f>
        <v>DRBR429</v>
      </c>
      <c r="G149" s="141" t="str">
        <f>VLOOKUP(E149,'LISTADO ATM'!$A$2:$B$900,2,0)</f>
        <v xml:space="preserve">ATM Oficina Jumbo La Romana </v>
      </c>
      <c r="H149" s="141" t="str">
        <f>VLOOKUP(E149,VIP!$A$2:$O21263,7,FALSE)</f>
        <v>Si</v>
      </c>
      <c r="I149" s="141" t="str">
        <f>VLOOKUP(E149,VIP!$A$2:$O13228,8,FALSE)</f>
        <v>Si</v>
      </c>
      <c r="J149" s="141" t="str">
        <f>VLOOKUP(E149,VIP!$A$2:$O13178,8,FALSE)</f>
        <v>Si</v>
      </c>
      <c r="K149" s="141" t="str">
        <f>VLOOKUP(E149,VIP!$A$2:$O16752,6,0)</f>
        <v>NO</v>
      </c>
      <c r="L149" s="153" t="s">
        <v>2409</v>
      </c>
      <c r="M149" s="93" t="s">
        <v>2437</v>
      </c>
      <c r="N149" s="93" t="s">
        <v>2443</v>
      </c>
      <c r="O149" s="141" t="s">
        <v>2614</v>
      </c>
      <c r="P149" s="153"/>
      <c r="Q149" s="93" t="s">
        <v>2409</v>
      </c>
    </row>
    <row r="150" spans="1:17" s="119" customFormat="1" ht="18" x14ac:dyDescent="0.25">
      <c r="A150" s="141" t="str">
        <f>VLOOKUP(E150,'LISTADO ATM'!$A$2:$C$901,3,0)</f>
        <v>DISTRITO NACIONAL</v>
      </c>
      <c r="B150" s="154">
        <v>3336039776</v>
      </c>
      <c r="C150" s="94">
        <v>44467.582442129627</v>
      </c>
      <c r="D150" s="94" t="s">
        <v>2440</v>
      </c>
      <c r="E150" s="156">
        <v>573</v>
      </c>
      <c r="F150" s="141" t="str">
        <f>VLOOKUP(E150,VIP!$A$2:$O16325,2,0)</f>
        <v>DRBR038</v>
      </c>
      <c r="G150" s="141" t="str">
        <f>VLOOKUP(E150,'LISTADO ATM'!$A$2:$B$900,2,0)</f>
        <v xml:space="preserve">ATM IDSS </v>
      </c>
      <c r="H150" s="141" t="str">
        <f>VLOOKUP(E150,VIP!$A$2:$O21286,7,FALSE)</f>
        <v>Si</v>
      </c>
      <c r="I150" s="141" t="str">
        <f>VLOOKUP(E150,VIP!$A$2:$O13251,8,FALSE)</f>
        <v>Si</v>
      </c>
      <c r="J150" s="141" t="str">
        <f>VLOOKUP(E150,VIP!$A$2:$O13201,8,FALSE)</f>
        <v>Si</v>
      </c>
      <c r="K150" s="141" t="str">
        <f>VLOOKUP(E150,VIP!$A$2:$O16775,6,0)</f>
        <v>NO</v>
      </c>
      <c r="L150" s="153" t="s">
        <v>2409</v>
      </c>
      <c r="M150" s="93" t="s">
        <v>2437</v>
      </c>
      <c r="N150" s="93" t="s">
        <v>2443</v>
      </c>
      <c r="O150" s="141" t="s">
        <v>2444</v>
      </c>
      <c r="P150" s="153"/>
      <c r="Q150" s="93" t="s">
        <v>2409</v>
      </c>
    </row>
    <row r="151" spans="1:17" s="119" customFormat="1" ht="18" x14ac:dyDescent="0.25">
      <c r="A151" s="141" t="str">
        <f>VLOOKUP(E151,'LISTADO ATM'!$A$2:$C$901,3,0)</f>
        <v>DISTRITO NACIONAL</v>
      </c>
      <c r="B151" s="154" t="s">
        <v>2645</v>
      </c>
      <c r="C151" s="94">
        <v>44467.733564814815</v>
      </c>
      <c r="D151" s="94" t="s">
        <v>2440</v>
      </c>
      <c r="E151" s="156">
        <v>12</v>
      </c>
      <c r="F151" s="154" t="str">
        <f>VLOOKUP(E151,VIP!$A$2:$O16323,2,0)</f>
        <v>DRBR012</v>
      </c>
      <c r="G151" s="141" t="str">
        <f>VLOOKUP(E151,'LISTADO ATM'!$A$2:$B$900,2,0)</f>
        <v xml:space="preserve">ATM Comercial Ganadera (San Isidro) </v>
      </c>
      <c r="H151" s="141" t="str">
        <f>VLOOKUP(E151,VIP!$A$2:$O21284,7,FALSE)</f>
        <v>Si</v>
      </c>
      <c r="I151" s="141" t="str">
        <f>VLOOKUP(E151,VIP!$A$2:$O13249,8,FALSE)</f>
        <v>No</v>
      </c>
      <c r="J151" s="141" t="str">
        <f>VLOOKUP(E151,VIP!$A$2:$O13199,8,FALSE)</f>
        <v>No</v>
      </c>
      <c r="K151" s="141" t="str">
        <f>VLOOKUP(E151,VIP!$A$2:$O16773,6,0)</f>
        <v>NO</v>
      </c>
      <c r="L151" s="153" t="s">
        <v>2409</v>
      </c>
      <c r="M151" s="93" t="s">
        <v>2437</v>
      </c>
      <c r="N151" s="93" t="s">
        <v>2443</v>
      </c>
      <c r="O151" s="141" t="s">
        <v>2444</v>
      </c>
      <c r="P151" s="153"/>
      <c r="Q151" s="93" t="s">
        <v>2409</v>
      </c>
    </row>
    <row r="152" spans="1:17" s="119" customFormat="1" ht="18" x14ac:dyDescent="0.25">
      <c r="A152" s="141" t="str">
        <f>VLOOKUP(E152,'LISTADO ATM'!$A$2:$C$901,3,0)</f>
        <v>ESTE</v>
      </c>
      <c r="B152" s="154" t="s">
        <v>2726</v>
      </c>
      <c r="C152" s="94">
        <v>44468.330393518518</v>
      </c>
      <c r="D152" s="94" t="s">
        <v>2459</v>
      </c>
      <c r="E152" s="156">
        <v>608</v>
      </c>
      <c r="F152" s="154" t="str">
        <f>VLOOKUP(E152,VIP!$A$2:$O16323,2,0)</f>
        <v>DRBR305</v>
      </c>
      <c r="G152" s="141" t="str">
        <f>VLOOKUP(E152,'LISTADO ATM'!$A$2:$B$900,2,0)</f>
        <v xml:space="preserve">ATM Oficina Jumbo (San Pedro) </v>
      </c>
      <c r="H152" s="141" t="str">
        <f>VLOOKUP(E152,VIP!$A$2:$O21284,7,FALSE)</f>
        <v>Si</v>
      </c>
      <c r="I152" s="141" t="str">
        <f>VLOOKUP(E152,VIP!$A$2:$O13249,8,FALSE)</f>
        <v>Si</v>
      </c>
      <c r="J152" s="141" t="str">
        <f>VLOOKUP(E152,VIP!$A$2:$O13199,8,FALSE)</f>
        <v>Si</v>
      </c>
      <c r="K152" s="141" t="str">
        <f>VLOOKUP(E152,VIP!$A$2:$O16773,6,0)</f>
        <v>SI</v>
      </c>
      <c r="L152" s="153" t="s">
        <v>2409</v>
      </c>
      <c r="M152" s="93" t="s">
        <v>2437</v>
      </c>
      <c r="N152" s="93" t="s">
        <v>2443</v>
      </c>
      <c r="O152" s="141" t="s">
        <v>2727</v>
      </c>
      <c r="P152" s="153"/>
      <c r="Q152" s="93" t="s">
        <v>2409</v>
      </c>
    </row>
    <row r="153" spans="1:17" ht="18" x14ac:dyDescent="0.25">
      <c r="A153" s="141" t="str">
        <f>VLOOKUP(E153,'LISTADO ATM'!$A$2:$C$901,3,0)</f>
        <v>DISTRITO NACIONAL</v>
      </c>
      <c r="B153" s="154" t="s">
        <v>2798</v>
      </c>
      <c r="C153" s="94">
        <v>44468.493530092594</v>
      </c>
      <c r="D153" s="94" t="s">
        <v>2459</v>
      </c>
      <c r="E153" s="156">
        <v>514</v>
      </c>
      <c r="F153" s="154" t="str">
        <f>VLOOKUP(E153,VIP!$A$2:$O16335,2,0)</f>
        <v>DRBR514</v>
      </c>
      <c r="G153" s="141" t="str">
        <f>VLOOKUP(E153,'LISTADO ATM'!$A$2:$B$900,2,0)</f>
        <v>ATM Autoservicio Charles de Gaulle</v>
      </c>
      <c r="H153" s="141" t="str">
        <f>VLOOKUP(E153,VIP!$A$2:$O21296,7,FALSE)</f>
        <v>Si</v>
      </c>
      <c r="I153" s="141" t="str">
        <f>VLOOKUP(E153,VIP!$A$2:$O13261,8,FALSE)</f>
        <v>No</v>
      </c>
      <c r="J153" s="141" t="str">
        <f>VLOOKUP(E153,VIP!$A$2:$O13211,8,FALSE)</f>
        <v>No</v>
      </c>
      <c r="K153" s="141" t="str">
        <f>VLOOKUP(E153,VIP!$A$2:$O16785,6,0)</f>
        <v>NO</v>
      </c>
      <c r="L153" s="153" t="s">
        <v>2409</v>
      </c>
      <c r="M153" s="93" t="s">
        <v>2437</v>
      </c>
      <c r="N153" s="93" t="s">
        <v>2443</v>
      </c>
      <c r="O153" s="141" t="s">
        <v>2614</v>
      </c>
      <c r="P153" s="153"/>
      <c r="Q153" s="93" t="s">
        <v>2409</v>
      </c>
    </row>
    <row r="154" spans="1:17" ht="18" x14ac:dyDescent="0.25">
      <c r="A154" s="141" t="str">
        <f>VLOOKUP(E154,'LISTADO ATM'!$A$2:$C$901,3,0)</f>
        <v>ESTE</v>
      </c>
      <c r="B154" s="154" t="s">
        <v>2850</v>
      </c>
      <c r="C154" s="94">
        <v>44468.7030787037</v>
      </c>
      <c r="D154" s="94" t="s">
        <v>2459</v>
      </c>
      <c r="E154" s="156">
        <v>16</v>
      </c>
      <c r="F154" s="154" t="str">
        <f>VLOOKUP(E154,VIP!$A$2:$O16334,2,0)</f>
        <v>DRBR046</v>
      </c>
      <c r="G154" s="141" t="str">
        <f>VLOOKUP(E154,'LISTADO ATM'!$A$2:$B$900,2,0)</f>
        <v>ATM Estación Texaco Sabana de la Mar</v>
      </c>
      <c r="H154" s="141" t="str">
        <f>VLOOKUP(E154,VIP!$A$2:$O21295,7,FALSE)</f>
        <v>Si</v>
      </c>
      <c r="I154" s="141" t="str">
        <f>VLOOKUP(E154,VIP!$A$2:$O13260,8,FALSE)</f>
        <v>Si</v>
      </c>
      <c r="J154" s="141" t="str">
        <f>VLOOKUP(E154,VIP!$A$2:$O13210,8,FALSE)</f>
        <v>Si</v>
      </c>
      <c r="K154" s="141" t="str">
        <f>VLOOKUP(E154,VIP!$A$2:$O16784,6,0)</f>
        <v>NO</v>
      </c>
      <c r="L154" s="153" t="s">
        <v>2409</v>
      </c>
      <c r="M154" s="93" t="s">
        <v>2437</v>
      </c>
      <c r="N154" s="93" t="s">
        <v>2443</v>
      </c>
      <c r="O154" s="141" t="s">
        <v>2614</v>
      </c>
      <c r="P154" s="153"/>
      <c r="Q154" s="93" t="s">
        <v>2409</v>
      </c>
    </row>
    <row r="155" spans="1:17" ht="18" x14ac:dyDescent="0.25">
      <c r="A155" s="141" t="str">
        <f>VLOOKUP(E155,'LISTADO ATM'!$A$2:$C$901,3,0)</f>
        <v>DISTRITO NACIONAL</v>
      </c>
      <c r="B155" s="154" t="s">
        <v>2849</v>
      </c>
      <c r="C155" s="94">
        <v>44468.707465277781</v>
      </c>
      <c r="D155" s="94" t="s">
        <v>2459</v>
      </c>
      <c r="E155" s="156">
        <v>516</v>
      </c>
      <c r="F155" s="154" t="str">
        <f>VLOOKUP(E155,VIP!$A$2:$O16333,2,0)</f>
        <v>DRBR516</v>
      </c>
      <c r="G155" s="141" t="str">
        <f>VLOOKUP(E155,'LISTADO ATM'!$A$2:$B$900,2,0)</f>
        <v xml:space="preserve">ATM Oficina Gascue </v>
      </c>
      <c r="H155" s="141" t="str">
        <f>VLOOKUP(E155,VIP!$A$2:$O21294,7,FALSE)</f>
        <v>Si</v>
      </c>
      <c r="I155" s="141" t="str">
        <f>VLOOKUP(E155,VIP!$A$2:$O13259,8,FALSE)</f>
        <v>Si</v>
      </c>
      <c r="J155" s="141" t="str">
        <f>VLOOKUP(E155,VIP!$A$2:$O13209,8,FALSE)</f>
        <v>Si</v>
      </c>
      <c r="K155" s="141" t="str">
        <f>VLOOKUP(E155,VIP!$A$2:$O16783,6,0)</f>
        <v>SI</v>
      </c>
      <c r="L155" s="153" t="s">
        <v>2409</v>
      </c>
      <c r="M155" s="93" t="s">
        <v>2437</v>
      </c>
      <c r="N155" s="93" t="s">
        <v>2443</v>
      </c>
      <c r="O155" s="141" t="s">
        <v>2614</v>
      </c>
      <c r="P155" s="153"/>
      <c r="Q155" s="93" t="s">
        <v>2409</v>
      </c>
    </row>
    <row r="156" spans="1:17" ht="18" x14ac:dyDescent="0.25">
      <c r="A156" s="141" t="str">
        <f>VLOOKUP(E156,'LISTADO ATM'!$A$2:$C$901,3,0)</f>
        <v>NORTE</v>
      </c>
      <c r="B156" s="154" t="s">
        <v>2846</v>
      </c>
      <c r="C156" s="94">
        <v>44468.722638888888</v>
      </c>
      <c r="D156" s="94" t="s">
        <v>2459</v>
      </c>
      <c r="E156" s="156">
        <v>142</v>
      </c>
      <c r="F156" s="154" t="str">
        <f>VLOOKUP(E156,VIP!$A$2:$O16330,2,0)</f>
        <v>DRBR142</v>
      </c>
      <c r="G156" s="141" t="str">
        <f>VLOOKUP(E156,'LISTADO ATM'!$A$2:$B$900,2,0)</f>
        <v xml:space="preserve">ATM Centro de Caja Galerías Bonao </v>
      </c>
      <c r="H156" s="141" t="str">
        <f>VLOOKUP(E156,VIP!$A$2:$O21291,7,FALSE)</f>
        <v>Si</v>
      </c>
      <c r="I156" s="141" t="str">
        <f>VLOOKUP(E156,VIP!$A$2:$O13256,8,FALSE)</f>
        <v>Si</v>
      </c>
      <c r="J156" s="141" t="str">
        <f>VLOOKUP(E156,VIP!$A$2:$O13206,8,FALSE)</f>
        <v>Si</v>
      </c>
      <c r="K156" s="141" t="str">
        <f>VLOOKUP(E156,VIP!$A$2:$O16780,6,0)</f>
        <v>SI</v>
      </c>
      <c r="L156" s="153" t="s">
        <v>2409</v>
      </c>
      <c r="M156" s="93" t="s">
        <v>2437</v>
      </c>
      <c r="N156" s="93" t="s">
        <v>2443</v>
      </c>
      <c r="O156" s="141" t="s">
        <v>2614</v>
      </c>
      <c r="P156" s="153"/>
      <c r="Q156" s="93" t="s">
        <v>2409</v>
      </c>
    </row>
    <row r="157" spans="1:17" ht="18" x14ac:dyDescent="0.25">
      <c r="A157" s="141" t="str">
        <f>VLOOKUP(E157,'LISTADO ATM'!$A$2:$C$901,3,0)</f>
        <v>DISTRITO NACIONAL</v>
      </c>
      <c r="B157" s="154" t="s">
        <v>2892</v>
      </c>
      <c r="C157" s="94">
        <v>44468.924039351848</v>
      </c>
      <c r="D157" s="94" t="s">
        <v>2440</v>
      </c>
      <c r="E157" s="156">
        <v>769</v>
      </c>
      <c r="F157" s="154" t="str">
        <f>VLOOKUP(E157,VIP!$A$2:$O16326,2,0)</f>
        <v>DRBR769</v>
      </c>
      <c r="G157" s="141" t="str">
        <f>VLOOKUP(E157,'LISTADO ATM'!$A$2:$B$900,2,0)</f>
        <v>ATM UNP Pablo Mella Morales</v>
      </c>
      <c r="H157" s="141" t="str">
        <f>VLOOKUP(E157,VIP!$A$2:$O21287,7,FALSE)</f>
        <v>Si</v>
      </c>
      <c r="I157" s="141" t="str">
        <f>VLOOKUP(E157,VIP!$A$2:$O13252,8,FALSE)</f>
        <v>Si</v>
      </c>
      <c r="J157" s="141" t="str">
        <f>VLOOKUP(E157,VIP!$A$2:$O13202,8,FALSE)</f>
        <v>Si</v>
      </c>
      <c r="K157" s="141" t="str">
        <f>VLOOKUP(E157,VIP!$A$2:$O16776,6,0)</f>
        <v>NO</v>
      </c>
      <c r="L157" s="153" t="s">
        <v>2409</v>
      </c>
      <c r="M157" s="93" t="s">
        <v>2437</v>
      </c>
      <c r="N157" s="93" t="s">
        <v>2443</v>
      </c>
      <c r="O157" s="141" t="s">
        <v>2444</v>
      </c>
      <c r="P157" s="153"/>
      <c r="Q157" s="93" t="s">
        <v>2409</v>
      </c>
    </row>
    <row r="158" spans="1:17" ht="18" x14ac:dyDescent="0.25">
      <c r="A158" s="141" t="str">
        <f>VLOOKUP(E158,'LISTADO ATM'!$A$2:$C$901,3,0)</f>
        <v>DISTRITO NACIONAL</v>
      </c>
      <c r="B158" s="154" t="s">
        <v>2893</v>
      </c>
      <c r="C158" s="94">
        <v>44468.919120370374</v>
      </c>
      <c r="D158" s="94" t="s">
        <v>2440</v>
      </c>
      <c r="E158" s="156">
        <v>708</v>
      </c>
      <c r="F158" s="154" t="str">
        <f>VLOOKUP(E158,VIP!$A$2:$O16327,2,0)</f>
        <v>DRBR505</v>
      </c>
      <c r="G158" s="141" t="str">
        <f>VLOOKUP(E158,'LISTADO ATM'!$A$2:$B$900,2,0)</f>
        <v xml:space="preserve">ATM El Vestir De Hoy </v>
      </c>
      <c r="H158" s="141" t="str">
        <f>VLOOKUP(E158,VIP!$A$2:$O21288,7,FALSE)</f>
        <v>Si</v>
      </c>
      <c r="I158" s="141" t="str">
        <f>VLOOKUP(E158,VIP!$A$2:$O13253,8,FALSE)</f>
        <v>Si</v>
      </c>
      <c r="J158" s="141" t="str">
        <f>VLOOKUP(E158,VIP!$A$2:$O13203,8,FALSE)</f>
        <v>Si</v>
      </c>
      <c r="K158" s="141" t="str">
        <f>VLOOKUP(E158,VIP!$A$2:$O16777,6,0)</f>
        <v>NO</v>
      </c>
      <c r="L158" s="153" t="s">
        <v>2409</v>
      </c>
      <c r="M158" s="93" t="s">
        <v>2437</v>
      </c>
      <c r="N158" s="93" t="s">
        <v>2443</v>
      </c>
      <c r="O158" s="141" t="s">
        <v>2444</v>
      </c>
      <c r="P158" s="153"/>
      <c r="Q158" s="93" t="s">
        <v>2409</v>
      </c>
    </row>
    <row r="159" spans="1:17" ht="18" x14ac:dyDescent="0.25">
      <c r="A159" s="141" t="str">
        <f>VLOOKUP(E159,'LISTADO ATM'!$A$2:$C$901,3,0)</f>
        <v>ESTE</v>
      </c>
      <c r="B159" s="154" t="s">
        <v>2894</v>
      </c>
      <c r="C159" s="94">
        <v>44468.90896990741</v>
      </c>
      <c r="D159" s="94" t="s">
        <v>2459</v>
      </c>
      <c r="E159" s="156">
        <v>480</v>
      </c>
      <c r="F159" s="154" t="str">
        <f>VLOOKUP(E159,VIP!$A$2:$O16328,2,0)</f>
        <v>DRBR480</v>
      </c>
      <c r="G159" s="141" t="str">
        <f>VLOOKUP(E159,'LISTADO ATM'!$A$2:$B$900,2,0)</f>
        <v>ATM UNP Farmaconal Higuey</v>
      </c>
      <c r="H159" s="141" t="str">
        <f>VLOOKUP(E159,VIP!$A$2:$O21289,7,FALSE)</f>
        <v>N/A</v>
      </c>
      <c r="I159" s="141" t="str">
        <f>VLOOKUP(E159,VIP!$A$2:$O13254,8,FALSE)</f>
        <v>N/A</v>
      </c>
      <c r="J159" s="141" t="str">
        <f>VLOOKUP(E159,VIP!$A$2:$O13204,8,FALSE)</f>
        <v>N/A</v>
      </c>
      <c r="K159" s="141" t="str">
        <f>VLOOKUP(E159,VIP!$A$2:$O16778,6,0)</f>
        <v>N/A</v>
      </c>
      <c r="L159" s="153" t="s">
        <v>2409</v>
      </c>
      <c r="M159" s="93" t="s">
        <v>2437</v>
      </c>
      <c r="N159" s="93" t="s">
        <v>2443</v>
      </c>
      <c r="O159" s="141" t="s">
        <v>2614</v>
      </c>
      <c r="P159" s="153"/>
      <c r="Q159" s="93" t="s">
        <v>2409</v>
      </c>
    </row>
    <row r="160" spans="1:17" ht="18" x14ac:dyDescent="0.25">
      <c r="A160" s="141" t="str">
        <f>VLOOKUP(E160,'LISTADO ATM'!$A$2:$C$901,3,0)</f>
        <v>ESTE</v>
      </c>
      <c r="B160" s="154" t="s">
        <v>2896</v>
      </c>
      <c r="C160" s="94">
        <v>44468.899814814817</v>
      </c>
      <c r="D160" s="94" t="s">
        <v>2459</v>
      </c>
      <c r="E160" s="156">
        <v>114</v>
      </c>
      <c r="F160" s="154" t="str">
        <f>VLOOKUP(E160,VIP!$A$2:$O16330,2,0)</f>
        <v>DRBR114</v>
      </c>
      <c r="G160" s="141" t="str">
        <f>VLOOKUP(E160,'LISTADO ATM'!$A$2:$B$900,2,0)</f>
        <v xml:space="preserve">ATM Oficina Hato Mayor </v>
      </c>
      <c r="H160" s="141" t="str">
        <f>VLOOKUP(E160,VIP!$A$2:$O21291,7,FALSE)</f>
        <v>Si</v>
      </c>
      <c r="I160" s="141" t="str">
        <f>VLOOKUP(E160,VIP!$A$2:$O13256,8,FALSE)</f>
        <v>Si</v>
      </c>
      <c r="J160" s="141" t="str">
        <f>VLOOKUP(E160,VIP!$A$2:$O13206,8,FALSE)</f>
        <v>Si</v>
      </c>
      <c r="K160" s="141" t="str">
        <f>VLOOKUP(E160,VIP!$A$2:$O16780,6,0)</f>
        <v>NO</v>
      </c>
      <c r="L160" s="153" t="s">
        <v>2409</v>
      </c>
      <c r="M160" s="93" t="s">
        <v>2437</v>
      </c>
      <c r="N160" s="93" t="s">
        <v>2443</v>
      </c>
      <c r="O160" s="141" t="s">
        <v>2614</v>
      </c>
      <c r="P160" s="153"/>
      <c r="Q160" s="93" t="s">
        <v>2409</v>
      </c>
    </row>
    <row r="161" spans="1:17" ht="18" x14ac:dyDescent="0.25">
      <c r="A161" s="141" t="str">
        <f>VLOOKUP(E161,'LISTADO ATM'!$A$2:$C$901,3,0)</f>
        <v>DISTRITO NACIONAL</v>
      </c>
      <c r="B161" s="154" t="s">
        <v>2897</v>
      </c>
      <c r="C161" s="94">
        <v>44468.89403935185</v>
      </c>
      <c r="D161" s="94" t="s">
        <v>2459</v>
      </c>
      <c r="E161" s="156">
        <v>946</v>
      </c>
      <c r="F161" s="154" t="str">
        <f>VLOOKUP(E161,VIP!$A$2:$O16331,2,0)</f>
        <v>DRBR24R</v>
      </c>
      <c r="G161" s="141" t="str">
        <f>VLOOKUP(E161,'LISTADO ATM'!$A$2:$B$900,2,0)</f>
        <v xml:space="preserve">ATM Oficina Núñez de Cáceres I </v>
      </c>
      <c r="H161" s="141" t="str">
        <f>VLOOKUP(E161,VIP!$A$2:$O21292,7,FALSE)</f>
        <v>Si</v>
      </c>
      <c r="I161" s="141" t="str">
        <f>VLOOKUP(E161,VIP!$A$2:$O13257,8,FALSE)</f>
        <v>Si</v>
      </c>
      <c r="J161" s="141" t="str">
        <f>VLOOKUP(E161,VIP!$A$2:$O13207,8,FALSE)</f>
        <v>Si</v>
      </c>
      <c r="K161" s="141" t="str">
        <f>VLOOKUP(E161,VIP!$A$2:$O16781,6,0)</f>
        <v>NO</v>
      </c>
      <c r="L161" s="153" t="s">
        <v>2409</v>
      </c>
      <c r="M161" s="93" t="s">
        <v>2437</v>
      </c>
      <c r="N161" s="93" t="s">
        <v>2443</v>
      </c>
      <c r="O161" s="141" t="s">
        <v>2614</v>
      </c>
      <c r="P161" s="153"/>
      <c r="Q161" s="93" t="s">
        <v>2409</v>
      </c>
    </row>
    <row r="162" spans="1:17" ht="18" x14ac:dyDescent="0.25">
      <c r="A162" s="141" t="str">
        <f>VLOOKUP(E162,'LISTADO ATM'!$A$2:$C$901,3,0)</f>
        <v>ESTE</v>
      </c>
      <c r="B162" s="154" t="s">
        <v>2898</v>
      </c>
      <c r="C162" s="94">
        <v>44468.890486111108</v>
      </c>
      <c r="D162" s="94" t="s">
        <v>2459</v>
      </c>
      <c r="E162" s="156">
        <v>294</v>
      </c>
      <c r="F162" s="154" t="str">
        <f>VLOOKUP(E162,VIP!$A$2:$O16332,2,0)</f>
        <v>DRBR294</v>
      </c>
      <c r="G162" s="141" t="str">
        <f>VLOOKUP(E162,'LISTADO ATM'!$A$2:$B$900,2,0)</f>
        <v xml:space="preserve">ATM Plaza Zaglul San Pedro II </v>
      </c>
      <c r="H162" s="141" t="str">
        <f>VLOOKUP(E162,VIP!$A$2:$O21293,7,FALSE)</f>
        <v>Si</v>
      </c>
      <c r="I162" s="141" t="str">
        <f>VLOOKUP(E162,VIP!$A$2:$O13258,8,FALSE)</f>
        <v>Si</v>
      </c>
      <c r="J162" s="141" t="str">
        <f>VLOOKUP(E162,VIP!$A$2:$O13208,8,FALSE)</f>
        <v>Si</v>
      </c>
      <c r="K162" s="141" t="str">
        <f>VLOOKUP(E162,VIP!$A$2:$O16782,6,0)</f>
        <v>NO</v>
      </c>
      <c r="L162" s="153" t="s">
        <v>2409</v>
      </c>
      <c r="M162" s="93" t="s">
        <v>2437</v>
      </c>
      <c r="N162" s="93" t="s">
        <v>2443</v>
      </c>
      <c r="O162" s="141" t="s">
        <v>2614</v>
      </c>
      <c r="P162" s="153"/>
      <c r="Q162" s="93" t="s">
        <v>2409</v>
      </c>
    </row>
    <row r="163" spans="1:17" ht="18" x14ac:dyDescent="0.25">
      <c r="A163" s="141" t="str">
        <f>VLOOKUP(E163,'LISTADO ATM'!$A$2:$C$901,3,0)</f>
        <v>NORTE</v>
      </c>
      <c r="B163" s="154" t="s">
        <v>2899</v>
      </c>
      <c r="C163" s="94">
        <v>44468.88721064815</v>
      </c>
      <c r="D163" s="94" t="s">
        <v>2459</v>
      </c>
      <c r="E163" s="156">
        <v>497</v>
      </c>
      <c r="F163" s="154" t="str">
        <f>VLOOKUP(E163,VIP!$A$2:$O16333,2,0)</f>
        <v>DRBR497</v>
      </c>
      <c r="G163" s="141" t="str">
        <f>VLOOKUP(E163,'LISTADO ATM'!$A$2:$B$900,2,0)</f>
        <v xml:space="preserve">ATM Oficina El Portal II (Santiago) </v>
      </c>
      <c r="H163" s="141" t="str">
        <f>VLOOKUP(E163,VIP!$A$2:$O21294,7,FALSE)</f>
        <v>Si</v>
      </c>
      <c r="I163" s="141" t="str">
        <f>VLOOKUP(E163,VIP!$A$2:$O13259,8,FALSE)</f>
        <v>Si</v>
      </c>
      <c r="J163" s="141" t="str">
        <f>VLOOKUP(E163,VIP!$A$2:$O13209,8,FALSE)</f>
        <v>Si</v>
      </c>
      <c r="K163" s="141" t="str">
        <f>VLOOKUP(E163,VIP!$A$2:$O16783,6,0)</f>
        <v>SI</v>
      </c>
      <c r="L163" s="153" t="s">
        <v>2409</v>
      </c>
      <c r="M163" s="93" t="s">
        <v>2437</v>
      </c>
      <c r="N163" s="93" t="s">
        <v>2443</v>
      </c>
      <c r="O163" s="141" t="s">
        <v>2614</v>
      </c>
      <c r="P163" s="153"/>
      <c r="Q163" s="93" t="s">
        <v>2409</v>
      </c>
    </row>
    <row r="164" spans="1:17" ht="18" x14ac:dyDescent="0.25">
      <c r="A164" s="141" t="str">
        <f>VLOOKUP(E164,'LISTADO ATM'!$A$2:$C$901,3,0)</f>
        <v>NORTE</v>
      </c>
      <c r="B164" s="154" t="s">
        <v>2900</v>
      </c>
      <c r="C164" s="94">
        <v>44468.885462962964</v>
      </c>
      <c r="D164" s="94" t="s">
        <v>2459</v>
      </c>
      <c r="E164" s="156">
        <v>728</v>
      </c>
      <c r="F164" s="154" t="str">
        <f>VLOOKUP(E164,VIP!$A$2:$O16334,2,0)</f>
        <v>DRBR051</v>
      </c>
      <c r="G164" s="141" t="str">
        <f>VLOOKUP(E164,'LISTADO ATM'!$A$2:$B$900,2,0)</f>
        <v xml:space="preserve">ATM UNP La Vega Oficina Regional Norcentral </v>
      </c>
      <c r="H164" s="141" t="str">
        <f>VLOOKUP(E164,VIP!$A$2:$O21295,7,FALSE)</f>
        <v>Si</v>
      </c>
      <c r="I164" s="141" t="str">
        <f>VLOOKUP(E164,VIP!$A$2:$O13260,8,FALSE)</f>
        <v>Si</v>
      </c>
      <c r="J164" s="141" t="str">
        <f>VLOOKUP(E164,VIP!$A$2:$O13210,8,FALSE)</f>
        <v>Si</v>
      </c>
      <c r="K164" s="141" t="str">
        <f>VLOOKUP(E164,VIP!$A$2:$O16784,6,0)</f>
        <v>SI</v>
      </c>
      <c r="L164" s="153" t="s">
        <v>2409</v>
      </c>
      <c r="M164" s="93" t="s">
        <v>2437</v>
      </c>
      <c r="N164" s="93" t="s">
        <v>2443</v>
      </c>
      <c r="O164" s="141" t="s">
        <v>2614</v>
      </c>
      <c r="P164" s="153"/>
      <c r="Q164" s="93" t="s">
        <v>2409</v>
      </c>
    </row>
    <row r="165" spans="1:17" ht="18" x14ac:dyDescent="0.25">
      <c r="A165" s="141" t="str">
        <f>VLOOKUP(E165,'LISTADO ATM'!$A$2:$C$901,3,0)</f>
        <v>DISTRITO NACIONAL</v>
      </c>
      <c r="B165" s="154" t="s">
        <v>2903</v>
      </c>
      <c r="C165" s="94">
        <v>44468.882048611114</v>
      </c>
      <c r="D165" s="94" t="s">
        <v>2440</v>
      </c>
      <c r="E165" s="156">
        <v>958</v>
      </c>
      <c r="F165" s="154" t="str">
        <f>VLOOKUP(E165,VIP!$A$2:$O16337,2,0)</f>
        <v>DRBR958</v>
      </c>
      <c r="G165" s="141" t="str">
        <f>VLOOKUP(E165,'LISTADO ATM'!$A$2:$B$900,2,0)</f>
        <v xml:space="preserve">ATM Olé Aut. San Isidro </v>
      </c>
      <c r="H165" s="141" t="str">
        <f>VLOOKUP(E165,VIP!$A$2:$O21298,7,FALSE)</f>
        <v>Si</v>
      </c>
      <c r="I165" s="141" t="str">
        <f>VLOOKUP(E165,VIP!$A$2:$O13263,8,FALSE)</f>
        <v>Si</v>
      </c>
      <c r="J165" s="141" t="str">
        <f>VLOOKUP(E165,VIP!$A$2:$O13213,8,FALSE)</f>
        <v>Si</v>
      </c>
      <c r="K165" s="141" t="str">
        <f>VLOOKUP(E165,VIP!$A$2:$O16787,6,0)</f>
        <v>NO</v>
      </c>
      <c r="L165" s="153" t="s">
        <v>2409</v>
      </c>
      <c r="M165" s="93" t="s">
        <v>2437</v>
      </c>
      <c r="N165" s="93" t="s">
        <v>2443</v>
      </c>
      <c r="O165" s="141" t="s">
        <v>2444</v>
      </c>
      <c r="P165" s="153"/>
      <c r="Q165" s="93" t="s">
        <v>2409</v>
      </c>
    </row>
    <row r="166" spans="1:17" ht="18" x14ac:dyDescent="0.25">
      <c r="A166" s="141" t="str">
        <f>VLOOKUP(E166,'LISTADO ATM'!$A$2:$C$901,3,0)</f>
        <v>ESTE</v>
      </c>
      <c r="B166" s="154" t="s">
        <v>2904</v>
      </c>
      <c r="C166" s="94">
        <v>44468.812731481485</v>
      </c>
      <c r="D166" s="94" t="s">
        <v>2459</v>
      </c>
      <c r="E166" s="156">
        <v>824</v>
      </c>
      <c r="F166" s="154" t="str">
        <f>VLOOKUP(E166,VIP!$A$2:$O16338,2,0)</f>
        <v>DRBR824</v>
      </c>
      <c r="G166" s="141" t="str">
        <f>VLOOKUP(E166,'LISTADO ATM'!$A$2:$B$900,2,0)</f>
        <v xml:space="preserve">ATM Multiplaza (Higuey) </v>
      </c>
      <c r="H166" s="141" t="str">
        <f>VLOOKUP(E166,VIP!$A$2:$O21299,7,FALSE)</f>
        <v>Si</v>
      </c>
      <c r="I166" s="141" t="str">
        <f>VLOOKUP(E166,VIP!$A$2:$O13264,8,FALSE)</f>
        <v>Si</v>
      </c>
      <c r="J166" s="141" t="str">
        <f>VLOOKUP(E166,VIP!$A$2:$O13214,8,FALSE)</f>
        <v>Si</v>
      </c>
      <c r="K166" s="141" t="str">
        <f>VLOOKUP(E166,VIP!$A$2:$O16788,6,0)</f>
        <v>NO</v>
      </c>
      <c r="L166" s="153" t="s">
        <v>2409</v>
      </c>
      <c r="M166" s="93" t="s">
        <v>2437</v>
      </c>
      <c r="N166" s="93" t="s">
        <v>2443</v>
      </c>
      <c r="O166" s="141" t="s">
        <v>2614</v>
      </c>
      <c r="P166" s="153"/>
      <c r="Q166" s="93" t="s">
        <v>2409</v>
      </c>
    </row>
    <row r="167" spans="1:17" ht="18" x14ac:dyDescent="0.25">
      <c r="A167" s="141" t="str">
        <f>VLOOKUP(E167,'LISTADO ATM'!$A$2:$C$901,3,0)</f>
        <v>DISTRITO NACIONAL</v>
      </c>
      <c r="B167" s="154" t="s">
        <v>2905</v>
      </c>
      <c r="C167" s="94">
        <v>44468.808379629627</v>
      </c>
      <c r="D167" s="94" t="s">
        <v>2440</v>
      </c>
      <c r="E167" s="156">
        <v>884</v>
      </c>
      <c r="F167" s="154" t="str">
        <f>VLOOKUP(E167,VIP!$A$2:$O16339,2,0)</f>
        <v>DRBR884</v>
      </c>
      <c r="G167" s="141" t="str">
        <f>VLOOKUP(E167,'LISTADO ATM'!$A$2:$B$900,2,0)</f>
        <v xml:space="preserve">ATM UNP Olé Sabana Perdida </v>
      </c>
      <c r="H167" s="141" t="str">
        <f>VLOOKUP(E167,VIP!$A$2:$O21300,7,FALSE)</f>
        <v>Si</v>
      </c>
      <c r="I167" s="141" t="str">
        <f>VLOOKUP(E167,VIP!$A$2:$O13265,8,FALSE)</f>
        <v>Si</v>
      </c>
      <c r="J167" s="141" t="str">
        <f>VLOOKUP(E167,VIP!$A$2:$O13215,8,FALSE)</f>
        <v>Si</v>
      </c>
      <c r="K167" s="141" t="str">
        <f>VLOOKUP(E167,VIP!$A$2:$O16789,6,0)</f>
        <v>NO</v>
      </c>
      <c r="L167" s="153" t="s">
        <v>2409</v>
      </c>
      <c r="M167" s="93" t="s">
        <v>2437</v>
      </c>
      <c r="N167" s="93" t="s">
        <v>2443</v>
      </c>
      <c r="O167" s="141" t="s">
        <v>2444</v>
      </c>
      <c r="P167" s="153"/>
      <c r="Q167" s="93" t="s">
        <v>2409</v>
      </c>
    </row>
    <row r="168" spans="1:17" ht="18" x14ac:dyDescent="0.25">
      <c r="A168" s="141" t="str">
        <f>VLOOKUP(E168,'LISTADO ATM'!$A$2:$C$901,3,0)</f>
        <v>DISTRITO NACIONAL</v>
      </c>
      <c r="B168" s="154" t="s">
        <v>2661</v>
      </c>
      <c r="C168" s="94">
        <v>44467.655833333331</v>
      </c>
      <c r="D168" s="94" t="s">
        <v>2174</v>
      </c>
      <c r="E168" s="156">
        <v>224</v>
      </c>
      <c r="F168" s="154" t="str">
        <f>VLOOKUP(E168,VIP!$A$2:$O16340,2,0)</f>
        <v>DRBR224</v>
      </c>
      <c r="G168" s="141" t="str">
        <f>VLOOKUP(E168,'LISTADO ATM'!$A$2:$B$900,2,0)</f>
        <v xml:space="preserve">ATM S/M Nacional El Millón (Núñez de Cáceres) </v>
      </c>
      <c r="H168" s="141" t="str">
        <f>VLOOKUP(E168,VIP!$A$2:$O21301,7,FALSE)</f>
        <v>Si</v>
      </c>
      <c r="I168" s="141" t="str">
        <f>VLOOKUP(E168,VIP!$A$2:$O13266,8,FALSE)</f>
        <v>Si</v>
      </c>
      <c r="J168" s="141" t="str">
        <f>VLOOKUP(E168,VIP!$A$2:$O13216,8,FALSE)</f>
        <v>Si</v>
      </c>
      <c r="K168" s="141" t="str">
        <f>VLOOKUP(E168,VIP!$A$2:$O16790,6,0)</f>
        <v>SI</v>
      </c>
      <c r="L168" s="153" t="s">
        <v>2455</v>
      </c>
      <c r="M168" s="93" t="s">
        <v>2437</v>
      </c>
      <c r="N168" s="93" t="s">
        <v>2625</v>
      </c>
      <c r="O168" s="141" t="s">
        <v>2445</v>
      </c>
      <c r="P168" s="153"/>
      <c r="Q168" s="93" t="s">
        <v>2455</v>
      </c>
    </row>
    <row r="169" spans="1:17" ht="18" x14ac:dyDescent="0.25">
      <c r="A169" s="141" t="str">
        <f>VLOOKUP(E169,'LISTADO ATM'!$A$2:$C$901,3,0)</f>
        <v>DISTRITO NACIONAL</v>
      </c>
      <c r="B169" s="154" t="s">
        <v>2684</v>
      </c>
      <c r="C169" s="94">
        <v>44468.077141203707</v>
      </c>
      <c r="D169" s="94" t="s">
        <v>2174</v>
      </c>
      <c r="E169" s="156">
        <v>761</v>
      </c>
      <c r="F169" s="154" t="str">
        <f>VLOOKUP(E169,VIP!$A$2:$O16319,2,0)</f>
        <v>DRBR761</v>
      </c>
      <c r="G169" s="141" t="str">
        <f>VLOOKUP(E169,'LISTADO ATM'!$A$2:$B$900,2,0)</f>
        <v xml:space="preserve">ATM ISSPOL </v>
      </c>
      <c r="H169" s="141" t="str">
        <f>VLOOKUP(E169,VIP!$A$2:$O21280,7,FALSE)</f>
        <v>Si</v>
      </c>
      <c r="I169" s="141" t="str">
        <f>VLOOKUP(E169,VIP!$A$2:$O13245,8,FALSE)</f>
        <v>Si</v>
      </c>
      <c r="J169" s="141" t="str">
        <f>VLOOKUP(E169,VIP!$A$2:$O13195,8,FALSE)</f>
        <v>Si</v>
      </c>
      <c r="K169" s="141" t="str">
        <f>VLOOKUP(E169,VIP!$A$2:$O16769,6,0)</f>
        <v>NO</v>
      </c>
      <c r="L169" s="153" t="s">
        <v>2455</v>
      </c>
      <c r="M169" s="93" t="s">
        <v>2437</v>
      </c>
      <c r="N169" s="93" t="s">
        <v>2443</v>
      </c>
      <c r="O169" s="141" t="s">
        <v>2445</v>
      </c>
      <c r="P169" s="153"/>
      <c r="Q169" s="93" t="s">
        <v>2455</v>
      </c>
    </row>
    <row r="170" spans="1:17" ht="18" x14ac:dyDescent="0.25">
      <c r="A170" s="141" t="str">
        <f>VLOOKUP(E170,'LISTADO ATM'!$A$2:$C$901,3,0)</f>
        <v>SUR</v>
      </c>
      <c r="B170" s="154" t="s">
        <v>2718</v>
      </c>
      <c r="C170" s="94">
        <v>44468.335636574076</v>
      </c>
      <c r="D170" s="94" t="s">
        <v>2174</v>
      </c>
      <c r="E170" s="156">
        <v>584</v>
      </c>
      <c r="F170" s="154" t="str">
        <f>VLOOKUP(E170,VIP!$A$2:$O16315,2,0)</f>
        <v>DRBR404</v>
      </c>
      <c r="G170" s="141" t="str">
        <f>VLOOKUP(E170,'LISTADO ATM'!$A$2:$B$900,2,0)</f>
        <v xml:space="preserve">ATM Oficina San Cristóbal I </v>
      </c>
      <c r="H170" s="141" t="str">
        <f>VLOOKUP(E170,VIP!$A$2:$O21276,7,FALSE)</f>
        <v>Si</v>
      </c>
      <c r="I170" s="141" t="str">
        <f>VLOOKUP(E170,VIP!$A$2:$O13241,8,FALSE)</f>
        <v>Si</v>
      </c>
      <c r="J170" s="141" t="str">
        <f>VLOOKUP(E170,VIP!$A$2:$O13191,8,FALSE)</f>
        <v>Si</v>
      </c>
      <c r="K170" s="141" t="str">
        <f>VLOOKUP(E170,VIP!$A$2:$O16765,6,0)</f>
        <v>SI</v>
      </c>
      <c r="L170" s="153" t="s">
        <v>2455</v>
      </c>
      <c r="M170" s="93" t="s">
        <v>2437</v>
      </c>
      <c r="N170" s="93" t="s">
        <v>2443</v>
      </c>
      <c r="O170" s="141" t="s">
        <v>2445</v>
      </c>
      <c r="P170" s="153"/>
      <c r="Q170" s="93" t="s">
        <v>2455</v>
      </c>
    </row>
    <row r="171" spans="1:17" ht="18" x14ac:dyDescent="0.25">
      <c r="A171" s="141" t="str">
        <f>VLOOKUP(E171,'LISTADO ATM'!$A$2:$C$901,3,0)</f>
        <v>DISTRITO NACIONAL</v>
      </c>
      <c r="B171" s="154" t="s">
        <v>2747</v>
      </c>
      <c r="C171" s="94">
        <v>44468.435555555552</v>
      </c>
      <c r="D171" s="94" t="s">
        <v>2174</v>
      </c>
      <c r="E171" s="156">
        <v>153</v>
      </c>
      <c r="F171" s="154" t="str">
        <f>VLOOKUP(E171,VIP!$A$2:$O16331,2,0)</f>
        <v>DRBR153</v>
      </c>
      <c r="G171" s="141" t="str">
        <f>VLOOKUP(E171,'LISTADO ATM'!$A$2:$B$900,2,0)</f>
        <v xml:space="preserve">ATM Rehabilitación </v>
      </c>
      <c r="H171" s="141" t="str">
        <f>VLOOKUP(E171,VIP!$A$2:$O21292,7,FALSE)</f>
        <v>No</v>
      </c>
      <c r="I171" s="141" t="str">
        <f>VLOOKUP(E171,VIP!$A$2:$O13257,8,FALSE)</f>
        <v>No</v>
      </c>
      <c r="J171" s="141" t="str">
        <f>VLOOKUP(E171,VIP!$A$2:$O13207,8,FALSE)</f>
        <v>No</v>
      </c>
      <c r="K171" s="141" t="str">
        <f>VLOOKUP(E171,VIP!$A$2:$O16781,6,0)</f>
        <v>NO</v>
      </c>
      <c r="L171" s="153" t="s">
        <v>2455</v>
      </c>
      <c r="M171" s="93" t="s">
        <v>2437</v>
      </c>
      <c r="N171" s="93" t="s">
        <v>2443</v>
      </c>
      <c r="O171" s="141" t="s">
        <v>2445</v>
      </c>
      <c r="P171" s="153"/>
      <c r="Q171" s="93" t="s">
        <v>2455</v>
      </c>
    </row>
    <row r="172" spans="1:17" ht="18" x14ac:dyDescent="0.25">
      <c r="A172" s="141" t="str">
        <f>VLOOKUP(E172,'LISTADO ATM'!$A$2:$C$901,3,0)</f>
        <v>ESTE</v>
      </c>
      <c r="B172" s="154" t="s">
        <v>2732</v>
      </c>
      <c r="C172" s="94">
        <v>44468.473530092589</v>
      </c>
      <c r="D172" s="94" t="s">
        <v>2174</v>
      </c>
      <c r="E172" s="156">
        <v>843</v>
      </c>
      <c r="F172" s="154" t="str">
        <f>VLOOKUP(E172,VIP!$A$2:$O16317,2,0)</f>
        <v>DRBR843</v>
      </c>
      <c r="G172" s="141" t="str">
        <f>VLOOKUP(E172,'LISTADO ATM'!$A$2:$B$900,2,0)</f>
        <v xml:space="preserve">ATM Oficina Romana Centro </v>
      </c>
      <c r="H172" s="141" t="str">
        <f>VLOOKUP(E172,VIP!$A$2:$O21278,7,FALSE)</f>
        <v>Si</v>
      </c>
      <c r="I172" s="141" t="str">
        <f>VLOOKUP(E172,VIP!$A$2:$O13243,8,FALSE)</f>
        <v>Si</v>
      </c>
      <c r="J172" s="141" t="str">
        <f>VLOOKUP(E172,VIP!$A$2:$O13193,8,FALSE)</f>
        <v>Si</v>
      </c>
      <c r="K172" s="141" t="str">
        <f>VLOOKUP(E172,VIP!$A$2:$O16767,6,0)</f>
        <v>NO</v>
      </c>
      <c r="L172" s="153" t="s">
        <v>2455</v>
      </c>
      <c r="M172" s="93" t="s">
        <v>2437</v>
      </c>
      <c r="N172" s="93" t="s">
        <v>2443</v>
      </c>
      <c r="O172" s="141" t="s">
        <v>2445</v>
      </c>
      <c r="P172" s="153"/>
      <c r="Q172" s="93" t="s">
        <v>2455</v>
      </c>
    </row>
    <row r="1022844" spans="16:16" ht="18" x14ac:dyDescent="0.25">
      <c r="P1022844" s="127"/>
    </row>
  </sheetData>
  <autoFilter ref="A4:Q119">
    <sortState ref="A5:Q172">
      <sortCondition ref="M4:M119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73:B1048576 B1:B4 R128:X128">
    <cfRule type="duplicateValues" dxfId="786" priority="163225"/>
    <cfRule type="duplicateValues" dxfId="785" priority="163226"/>
  </conditionalFormatting>
  <conditionalFormatting sqref="B173:B1048576 B1:B4 R128:X128">
    <cfRule type="duplicateValues" dxfId="784" priority="163233"/>
  </conditionalFormatting>
  <conditionalFormatting sqref="B173:B1048576 R128:X128">
    <cfRule type="duplicateValues" dxfId="783" priority="163237"/>
    <cfRule type="duplicateValues" dxfId="782" priority="163238"/>
  </conditionalFormatting>
  <conditionalFormatting sqref="B173:B1048576 B1:B4 R128:X128">
    <cfRule type="duplicateValues" dxfId="781" priority="163243"/>
    <cfRule type="duplicateValues" dxfId="780" priority="163244"/>
    <cfRule type="duplicateValues" dxfId="779" priority="163245"/>
  </conditionalFormatting>
  <conditionalFormatting sqref="B173:B1048576 R128:X128">
    <cfRule type="duplicateValues" dxfId="778" priority="163255"/>
  </conditionalFormatting>
  <conditionalFormatting sqref="B173:B1048576 B1:B4 R128:X128">
    <cfRule type="duplicateValues" dxfId="777" priority="163300"/>
    <cfRule type="duplicateValues" dxfId="776" priority="163301"/>
    <cfRule type="duplicateValues" dxfId="775" priority="163302"/>
    <cfRule type="duplicateValues" dxfId="774" priority="163303"/>
  </conditionalFormatting>
  <conditionalFormatting sqref="B173:B1048576 B1:B4 R128:X128">
    <cfRule type="duplicateValues" dxfId="773" priority="163320"/>
    <cfRule type="duplicateValues" dxfId="772" priority="163321"/>
    <cfRule type="duplicateValues" dxfId="771" priority="163322"/>
    <cfRule type="duplicateValues" dxfId="770" priority="163323"/>
    <cfRule type="duplicateValues" dxfId="769" priority="163324"/>
  </conditionalFormatting>
  <conditionalFormatting sqref="B173:B1048576 R128:X128">
    <cfRule type="duplicateValues" dxfId="768" priority="934"/>
    <cfRule type="duplicateValues" dxfId="767" priority="951"/>
    <cfRule type="duplicateValues" dxfId="766" priority="952"/>
  </conditionalFormatting>
  <conditionalFormatting sqref="E173:E1048576">
    <cfRule type="duplicateValues" dxfId="765" priority="502"/>
  </conditionalFormatting>
  <conditionalFormatting sqref="B7:B30">
    <cfRule type="duplicateValues" dxfId="764" priority="173499"/>
    <cfRule type="duplicateValues" dxfId="763" priority="173500"/>
    <cfRule type="duplicateValues" dxfId="762" priority="173501"/>
  </conditionalFormatting>
  <conditionalFormatting sqref="B7:B30">
    <cfRule type="duplicateValues" dxfId="761" priority="173502"/>
    <cfRule type="duplicateValues" dxfId="760" priority="173503"/>
  </conditionalFormatting>
  <conditionalFormatting sqref="B7:B30">
    <cfRule type="duplicateValues" dxfId="759" priority="173504"/>
  </conditionalFormatting>
  <conditionalFormatting sqref="B7:B30">
    <cfRule type="duplicateValues" dxfId="758" priority="173511"/>
    <cfRule type="duplicateValues" dxfId="757" priority="173512"/>
    <cfRule type="duplicateValues" dxfId="756" priority="173513"/>
    <cfRule type="duplicateValues" dxfId="755" priority="173514"/>
  </conditionalFormatting>
  <conditionalFormatting sqref="B7:B30">
    <cfRule type="duplicateValues" dxfId="754" priority="173515"/>
    <cfRule type="duplicateValues" dxfId="753" priority="173516"/>
    <cfRule type="duplicateValues" dxfId="752" priority="173517"/>
    <cfRule type="duplicateValues" dxfId="751" priority="173518"/>
    <cfRule type="duplicateValues" dxfId="750" priority="173519"/>
  </conditionalFormatting>
  <conditionalFormatting sqref="B47:B60">
    <cfRule type="duplicateValues" dxfId="749" priority="349"/>
    <cfRule type="duplicateValues" dxfId="748" priority="350"/>
    <cfRule type="duplicateValues" dxfId="747" priority="351"/>
  </conditionalFormatting>
  <conditionalFormatting sqref="B47:B60">
    <cfRule type="duplicateValues" dxfId="746" priority="347"/>
    <cfRule type="duplicateValues" dxfId="745" priority="348"/>
  </conditionalFormatting>
  <conditionalFormatting sqref="B47:B60">
    <cfRule type="duplicateValues" dxfId="744" priority="346"/>
  </conditionalFormatting>
  <conditionalFormatting sqref="B47:B60">
    <cfRule type="duplicateValues" dxfId="743" priority="342"/>
    <cfRule type="duplicateValues" dxfId="742" priority="343"/>
    <cfRule type="duplicateValues" dxfId="741" priority="344"/>
    <cfRule type="duplicateValues" dxfId="740" priority="345"/>
  </conditionalFormatting>
  <conditionalFormatting sqref="B47:B60">
    <cfRule type="duplicateValues" dxfId="739" priority="337"/>
    <cfRule type="duplicateValues" dxfId="738" priority="338"/>
    <cfRule type="duplicateValues" dxfId="737" priority="339"/>
    <cfRule type="duplicateValues" dxfId="736" priority="340"/>
    <cfRule type="duplicateValues" dxfId="735" priority="341"/>
  </conditionalFormatting>
  <conditionalFormatting sqref="B61:B74">
    <cfRule type="duplicateValues" dxfId="734" priority="314"/>
    <cfRule type="duplicateValues" dxfId="733" priority="315"/>
    <cfRule type="duplicateValues" dxfId="732" priority="316"/>
  </conditionalFormatting>
  <conditionalFormatting sqref="B61:B74">
    <cfRule type="duplicateValues" dxfId="731" priority="312"/>
    <cfRule type="duplicateValues" dxfId="730" priority="313"/>
  </conditionalFormatting>
  <conditionalFormatting sqref="B61:B74">
    <cfRule type="duplicateValues" dxfId="729" priority="311"/>
  </conditionalFormatting>
  <conditionalFormatting sqref="B61:B74">
    <cfRule type="duplicateValues" dxfId="728" priority="307"/>
    <cfRule type="duplicateValues" dxfId="727" priority="308"/>
    <cfRule type="duplicateValues" dxfId="726" priority="309"/>
    <cfRule type="duplicateValues" dxfId="725" priority="310"/>
  </conditionalFormatting>
  <conditionalFormatting sqref="B61:B74">
    <cfRule type="duplicateValues" dxfId="724" priority="302"/>
    <cfRule type="duplicateValues" dxfId="723" priority="303"/>
    <cfRule type="duplicateValues" dxfId="722" priority="304"/>
    <cfRule type="duplicateValues" dxfId="721" priority="305"/>
    <cfRule type="duplicateValues" dxfId="720" priority="306"/>
  </conditionalFormatting>
  <conditionalFormatting sqref="E1:E4 E173:E1048576">
    <cfRule type="duplicateValues" dxfId="719" priority="174967"/>
  </conditionalFormatting>
  <conditionalFormatting sqref="E1:E4 E173:E1048576">
    <cfRule type="duplicateValues" dxfId="718" priority="174972"/>
    <cfRule type="duplicateValues" dxfId="717" priority="174973"/>
  </conditionalFormatting>
  <conditionalFormatting sqref="E1:E4 E173:E1048576">
    <cfRule type="duplicateValues" dxfId="716" priority="174978"/>
    <cfRule type="duplicateValues" dxfId="715" priority="174979"/>
    <cfRule type="duplicateValues" dxfId="714" priority="174980"/>
  </conditionalFormatting>
  <conditionalFormatting sqref="E173:E1048576">
    <cfRule type="duplicateValues" dxfId="713" priority="174987"/>
    <cfRule type="duplicateValues" dxfId="712" priority="174988"/>
    <cfRule type="duplicateValues" dxfId="711" priority="174989"/>
  </conditionalFormatting>
  <conditionalFormatting sqref="E173:E1048576">
    <cfRule type="duplicateValues" dxfId="710" priority="174993"/>
    <cfRule type="duplicateValues" dxfId="709" priority="174994"/>
  </conditionalFormatting>
  <conditionalFormatting sqref="E1:E4 E173:E1048576">
    <cfRule type="duplicateValues" dxfId="708" priority="174997"/>
    <cfRule type="duplicateValues" dxfId="707" priority="174998"/>
    <cfRule type="duplicateValues" dxfId="706" priority="174999"/>
    <cfRule type="duplicateValues" dxfId="705" priority="175000"/>
  </conditionalFormatting>
  <conditionalFormatting sqref="B75">
    <cfRule type="duplicateValues" dxfId="704" priority="175259"/>
    <cfRule type="duplicateValues" dxfId="703" priority="175260"/>
    <cfRule type="duplicateValues" dxfId="702" priority="175261"/>
  </conditionalFormatting>
  <conditionalFormatting sqref="B75">
    <cfRule type="duplicateValues" dxfId="701" priority="175262"/>
    <cfRule type="duplicateValues" dxfId="700" priority="175263"/>
  </conditionalFormatting>
  <conditionalFormatting sqref="B75">
    <cfRule type="duplicateValues" dxfId="699" priority="175264"/>
  </conditionalFormatting>
  <conditionalFormatting sqref="B75">
    <cfRule type="duplicateValues" dxfId="698" priority="175265"/>
    <cfRule type="duplicateValues" dxfId="697" priority="175266"/>
    <cfRule type="duplicateValues" dxfId="696" priority="175267"/>
    <cfRule type="duplicateValues" dxfId="695" priority="175268"/>
  </conditionalFormatting>
  <conditionalFormatting sqref="B75">
    <cfRule type="duplicateValues" dxfId="694" priority="175269"/>
    <cfRule type="duplicateValues" dxfId="693" priority="175270"/>
    <cfRule type="duplicateValues" dxfId="692" priority="175271"/>
    <cfRule type="duplicateValues" dxfId="691" priority="175272"/>
    <cfRule type="duplicateValues" dxfId="690" priority="175273"/>
  </conditionalFormatting>
  <conditionalFormatting sqref="F61:F139">
    <cfRule type="duplicateValues" dxfId="689" priority="175309"/>
  </conditionalFormatting>
  <conditionalFormatting sqref="F61:F139">
    <cfRule type="duplicateValues" dxfId="688" priority="175311"/>
    <cfRule type="duplicateValues" dxfId="687" priority="175312"/>
  </conditionalFormatting>
  <conditionalFormatting sqref="F61:F139">
    <cfRule type="duplicateValues" dxfId="686" priority="175315"/>
    <cfRule type="duplicateValues" dxfId="685" priority="175316"/>
    <cfRule type="duplicateValues" dxfId="684" priority="175317"/>
  </conditionalFormatting>
  <conditionalFormatting sqref="F61:F139">
    <cfRule type="duplicateValues" dxfId="683" priority="175321"/>
    <cfRule type="duplicateValues" dxfId="682" priority="175322"/>
    <cfRule type="duplicateValues" dxfId="681" priority="175323"/>
    <cfRule type="duplicateValues" dxfId="680" priority="175324"/>
  </conditionalFormatting>
  <conditionalFormatting sqref="B76:B100">
    <cfRule type="duplicateValues" dxfId="679" priority="175329"/>
    <cfRule type="duplicateValues" dxfId="678" priority="175330"/>
    <cfRule type="duplicateValues" dxfId="677" priority="175331"/>
  </conditionalFormatting>
  <conditionalFormatting sqref="B76:B100">
    <cfRule type="duplicateValues" dxfId="676" priority="175335"/>
    <cfRule type="duplicateValues" dxfId="675" priority="175336"/>
  </conditionalFormatting>
  <conditionalFormatting sqref="B76:B100">
    <cfRule type="duplicateValues" dxfId="674" priority="175339"/>
  </conditionalFormatting>
  <conditionalFormatting sqref="B76:B100">
    <cfRule type="duplicateValues" dxfId="673" priority="175341"/>
    <cfRule type="duplicateValues" dxfId="672" priority="175342"/>
    <cfRule type="duplicateValues" dxfId="671" priority="175343"/>
    <cfRule type="duplicateValues" dxfId="670" priority="175344"/>
  </conditionalFormatting>
  <conditionalFormatting sqref="B76:B100">
    <cfRule type="duplicateValues" dxfId="669" priority="175349"/>
    <cfRule type="duplicateValues" dxfId="668" priority="175350"/>
    <cfRule type="duplicateValues" dxfId="667" priority="175351"/>
    <cfRule type="duplicateValues" dxfId="666" priority="175352"/>
    <cfRule type="duplicateValues" dxfId="665" priority="175353"/>
  </conditionalFormatting>
  <conditionalFormatting sqref="B101:B119">
    <cfRule type="duplicateValues" dxfId="664" priority="197"/>
    <cfRule type="duplicateValues" dxfId="663" priority="198"/>
    <cfRule type="duplicateValues" dxfId="662" priority="199"/>
  </conditionalFormatting>
  <conditionalFormatting sqref="B101:B119">
    <cfRule type="duplicateValues" dxfId="661" priority="195"/>
    <cfRule type="duplicateValues" dxfId="660" priority="196"/>
  </conditionalFormatting>
  <conditionalFormatting sqref="B101:B119">
    <cfRule type="duplicateValues" dxfId="659" priority="194"/>
  </conditionalFormatting>
  <conditionalFormatting sqref="B101:B119">
    <cfRule type="duplicateValues" dxfId="658" priority="190"/>
    <cfRule type="duplicateValues" dxfId="657" priority="191"/>
    <cfRule type="duplicateValues" dxfId="656" priority="192"/>
    <cfRule type="duplicateValues" dxfId="655" priority="193"/>
  </conditionalFormatting>
  <conditionalFormatting sqref="B101:B119">
    <cfRule type="duplicateValues" dxfId="654" priority="185"/>
    <cfRule type="duplicateValues" dxfId="653" priority="186"/>
    <cfRule type="duplicateValues" dxfId="652" priority="187"/>
    <cfRule type="duplicateValues" dxfId="651" priority="188"/>
    <cfRule type="duplicateValues" dxfId="650" priority="189"/>
  </conditionalFormatting>
  <conditionalFormatting sqref="E101:E119">
    <cfRule type="duplicateValues" dxfId="649" priority="184"/>
  </conditionalFormatting>
  <conditionalFormatting sqref="E101:E119">
    <cfRule type="duplicateValues" dxfId="648" priority="182"/>
    <cfRule type="duplicateValues" dxfId="647" priority="183"/>
  </conditionalFormatting>
  <conditionalFormatting sqref="E101:E119">
    <cfRule type="duplicateValues" dxfId="646" priority="179"/>
    <cfRule type="duplicateValues" dxfId="645" priority="180"/>
    <cfRule type="duplicateValues" dxfId="644" priority="181"/>
  </conditionalFormatting>
  <conditionalFormatting sqref="E101:E119">
    <cfRule type="duplicateValues" dxfId="643" priority="175"/>
    <cfRule type="duplicateValues" dxfId="642" priority="176"/>
    <cfRule type="duplicateValues" dxfId="641" priority="177"/>
    <cfRule type="duplicateValues" dxfId="640" priority="178"/>
  </conditionalFormatting>
  <conditionalFormatting sqref="B120:B121">
    <cfRule type="duplicateValues" dxfId="639" priority="172"/>
    <cfRule type="duplicateValues" dxfId="638" priority="173"/>
    <cfRule type="duplicateValues" dxfId="637" priority="174"/>
  </conditionalFormatting>
  <conditionalFormatting sqref="B120:B121">
    <cfRule type="duplicateValues" dxfId="636" priority="170"/>
    <cfRule type="duplicateValues" dxfId="635" priority="171"/>
  </conditionalFormatting>
  <conditionalFormatting sqref="B120:B121">
    <cfRule type="duplicateValues" dxfId="634" priority="169"/>
  </conditionalFormatting>
  <conditionalFormatting sqref="B120:B121">
    <cfRule type="duplicateValues" dxfId="633" priority="165"/>
    <cfRule type="duplicateValues" dxfId="632" priority="166"/>
    <cfRule type="duplicateValues" dxfId="631" priority="167"/>
    <cfRule type="duplicateValues" dxfId="630" priority="168"/>
  </conditionalFormatting>
  <conditionalFormatting sqref="B120:B121">
    <cfRule type="duplicateValues" dxfId="629" priority="160"/>
    <cfRule type="duplicateValues" dxfId="628" priority="161"/>
    <cfRule type="duplicateValues" dxfId="627" priority="162"/>
    <cfRule type="duplicateValues" dxfId="626" priority="163"/>
    <cfRule type="duplicateValues" dxfId="625" priority="164"/>
  </conditionalFormatting>
  <conditionalFormatting sqref="E120:E121">
    <cfRule type="duplicateValues" dxfId="624" priority="159"/>
  </conditionalFormatting>
  <conditionalFormatting sqref="E120:E121">
    <cfRule type="duplicateValues" dxfId="623" priority="157"/>
    <cfRule type="duplicateValues" dxfId="622" priority="158"/>
  </conditionalFormatting>
  <conditionalFormatting sqref="E120:E121">
    <cfRule type="duplicateValues" dxfId="621" priority="154"/>
    <cfRule type="duplicateValues" dxfId="620" priority="155"/>
    <cfRule type="duplicateValues" dxfId="619" priority="156"/>
  </conditionalFormatting>
  <conditionalFormatting sqref="E120:E121">
    <cfRule type="duplicateValues" dxfId="618" priority="150"/>
    <cfRule type="duplicateValues" dxfId="617" priority="151"/>
    <cfRule type="duplicateValues" dxfId="616" priority="152"/>
    <cfRule type="duplicateValues" dxfId="615" priority="153"/>
  </conditionalFormatting>
  <conditionalFormatting sqref="B122">
    <cfRule type="duplicateValues" dxfId="614" priority="137"/>
    <cfRule type="duplicateValues" dxfId="613" priority="138"/>
    <cfRule type="duplicateValues" dxfId="612" priority="139"/>
  </conditionalFormatting>
  <conditionalFormatting sqref="B122">
    <cfRule type="duplicateValues" dxfId="611" priority="135"/>
    <cfRule type="duplicateValues" dxfId="610" priority="136"/>
  </conditionalFormatting>
  <conditionalFormatting sqref="B122">
    <cfRule type="duplicateValues" dxfId="609" priority="134"/>
  </conditionalFormatting>
  <conditionalFormatting sqref="B122">
    <cfRule type="duplicateValues" dxfId="608" priority="130"/>
    <cfRule type="duplicateValues" dxfId="607" priority="131"/>
    <cfRule type="duplicateValues" dxfId="606" priority="132"/>
    <cfRule type="duplicateValues" dxfId="605" priority="133"/>
  </conditionalFormatting>
  <conditionalFormatting sqref="B122">
    <cfRule type="duplicateValues" dxfId="604" priority="125"/>
    <cfRule type="duplicateValues" dxfId="603" priority="126"/>
    <cfRule type="duplicateValues" dxfId="602" priority="127"/>
    <cfRule type="duplicateValues" dxfId="601" priority="128"/>
    <cfRule type="duplicateValues" dxfId="600" priority="129"/>
  </conditionalFormatting>
  <conditionalFormatting sqref="E122">
    <cfRule type="duplicateValues" dxfId="599" priority="124"/>
  </conditionalFormatting>
  <conditionalFormatting sqref="E122">
    <cfRule type="duplicateValues" dxfId="598" priority="122"/>
    <cfRule type="duplicateValues" dxfId="597" priority="123"/>
  </conditionalFormatting>
  <conditionalFormatting sqref="E122">
    <cfRule type="duplicateValues" dxfId="596" priority="119"/>
    <cfRule type="duplicateValues" dxfId="595" priority="120"/>
    <cfRule type="duplicateValues" dxfId="594" priority="121"/>
  </conditionalFormatting>
  <conditionalFormatting sqref="E122">
    <cfRule type="duplicateValues" dxfId="593" priority="115"/>
    <cfRule type="duplicateValues" dxfId="592" priority="116"/>
    <cfRule type="duplicateValues" dxfId="591" priority="117"/>
    <cfRule type="duplicateValues" dxfId="590" priority="118"/>
  </conditionalFormatting>
  <conditionalFormatting sqref="B5:B6">
    <cfRule type="duplicateValues" dxfId="589" priority="175670"/>
    <cfRule type="duplicateValues" dxfId="588" priority="175671"/>
    <cfRule type="duplicateValues" dxfId="587" priority="175672"/>
  </conditionalFormatting>
  <conditionalFormatting sqref="B5:B6">
    <cfRule type="duplicateValues" dxfId="586" priority="175673"/>
    <cfRule type="duplicateValues" dxfId="585" priority="175674"/>
  </conditionalFormatting>
  <conditionalFormatting sqref="B5:B6">
    <cfRule type="duplicateValues" dxfId="584" priority="175675"/>
  </conditionalFormatting>
  <conditionalFormatting sqref="B5:B6">
    <cfRule type="duplicateValues" dxfId="583" priority="175676"/>
    <cfRule type="duplicateValues" dxfId="582" priority="175677"/>
    <cfRule type="duplicateValues" dxfId="581" priority="175678"/>
    <cfRule type="duplicateValues" dxfId="580" priority="175679"/>
  </conditionalFormatting>
  <conditionalFormatting sqref="B5:B6">
    <cfRule type="duplicateValues" dxfId="579" priority="175680"/>
    <cfRule type="duplicateValues" dxfId="578" priority="175681"/>
    <cfRule type="duplicateValues" dxfId="577" priority="175682"/>
    <cfRule type="duplicateValues" dxfId="576" priority="175683"/>
    <cfRule type="duplicateValues" dxfId="575" priority="175684"/>
  </conditionalFormatting>
  <conditionalFormatting sqref="F20:F60">
    <cfRule type="duplicateValues" dxfId="574" priority="175763"/>
  </conditionalFormatting>
  <conditionalFormatting sqref="F20:F60">
    <cfRule type="duplicateValues" dxfId="573" priority="175765"/>
    <cfRule type="duplicateValues" dxfId="572" priority="175766"/>
  </conditionalFormatting>
  <conditionalFormatting sqref="F20:F60">
    <cfRule type="duplicateValues" dxfId="571" priority="175769"/>
    <cfRule type="duplicateValues" dxfId="570" priority="175770"/>
    <cfRule type="duplicateValues" dxfId="569" priority="175771"/>
  </conditionalFormatting>
  <conditionalFormatting sqref="F20:F60">
    <cfRule type="duplicateValues" dxfId="568" priority="175775"/>
    <cfRule type="duplicateValues" dxfId="567" priority="175776"/>
    <cfRule type="duplicateValues" dxfId="566" priority="175777"/>
    <cfRule type="duplicateValues" dxfId="565" priority="175778"/>
  </conditionalFormatting>
  <conditionalFormatting sqref="B31:B46">
    <cfRule type="duplicateValues" dxfId="564" priority="175783"/>
    <cfRule type="duplicateValues" dxfId="563" priority="175784"/>
    <cfRule type="duplicateValues" dxfId="562" priority="175785"/>
  </conditionalFormatting>
  <conditionalFormatting sqref="B31:B46">
    <cfRule type="duplicateValues" dxfId="561" priority="175789"/>
    <cfRule type="duplicateValues" dxfId="560" priority="175790"/>
  </conditionalFormatting>
  <conditionalFormatting sqref="B31:B46">
    <cfRule type="duplicateValues" dxfId="559" priority="175793"/>
  </conditionalFormatting>
  <conditionalFormatting sqref="B31:B46">
    <cfRule type="duplicateValues" dxfId="558" priority="175795"/>
    <cfRule type="duplicateValues" dxfId="557" priority="175796"/>
    <cfRule type="duplicateValues" dxfId="556" priority="175797"/>
    <cfRule type="duplicateValues" dxfId="555" priority="175798"/>
  </conditionalFormatting>
  <conditionalFormatting sqref="B31:B46">
    <cfRule type="duplicateValues" dxfId="554" priority="175803"/>
    <cfRule type="duplicateValues" dxfId="553" priority="175804"/>
    <cfRule type="duplicateValues" dxfId="552" priority="175805"/>
    <cfRule type="duplicateValues" dxfId="551" priority="175806"/>
    <cfRule type="duplicateValues" dxfId="550" priority="175807"/>
  </conditionalFormatting>
  <conditionalFormatting sqref="E5:E75">
    <cfRule type="duplicateValues" dxfId="549" priority="175838"/>
  </conditionalFormatting>
  <conditionalFormatting sqref="E5:E75">
    <cfRule type="duplicateValues" dxfId="548" priority="175840"/>
    <cfRule type="duplicateValues" dxfId="547" priority="175841"/>
  </conditionalFormatting>
  <conditionalFormatting sqref="E5:E75">
    <cfRule type="duplicateValues" dxfId="546" priority="175844"/>
    <cfRule type="duplicateValues" dxfId="545" priority="175845"/>
    <cfRule type="duplicateValues" dxfId="544" priority="175846"/>
  </conditionalFormatting>
  <conditionalFormatting sqref="E5:E75">
    <cfRule type="duplicateValues" dxfId="543" priority="175850"/>
    <cfRule type="duplicateValues" dxfId="542" priority="175851"/>
    <cfRule type="duplicateValues" dxfId="541" priority="175852"/>
    <cfRule type="duplicateValues" dxfId="540" priority="175853"/>
  </conditionalFormatting>
  <conditionalFormatting sqref="E5:E100">
    <cfRule type="duplicateValues" dxfId="539" priority="175858"/>
  </conditionalFormatting>
  <conditionalFormatting sqref="E5:E100">
    <cfRule type="duplicateValues" dxfId="538" priority="175860"/>
    <cfRule type="duplicateValues" dxfId="537" priority="175861"/>
  </conditionalFormatting>
  <conditionalFormatting sqref="E5:E100">
    <cfRule type="duplicateValues" dxfId="536" priority="175864"/>
    <cfRule type="duplicateValues" dxfId="535" priority="175865"/>
    <cfRule type="duplicateValues" dxfId="534" priority="175866"/>
  </conditionalFormatting>
  <conditionalFormatting sqref="E5:E100">
    <cfRule type="duplicateValues" dxfId="533" priority="175870"/>
    <cfRule type="duplicateValues" dxfId="532" priority="175871"/>
    <cfRule type="duplicateValues" dxfId="531" priority="175872"/>
    <cfRule type="duplicateValues" dxfId="530" priority="175873"/>
  </conditionalFormatting>
  <conditionalFormatting sqref="B123:B139">
    <cfRule type="duplicateValues" dxfId="529" priority="112"/>
    <cfRule type="duplicateValues" dxfId="528" priority="113"/>
    <cfRule type="duplicateValues" dxfId="527" priority="114"/>
  </conditionalFormatting>
  <conditionalFormatting sqref="B123:B139">
    <cfRule type="duplicateValues" dxfId="526" priority="110"/>
    <cfRule type="duplicateValues" dxfId="525" priority="111"/>
  </conditionalFormatting>
  <conditionalFormatting sqref="B123:B139">
    <cfRule type="duplicateValues" dxfId="524" priority="109"/>
  </conditionalFormatting>
  <conditionalFormatting sqref="B123:B139">
    <cfRule type="duplicateValues" dxfId="523" priority="105"/>
    <cfRule type="duplicateValues" dxfId="522" priority="106"/>
    <cfRule type="duplicateValues" dxfId="521" priority="107"/>
    <cfRule type="duplicateValues" dxfId="520" priority="108"/>
  </conditionalFormatting>
  <conditionalFormatting sqref="B123:B139">
    <cfRule type="duplicateValues" dxfId="519" priority="100"/>
    <cfRule type="duplicateValues" dxfId="518" priority="101"/>
    <cfRule type="duplicateValues" dxfId="517" priority="102"/>
    <cfRule type="duplicateValues" dxfId="516" priority="103"/>
    <cfRule type="duplicateValues" dxfId="515" priority="104"/>
  </conditionalFormatting>
  <conditionalFormatting sqref="E123:E139">
    <cfRule type="duplicateValues" dxfId="514" priority="99"/>
  </conditionalFormatting>
  <conditionalFormatting sqref="E123:E139">
    <cfRule type="duplicateValues" dxfId="513" priority="97"/>
    <cfRule type="duplicateValues" dxfId="512" priority="98"/>
  </conditionalFormatting>
  <conditionalFormatting sqref="E123:E139">
    <cfRule type="duplicateValues" dxfId="511" priority="94"/>
    <cfRule type="duplicateValues" dxfId="510" priority="95"/>
    <cfRule type="duplicateValues" dxfId="509" priority="96"/>
  </conditionalFormatting>
  <conditionalFormatting sqref="E123:E139">
    <cfRule type="duplicateValues" dxfId="508" priority="90"/>
    <cfRule type="duplicateValues" dxfId="507" priority="91"/>
    <cfRule type="duplicateValues" dxfId="506" priority="92"/>
    <cfRule type="duplicateValues" dxfId="505" priority="93"/>
  </conditionalFormatting>
  <conditionalFormatting sqref="B144:B152">
    <cfRule type="duplicateValues" dxfId="504" priority="87"/>
    <cfRule type="duplicateValues" dxfId="503" priority="88"/>
    <cfRule type="duplicateValues" dxfId="502" priority="89"/>
  </conditionalFormatting>
  <conditionalFormatting sqref="B144:B152">
    <cfRule type="duplicateValues" dxfId="501" priority="85"/>
    <cfRule type="duplicateValues" dxfId="500" priority="86"/>
  </conditionalFormatting>
  <conditionalFormatting sqref="B144:B152">
    <cfRule type="duplicateValues" dxfId="499" priority="84"/>
  </conditionalFormatting>
  <conditionalFormatting sqref="B144:B152">
    <cfRule type="duplicateValues" dxfId="498" priority="80"/>
    <cfRule type="duplicateValues" dxfId="497" priority="81"/>
    <cfRule type="duplicateValues" dxfId="496" priority="82"/>
    <cfRule type="duplicateValues" dxfId="495" priority="83"/>
  </conditionalFormatting>
  <conditionalFormatting sqref="B144:B152">
    <cfRule type="duplicateValues" dxfId="494" priority="75"/>
    <cfRule type="duplicateValues" dxfId="493" priority="76"/>
    <cfRule type="duplicateValues" dxfId="492" priority="77"/>
    <cfRule type="duplicateValues" dxfId="491" priority="78"/>
    <cfRule type="duplicateValues" dxfId="490" priority="79"/>
  </conditionalFormatting>
  <conditionalFormatting sqref="B140:B143">
    <cfRule type="duplicateValues" dxfId="489" priority="72"/>
    <cfRule type="duplicateValues" dxfId="488" priority="73"/>
    <cfRule type="duplicateValues" dxfId="487" priority="74"/>
  </conditionalFormatting>
  <conditionalFormatting sqref="B140:B143">
    <cfRule type="duplicateValues" dxfId="486" priority="70"/>
    <cfRule type="duplicateValues" dxfId="485" priority="71"/>
  </conditionalFormatting>
  <conditionalFormatting sqref="B140:B143">
    <cfRule type="duplicateValues" dxfId="484" priority="69"/>
  </conditionalFormatting>
  <conditionalFormatting sqref="B140:B143">
    <cfRule type="duplicateValues" dxfId="483" priority="65"/>
    <cfRule type="duplicateValues" dxfId="482" priority="66"/>
    <cfRule type="duplicateValues" dxfId="481" priority="67"/>
    <cfRule type="duplicateValues" dxfId="480" priority="68"/>
  </conditionalFormatting>
  <conditionalFormatting sqref="B140:B143">
    <cfRule type="duplicateValues" dxfId="479" priority="60"/>
    <cfRule type="duplicateValues" dxfId="478" priority="61"/>
    <cfRule type="duplicateValues" dxfId="477" priority="62"/>
    <cfRule type="duplicateValues" dxfId="476" priority="63"/>
    <cfRule type="duplicateValues" dxfId="475" priority="64"/>
  </conditionalFormatting>
  <conditionalFormatting sqref="E140:E152">
    <cfRule type="duplicateValues" dxfId="474" priority="59"/>
  </conditionalFormatting>
  <conditionalFormatting sqref="E140:E152">
    <cfRule type="duplicateValues" dxfId="473" priority="57"/>
    <cfRule type="duplicateValues" dxfId="472" priority="58"/>
  </conditionalFormatting>
  <conditionalFormatting sqref="E140:E152">
    <cfRule type="duplicateValues" dxfId="471" priority="54"/>
    <cfRule type="duplicateValues" dxfId="470" priority="55"/>
    <cfRule type="duplicateValues" dxfId="469" priority="56"/>
  </conditionalFormatting>
  <conditionalFormatting sqref="E140:E152">
    <cfRule type="duplicateValues" dxfId="468" priority="50"/>
    <cfRule type="duplicateValues" dxfId="467" priority="51"/>
    <cfRule type="duplicateValues" dxfId="466" priority="52"/>
    <cfRule type="duplicateValues" dxfId="465" priority="53"/>
  </conditionalFormatting>
  <conditionalFormatting sqref="E140:E152">
    <cfRule type="duplicateValues" dxfId="464" priority="49"/>
  </conditionalFormatting>
  <conditionalFormatting sqref="E140:E152">
    <cfRule type="duplicateValues" dxfId="463" priority="47"/>
    <cfRule type="duplicateValues" dxfId="462" priority="48"/>
  </conditionalFormatting>
  <conditionalFormatting sqref="E140:E152">
    <cfRule type="duplicateValues" dxfId="461" priority="44"/>
    <cfRule type="duplicateValues" dxfId="460" priority="45"/>
    <cfRule type="duplicateValues" dxfId="459" priority="46"/>
  </conditionalFormatting>
  <conditionalFormatting sqref="E140:E152">
    <cfRule type="duplicateValues" dxfId="458" priority="40"/>
    <cfRule type="duplicateValues" dxfId="457" priority="41"/>
    <cfRule type="duplicateValues" dxfId="456" priority="42"/>
    <cfRule type="duplicateValues" dxfId="455" priority="43"/>
  </conditionalFormatting>
  <conditionalFormatting sqref="E1:E152 E173:E1048576">
    <cfRule type="duplicateValues" dxfId="454" priority="39"/>
  </conditionalFormatting>
  <conditionalFormatting sqref="B1:B152 B173:B1048576">
    <cfRule type="duplicateValues" dxfId="120" priority="38"/>
  </conditionalFormatting>
  <conditionalFormatting sqref="B153:B172">
    <cfRule type="duplicateValues" dxfId="36" priority="35"/>
    <cfRule type="duplicateValues" dxfId="35" priority="36"/>
    <cfRule type="duplicateValues" dxfId="34" priority="37"/>
  </conditionalFormatting>
  <conditionalFormatting sqref="B153:B172">
    <cfRule type="duplicateValues" dxfId="33" priority="33"/>
    <cfRule type="duplicateValues" dxfId="32" priority="34"/>
  </conditionalFormatting>
  <conditionalFormatting sqref="B153:B172">
    <cfRule type="duplicateValues" dxfId="31" priority="32"/>
  </conditionalFormatting>
  <conditionalFormatting sqref="B153:B172">
    <cfRule type="duplicateValues" dxfId="30" priority="28"/>
    <cfRule type="duplicateValues" dxfId="29" priority="29"/>
    <cfRule type="duplicateValues" dxfId="28" priority="30"/>
    <cfRule type="duplicateValues" dxfId="27" priority="31"/>
  </conditionalFormatting>
  <conditionalFormatting sqref="B153:B172">
    <cfRule type="duplicateValues" dxfId="26" priority="23"/>
    <cfRule type="duplicateValues" dxfId="25" priority="24"/>
    <cfRule type="duplicateValues" dxfId="24" priority="25"/>
    <cfRule type="duplicateValues" dxfId="23" priority="26"/>
    <cfRule type="duplicateValues" dxfId="22" priority="27"/>
  </conditionalFormatting>
  <conditionalFormatting sqref="E153:E172">
    <cfRule type="duplicateValues" dxfId="21" priority="22"/>
  </conditionalFormatting>
  <conditionalFormatting sqref="E153:E172">
    <cfRule type="duplicateValues" dxfId="20" priority="20"/>
    <cfRule type="duplicateValues" dxfId="19" priority="21"/>
  </conditionalFormatting>
  <conditionalFormatting sqref="E153:E172">
    <cfRule type="duplicateValues" dxfId="18" priority="17"/>
    <cfRule type="duplicateValues" dxfId="17" priority="18"/>
    <cfRule type="duplicateValues" dxfId="16" priority="19"/>
  </conditionalFormatting>
  <conditionalFormatting sqref="E153:E172">
    <cfRule type="duplicateValues" dxfId="15" priority="13"/>
    <cfRule type="duplicateValues" dxfId="14" priority="14"/>
    <cfRule type="duplicateValues" dxfId="13" priority="15"/>
    <cfRule type="duplicateValues" dxfId="12" priority="16"/>
  </conditionalFormatting>
  <conditionalFormatting sqref="E153:E172">
    <cfRule type="duplicateValues" dxfId="11" priority="12"/>
  </conditionalFormatting>
  <conditionalFormatting sqref="E153:E172">
    <cfRule type="duplicateValues" dxfId="10" priority="10"/>
    <cfRule type="duplicateValues" dxfId="9" priority="11"/>
  </conditionalFormatting>
  <conditionalFormatting sqref="E153:E172">
    <cfRule type="duplicateValues" dxfId="8" priority="7"/>
    <cfRule type="duplicateValues" dxfId="7" priority="8"/>
    <cfRule type="duplicateValues" dxfId="6" priority="9"/>
  </conditionalFormatting>
  <conditionalFormatting sqref="E153:E172">
    <cfRule type="duplicateValues" dxfId="5" priority="3"/>
    <cfRule type="duplicateValues" dxfId="4" priority="4"/>
    <cfRule type="duplicateValues" dxfId="3" priority="5"/>
    <cfRule type="duplicateValues" dxfId="2" priority="6"/>
  </conditionalFormatting>
  <conditionalFormatting sqref="E153:E172">
    <cfRule type="duplicateValues" dxfId="1" priority="2"/>
  </conditionalFormatting>
  <conditionalFormatting sqref="B153:B172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6"/>
  <sheetViews>
    <sheetView topLeftCell="F1" zoomScale="70" zoomScaleNormal="70" workbookViewId="0">
      <selection activeCell="H13" sqref="H13"/>
    </sheetView>
  </sheetViews>
  <sheetFormatPr baseColWidth="10"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11" t="s">
        <v>2144</v>
      </c>
      <c r="B1" s="212"/>
      <c r="C1" s="212"/>
      <c r="D1" s="212"/>
      <c r="E1" s="213"/>
      <c r="F1" s="209" t="s">
        <v>2535</v>
      </c>
      <c r="G1" s="210"/>
      <c r="H1" s="98">
        <f>COUNTIF(A:E,"2 Gavetas Vacias + 1 Fallando")</f>
        <v>6</v>
      </c>
      <c r="I1" s="98">
        <f>COUNTIF(A:E,("3 Gavetas Vacías"))</f>
        <v>2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14" t="s">
        <v>2605</v>
      </c>
      <c r="B2" s="215"/>
      <c r="C2" s="215"/>
      <c r="D2" s="215"/>
      <c r="E2" s="216"/>
      <c r="F2" s="97" t="s">
        <v>2534</v>
      </c>
      <c r="G2" s="96">
        <f>G3+G4</f>
        <v>169</v>
      </c>
      <c r="H2" s="97" t="s">
        <v>2541</v>
      </c>
      <c r="I2" s="96">
        <f>COUNTIF(A:E,"Abastecido")</f>
        <v>40</v>
      </c>
      <c r="J2" s="97" t="s">
        <v>2553</v>
      </c>
      <c r="K2" s="96">
        <f>COUNTIF(REPORTE!A:Q,"REINICIO FALLIDO")</f>
        <v>5</v>
      </c>
    </row>
    <row r="3" spans="1:11" ht="15" customHeight="1" x14ac:dyDescent="0.25">
      <c r="A3" s="217"/>
      <c r="B3" s="188"/>
      <c r="C3" s="218"/>
      <c r="D3" s="218"/>
      <c r="E3" s="219"/>
      <c r="F3" s="97" t="s">
        <v>2533</v>
      </c>
      <c r="G3" s="96">
        <f>COUNTIF(REPORTE!A:Q,"fuera de Servicio")</f>
        <v>69</v>
      </c>
      <c r="H3" s="97" t="s">
        <v>2609</v>
      </c>
      <c r="I3" s="96">
        <f>COUNTIF(A:E,"GAVETAS VACIAS + GAVETAS FALLANDO")</f>
        <v>4</v>
      </c>
      <c r="J3" s="97" t="s">
        <v>2554</v>
      </c>
      <c r="K3" s="96">
        <f>COUNTIF(REPORTE!A:Q,"CARGA FALLIDA")</f>
        <v>0</v>
      </c>
    </row>
    <row r="4" spans="1:11" ht="15" customHeight="1" thickBot="1" x14ac:dyDescent="0.3">
      <c r="A4" s="142" t="s">
        <v>2405</v>
      </c>
      <c r="B4" s="146">
        <v>44467.708333333336</v>
      </c>
      <c r="C4" s="220"/>
      <c r="D4" s="220"/>
      <c r="E4" s="221"/>
      <c r="F4" s="97" t="s">
        <v>2530</v>
      </c>
      <c r="G4" s="96">
        <f>COUNTIF(REPORTE!A:Q,"En Servicio")</f>
        <v>100</v>
      </c>
      <c r="H4" s="97" t="s">
        <v>2608</v>
      </c>
      <c r="I4" s="96">
        <f>COUNTIF(A:E,"Solucionado")</f>
        <v>5</v>
      </c>
      <c r="J4" s="97" t="s">
        <v>2555</v>
      </c>
      <c r="K4" s="96">
        <f>COUNTIF(REPORTE!P4:P4,"PRINTER")</f>
        <v>0</v>
      </c>
    </row>
    <row r="5" spans="1:11" ht="18.75" thickBot="1" x14ac:dyDescent="0.3">
      <c r="A5" s="142" t="s">
        <v>2406</v>
      </c>
      <c r="B5" s="146">
        <v>44466.25</v>
      </c>
      <c r="C5" s="220"/>
      <c r="D5" s="220"/>
      <c r="E5" s="221"/>
      <c r="F5" s="97" t="s">
        <v>2531</v>
      </c>
      <c r="G5" s="96">
        <f>COUNTIF(REPORTE!A:Q,"REINICIO EXITOSO")</f>
        <v>9</v>
      </c>
      <c r="H5" s="97" t="s">
        <v>2536</v>
      </c>
      <c r="I5" s="96">
        <f>I1+H1+J1+K1</f>
        <v>8</v>
      </c>
      <c r="J5" s="119"/>
      <c r="K5" s="119"/>
    </row>
    <row r="6" spans="1:11" ht="15" customHeight="1" x14ac:dyDescent="0.25">
      <c r="A6" s="199"/>
      <c r="B6" s="200"/>
      <c r="C6" s="222"/>
      <c r="D6" s="222"/>
      <c r="E6" s="223"/>
      <c r="F6" s="97" t="s">
        <v>2532</v>
      </c>
      <c r="G6" s="96">
        <f>COUNTIF(REPORTE!A:Q,"CARGA EXITOSA")</f>
        <v>2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02" t="s">
        <v>2557</v>
      </c>
      <c r="B7" s="203"/>
      <c r="C7" s="203"/>
      <c r="D7" s="203"/>
      <c r="E7" s="204"/>
      <c r="F7" s="97" t="s">
        <v>2607</v>
      </c>
      <c r="G7" s="96">
        <f>COUNTIF(A:E,"Sin Efectivo")</f>
        <v>8</v>
      </c>
      <c r="H7" s="97" t="s">
        <v>2539</v>
      </c>
      <c r="I7" s="96">
        <f>COUNTIF(A:E,"GAVETA DE RECHAZO  LLENA")</f>
        <v>0</v>
      </c>
      <c r="J7" s="119"/>
      <c r="K7" s="119"/>
    </row>
    <row r="8" spans="1:11" ht="18.75" customHeight="1" x14ac:dyDescent="0.25">
      <c r="A8" s="147" t="s">
        <v>15</v>
      </c>
      <c r="B8" s="147" t="s">
        <v>2407</v>
      </c>
      <c r="C8" s="147" t="s">
        <v>46</v>
      </c>
      <c r="D8" s="161" t="s">
        <v>2410</v>
      </c>
      <c r="E8" s="147" t="s">
        <v>2408</v>
      </c>
    </row>
    <row r="9" spans="1:11" s="119" customFormat="1" ht="18" x14ac:dyDescent="0.25">
      <c r="A9" s="144" t="str">
        <f>VLOOKUP(B9,'[1]LISTADO ATM'!$A$2:$C$922,3,0)</f>
        <v>DISTRITO NACIONAL</v>
      </c>
      <c r="B9" s="158">
        <v>744</v>
      </c>
      <c r="C9" s="144" t="str">
        <f>VLOOKUP(B9,'[1]LISTADO ATM'!$A$2:$B$922,2,0)</f>
        <v xml:space="preserve">ATM Multicentro La Sirena Venezuela </v>
      </c>
      <c r="D9" s="152" t="s">
        <v>2620</v>
      </c>
      <c r="E9" s="145">
        <v>3336040348</v>
      </c>
    </row>
    <row r="10" spans="1:11" s="119" customFormat="1" ht="18" x14ac:dyDescent="0.25">
      <c r="A10" s="144" t="str">
        <f>VLOOKUP(B10,'[1]LISTADO ATM'!$A$2:$C$922,3,0)</f>
        <v>ESTE</v>
      </c>
      <c r="B10" s="158">
        <v>399</v>
      </c>
      <c r="C10" s="144" t="str">
        <f>VLOOKUP(B10,'[1]LISTADO ATM'!$A$2:$B$922,2,0)</f>
        <v xml:space="preserve">ATM Oficina La Romana II </v>
      </c>
      <c r="D10" s="152" t="s">
        <v>2620</v>
      </c>
      <c r="E10" s="145" t="s">
        <v>2710</v>
      </c>
    </row>
    <row r="11" spans="1:11" s="119" customFormat="1" ht="18.75" customHeight="1" x14ac:dyDescent="0.25">
      <c r="A11" s="144" t="str">
        <f>VLOOKUP(B11,'[1]LISTADO ATM'!$A$2:$C$922,3,0)</f>
        <v>NORTE</v>
      </c>
      <c r="B11" s="158">
        <v>763</v>
      </c>
      <c r="C11" s="144" t="str">
        <f>VLOOKUP(B11,'[1]LISTADO ATM'!$A$2:$B$922,2,0)</f>
        <v xml:space="preserve">ATM UNP Montellano </v>
      </c>
      <c r="D11" s="152" t="s">
        <v>2620</v>
      </c>
      <c r="E11" s="145" t="s">
        <v>2707</v>
      </c>
    </row>
    <row r="12" spans="1:11" s="119" customFormat="1" ht="18.75" customHeight="1" x14ac:dyDescent="0.25">
      <c r="A12" s="144" t="str">
        <f>VLOOKUP(B12,'[1]LISTADO ATM'!$A$2:$C$922,3,0)</f>
        <v>NORTE</v>
      </c>
      <c r="B12" s="158">
        <v>196</v>
      </c>
      <c r="C12" s="144" t="str">
        <f>VLOOKUP(B12,'[1]LISTADO ATM'!$A$2:$B$922,2,0)</f>
        <v xml:space="preserve">ATM Estación Texaco Cangrejo Farmacia (Sosúa) </v>
      </c>
      <c r="D12" s="152" t="s">
        <v>2620</v>
      </c>
      <c r="E12" s="145" t="s">
        <v>2705</v>
      </c>
    </row>
    <row r="13" spans="1:11" s="119" customFormat="1" ht="18.75" customHeight="1" x14ac:dyDescent="0.25">
      <c r="A13" s="144" t="str">
        <f>VLOOKUP(B13,'[1]LISTADO ATM'!$A$2:$C$922,3,0)</f>
        <v>ESTE</v>
      </c>
      <c r="B13" s="158">
        <v>651</v>
      </c>
      <c r="C13" s="144" t="str">
        <f>VLOOKUP(B13,'[1]LISTADO ATM'!$A$2:$B$922,2,0)</f>
        <v>ATM Eco Petroleo Romana</v>
      </c>
      <c r="D13" s="152" t="s">
        <v>2620</v>
      </c>
      <c r="E13" s="145" t="s">
        <v>2702</v>
      </c>
    </row>
    <row r="14" spans="1:11" s="119" customFormat="1" ht="18" x14ac:dyDescent="0.25">
      <c r="A14" s="144" t="str">
        <f>VLOOKUP(B14,'[1]LISTADO ATM'!$A$2:$C$922,3,0)</f>
        <v>NORTE</v>
      </c>
      <c r="B14" s="158">
        <v>288</v>
      </c>
      <c r="C14" s="144" t="str">
        <f>VLOOKUP(B14,'[1]LISTADO ATM'!$A$2:$B$922,2,0)</f>
        <v xml:space="preserve">ATM Oficina Camino Real II (Puerto Plata) </v>
      </c>
      <c r="D14" s="152" t="s">
        <v>2620</v>
      </c>
      <c r="E14" s="145" t="s">
        <v>2699</v>
      </c>
    </row>
    <row r="15" spans="1:11" s="119" customFormat="1" ht="18.75" customHeight="1" x14ac:dyDescent="0.25">
      <c r="A15" s="144" t="str">
        <f>VLOOKUP(B15,'[1]LISTADO ATM'!$A$2:$C$922,3,0)</f>
        <v>DISTRITO NACIONAL</v>
      </c>
      <c r="B15" s="158">
        <v>12</v>
      </c>
      <c r="C15" s="144" t="str">
        <f>VLOOKUP(B15,'[1]LISTADO ATM'!$A$2:$B$922,2,0)</f>
        <v xml:space="preserve">ATM Comercial Ganadera (San Isidro) </v>
      </c>
      <c r="D15" s="152" t="s">
        <v>2620</v>
      </c>
      <c r="E15" s="145" t="s">
        <v>2697</v>
      </c>
    </row>
    <row r="16" spans="1:11" s="119" customFormat="1" ht="18" x14ac:dyDescent="0.25">
      <c r="A16" s="144" t="str">
        <f>VLOOKUP(B16,'[1]LISTADO ATM'!$A$2:$C$922,3,0)</f>
        <v>DISTRITO NACIONAL</v>
      </c>
      <c r="B16" s="158">
        <v>957</v>
      </c>
      <c r="C16" s="144" t="str">
        <f>VLOOKUP(B16,'[1]LISTADO ATM'!$A$2:$B$922,2,0)</f>
        <v xml:space="preserve">ATM Oficina Venezuela </v>
      </c>
      <c r="D16" s="152" t="s">
        <v>2620</v>
      </c>
      <c r="E16" s="145">
        <v>3336040242</v>
      </c>
    </row>
    <row r="17" spans="1:5" s="106" customFormat="1" ht="18" customHeight="1" x14ac:dyDescent="0.25">
      <c r="A17" s="144" t="str">
        <f>VLOOKUP(B17,'[1]LISTADO ATM'!$A$2:$C$922,3,0)</f>
        <v>DISTRITO NACIONAL</v>
      </c>
      <c r="B17" s="158">
        <v>755</v>
      </c>
      <c r="C17" s="144" t="str">
        <f>VLOOKUP(B17,'[1]LISTADO ATM'!$A$2:$B$922,2,0)</f>
        <v xml:space="preserve">ATM Oficina Galería del Este (Plaza) </v>
      </c>
      <c r="D17" s="152" t="s">
        <v>2620</v>
      </c>
      <c r="E17" s="145" t="s">
        <v>2693</v>
      </c>
    </row>
    <row r="18" spans="1:5" s="106" customFormat="1" ht="18" customHeight="1" x14ac:dyDescent="0.25">
      <c r="A18" s="144" t="str">
        <f>VLOOKUP(B18,'[1]LISTADO ATM'!$A$2:$C$922,3,0)</f>
        <v>NORTE</v>
      </c>
      <c r="B18" s="158">
        <v>703</v>
      </c>
      <c r="C18" s="144" t="str">
        <f>VLOOKUP(B18,'[1]LISTADO ATM'!$A$2:$B$922,2,0)</f>
        <v xml:space="preserve">ATM Oficina El Mamey Los Hidalgos </v>
      </c>
      <c r="D18" s="152" t="s">
        <v>2620</v>
      </c>
      <c r="E18" s="145">
        <v>3336039846</v>
      </c>
    </row>
    <row r="19" spans="1:5" s="119" customFormat="1" ht="18" customHeight="1" x14ac:dyDescent="0.25">
      <c r="A19" s="144" t="str">
        <f>VLOOKUP(B19,'[1]LISTADO ATM'!$A$2:$C$922,3,0)</f>
        <v>DISTRITO NACIONAL</v>
      </c>
      <c r="B19" s="158">
        <v>911</v>
      </c>
      <c r="C19" s="144" t="str">
        <f>VLOOKUP(B19,'[1]LISTADO ATM'!$A$2:$B$922,2,0)</f>
        <v xml:space="preserve">ATM Oficina Venezuela II </v>
      </c>
      <c r="D19" s="152" t="s">
        <v>2620</v>
      </c>
      <c r="E19" s="145">
        <v>3336039783</v>
      </c>
    </row>
    <row r="20" spans="1:5" s="119" customFormat="1" ht="18" customHeight="1" x14ac:dyDescent="0.25">
      <c r="A20" s="144" t="str">
        <f>VLOOKUP(B20,'[1]LISTADO ATM'!$A$2:$C$922,3,0)</f>
        <v>DISTRITO NACIONAL</v>
      </c>
      <c r="B20" s="158">
        <v>927</v>
      </c>
      <c r="C20" s="144" t="str">
        <f>VLOOKUP(B20,'[1]LISTADO ATM'!$A$2:$B$922,2,0)</f>
        <v>ATM S/M Bravo La Esperilla</v>
      </c>
      <c r="D20" s="152" t="s">
        <v>2620</v>
      </c>
      <c r="E20" s="145" t="s">
        <v>2691</v>
      </c>
    </row>
    <row r="21" spans="1:5" s="119" customFormat="1" ht="18.75" customHeight="1" x14ac:dyDescent="0.25">
      <c r="A21" s="144" t="str">
        <f>VLOOKUP(B21,'[1]LISTADO ATM'!$A$2:$C$922,3,0)</f>
        <v>SUR</v>
      </c>
      <c r="B21" s="158">
        <v>871</v>
      </c>
      <c r="C21" s="144" t="str">
        <f>VLOOKUP(B21,'[1]LISTADO ATM'!$A$2:$B$922,2,0)</f>
        <v>ATM Plaza Cultural San Juan</v>
      </c>
      <c r="D21" s="152" t="s">
        <v>2620</v>
      </c>
      <c r="E21" s="145">
        <v>3336039744</v>
      </c>
    </row>
    <row r="22" spans="1:5" s="119" customFormat="1" ht="18.75" customHeight="1" x14ac:dyDescent="0.25">
      <c r="A22" s="144" t="str">
        <f>VLOOKUP(B22,'[1]LISTADO ATM'!$A$2:$C$922,3,0)</f>
        <v>ESTE</v>
      </c>
      <c r="B22" s="158">
        <v>660</v>
      </c>
      <c r="C22" s="144" t="str">
        <f>VLOOKUP(B22,'[1]LISTADO ATM'!$A$2:$B$922,2,0)</f>
        <v>ATM Oficina Romana Norte II</v>
      </c>
      <c r="D22" s="152" t="s">
        <v>2620</v>
      </c>
      <c r="E22" s="145">
        <v>3336039994</v>
      </c>
    </row>
    <row r="23" spans="1:5" s="119" customFormat="1" ht="18.75" customHeight="1" x14ac:dyDescent="0.25">
      <c r="A23" s="144" t="str">
        <f>VLOOKUP(B23,'[1]LISTADO ATM'!$A$2:$C$922,3,0)</f>
        <v>DISTRITO NACIONAL</v>
      </c>
      <c r="B23" s="158">
        <v>238</v>
      </c>
      <c r="C23" s="144" t="str">
        <f>VLOOKUP(B23,'[1]LISTADO ATM'!$A$2:$B$922,2,0)</f>
        <v xml:space="preserve">ATM Multicentro La Sirena Charles de Gaulle </v>
      </c>
      <c r="D23" s="152" t="s">
        <v>2620</v>
      </c>
      <c r="E23" s="145" t="s">
        <v>2694</v>
      </c>
    </row>
    <row r="24" spans="1:5" s="119" customFormat="1" ht="18.75" customHeight="1" x14ac:dyDescent="0.25">
      <c r="A24" s="144" t="str">
        <f>VLOOKUP(B24,'[1]LISTADO ATM'!$A$2:$C$922,3,0)</f>
        <v>SUR</v>
      </c>
      <c r="B24" s="158">
        <v>84</v>
      </c>
      <c r="C24" s="144" t="str">
        <f>VLOOKUP(B24,'[1]LISTADO ATM'!$A$2:$B$922,2,0)</f>
        <v xml:space="preserve">ATM Oficina Multicentro Sirena San Cristóbal </v>
      </c>
      <c r="D24" s="152" t="s">
        <v>2620</v>
      </c>
      <c r="E24" s="145" t="s">
        <v>2695</v>
      </c>
    </row>
    <row r="25" spans="1:5" s="119" customFormat="1" ht="18.75" customHeight="1" x14ac:dyDescent="0.25">
      <c r="A25" s="144" t="str">
        <f>VLOOKUP(B25,'[1]LISTADO ATM'!$A$2:$C$922,3,0)</f>
        <v>ESTE</v>
      </c>
      <c r="B25" s="158">
        <v>158</v>
      </c>
      <c r="C25" s="144" t="str">
        <f>VLOOKUP(B25,'[1]LISTADO ATM'!$A$2:$B$922,2,0)</f>
        <v xml:space="preserve">ATM Oficina Romana Norte </v>
      </c>
      <c r="D25" s="152" t="s">
        <v>2620</v>
      </c>
      <c r="E25" s="145" t="s">
        <v>2696</v>
      </c>
    </row>
    <row r="26" spans="1:5" s="119" customFormat="1" ht="18" customHeight="1" x14ac:dyDescent="0.25">
      <c r="A26" s="144" t="str">
        <f>VLOOKUP(B26,'[1]LISTADO ATM'!$A$2:$C$922,3,0)</f>
        <v>NORTE</v>
      </c>
      <c r="B26" s="158">
        <v>632</v>
      </c>
      <c r="C26" s="144" t="str">
        <f>VLOOKUP(B26,'[1]LISTADO ATM'!$A$2:$B$922,2,0)</f>
        <v xml:space="preserve">ATM Autobanco Gurabo </v>
      </c>
      <c r="D26" s="152" t="s">
        <v>2620</v>
      </c>
      <c r="E26" s="145" t="s">
        <v>2698</v>
      </c>
    </row>
    <row r="27" spans="1:5" s="119" customFormat="1" ht="18" customHeight="1" x14ac:dyDescent="0.25">
      <c r="A27" s="144" t="str">
        <f>VLOOKUP(B27,'[1]LISTADO ATM'!$A$2:$C$922,3,0)</f>
        <v>DISTRITO NACIONAL</v>
      </c>
      <c r="B27" s="158">
        <v>572</v>
      </c>
      <c r="C27" s="144" t="str">
        <f>VLOOKUP(B27,'[1]LISTADO ATM'!$A$2:$B$922,2,0)</f>
        <v xml:space="preserve">ATM Olé Ovando </v>
      </c>
      <c r="D27" s="152" t="s">
        <v>2620</v>
      </c>
      <c r="E27" s="145" t="s">
        <v>2700</v>
      </c>
    </row>
    <row r="28" spans="1:5" s="119" customFormat="1" ht="18" customHeight="1" x14ac:dyDescent="0.25">
      <c r="A28" s="144" t="str">
        <f>VLOOKUP(B28,'[1]LISTADO ATM'!$A$2:$C$922,3,0)</f>
        <v>DISTRITO NACIONAL</v>
      </c>
      <c r="B28" s="158">
        <v>628</v>
      </c>
      <c r="C28" s="144" t="str">
        <f>VLOOKUP(B28,'[1]LISTADO ATM'!$A$2:$B$922,2,0)</f>
        <v xml:space="preserve">ATM Autobanco San Isidro </v>
      </c>
      <c r="D28" s="152" t="s">
        <v>2620</v>
      </c>
      <c r="E28" s="145" t="s">
        <v>2701</v>
      </c>
    </row>
    <row r="29" spans="1:5" s="119" customFormat="1" ht="18" customHeight="1" x14ac:dyDescent="0.25">
      <c r="A29" s="144" t="str">
        <f>VLOOKUP(B29,'[1]LISTADO ATM'!$A$2:$C$922,3,0)</f>
        <v>DISTRITO NACIONAL</v>
      </c>
      <c r="B29" s="158">
        <v>717</v>
      </c>
      <c r="C29" s="144" t="str">
        <f>VLOOKUP(B29,'[1]LISTADO ATM'!$A$2:$B$922,2,0)</f>
        <v xml:space="preserve">ATM Oficina Los Alcarrizos </v>
      </c>
      <c r="D29" s="152" t="s">
        <v>2620</v>
      </c>
      <c r="E29" s="145" t="s">
        <v>2703</v>
      </c>
    </row>
    <row r="30" spans="1:5" s="119" customFormat="1" ht="18" customHeight="1" x14ac:dyDescent="0.25">
      <c r="A30" s="144" t="str">
        <f>VLOOKUP(B30,'[1]LISTADO ATM'!$A$2:$C$922,3,0)</f>
        <v>DISTRITO NACIONAL</v>
      </c>
      <c r="B30" s="158">
        <v>32</v>
      </c>
      <c r="C30" s="144" t="str">
        <f>VLOOKUP(B30,'[1]LISTADO ATM'!$A$2:$B$922,2,0)</f>
        <v xml:space="preserve">ATM Oficina San Martín II </v>
      </c>
      <c r="D30" s="152" t="s">
        <v>2620</v>
      </c>
      <c r="E30" s="145" t="s">
        <v>2704</v>
      </c>
    </row>
    <row r="31" spans="1:5" s="119" customFormat="1" ht="18" customHeight="1" x14ac:dyDescent="0.25">
      <c r="A31" s="144" t="str">
        <f>VLOOKUP(B31,'[1]LISTADO ATM'!$A$2:$C$922,3,0)</f>
        <v>NORTE</v>
      </c>
      <c r="B31" s="158">
        <v>144</v>
      </c>
      <c r="C31" s="144" t="str">
        <f>VLOOKUP(B31,'[1]LISTADO ATM'!$A$2:$B$922,2,0)</f>
        <v xml:space="preserve">ATM Oficina Villa Altagracia </v>
      </c>
      <c r="D31" s="152" t="s">
        <v>2620</v>
      </c>
      <c r="E31" s="145" t="s">
        <v>2709</v>
      </c>
    </row>
    <row r="32" spans="1:5" s="119" customFormat="1" ht="18" customHeight="1" x14ac:dyDescent="0.25">
      <c r="A32" s="144" t="str">
        <f>VLOOKUP(B32,'[1]LISTADO ATM'!$A$2:$C$922,3,0)</f>
        <v>DISTRITO NACIONAL</v>
      </c>
      <c r="B32" s="158">
        <v>540</v>
      </c>
      <c r="C32" s="144" t="str">
        <f>VLOOKUP(B32,'[1]LISTADO ATM'!$A$2:$B$922,2,0)</f>
        <v xml:space="preserve">ATM Autoservicio Sambil I </v>
      </c>
      <c r="D32" s="152" t="s">
        <v>2620</v>
      </c>
      <c r="E32" s="145" t="s">
        <v>2782</v>
      </c>
    </row>
    <row r="33" spans="1:5" s="119" customFormat="1" ht="18" customHeight="1" x14ac:dyDescent="0.25">
      <c r="A33" s="144" t="str">
        <f>VLOOKUP(B33,'[1]LISTADO ATM'!$A$2:$C$922,3,0)</f>
        <v>DISTRITO NACIONAL</v>
      </c>
      <c r="B33" s="158">
        <v>493</v>
      </c>
      <c r="C33" s="144" t="str">
        <f>VLOOKUP(B33,'[1]LISTADO ATM'!$A$2:$B$922,2,0)</f>
        <v xml:space="preserve">ATM Oficina Haina Occidental II </v>
      </c>
      <c r="D33" s="152" t="s">
        <v>2620</v>
      </c>
      <c r="E33" s="145">
        <v>3336040773</v>
      </c>
    </row>
    <row r="34" spans="1:5" s="119" customFormat="1" ht="18" customHeight="1" x14ac:dyDescent="0.25">
      <c r="A34" s="144" t="str">
        <f>VLOOKUP(B34,'[1]LISTADO ATM'!$A$2:$C$922,3,0)</f>
        <v>DISTRITO NACIONAL</v>
      </c>
      <c r="B34" s="158">
        <v>331</v>
      </c>
      <c r="C34" s="144" t="str">
        <f>VLOOKUP(B34,'[1]LISTADO ATM'!$A$2:$B$922,2,0)</f>
        <v>ATM Ayuntamiento Sto. Dgo. Este</v>
      </c>
      <c r="D34" s="152" t="s">
        <v>2620</v>
      </c>
      <c r="E34" s="145" t="s">
        <v>2783</v>
      </c>
    </row>
    <row r="35" spans="1:5" s="119" customFormat="1" ht="18" customHeight="1" x14ac:dyDescent="0.25">
      <c r="A35" s="144" t="str">
        <f>VLOOKUP(B35,'[1]LISTADO ATM'!$A$2:$C$922,3,0)</f>
        <v>DISTRITO NACIONAL</v>
      </c>
      <c r="B35" s="158">
        <v>931</v>
      </c>
      <c r="C35" s="144" t="str">
        <f>VLOOKUP(B35,'[1]LISTADO ATM'!$A$2:$B$922,2,0)</f>
        <v xml:space="preserve">ATM Autobanco Luperón I </v>
      </c>
      <c r="D35" s="152" t="s">
        <v>2620</v>
      </c>
      <c r="E35" s="145" t="s">
        <v>2784</v>
      </c>
    </row>
    <row r="36" spans="1:5" s="119" customFormat="1" ht="18" customHeight="1" x14ac:dyDescent="0.25">
      <c r="A36" s="144" t="str">
        <f>VLOOKUP(B36,'[1]LISTADO ATM'!$A$2:$C$922,3,0)</f>
        <v>DISTRITO NACIONAL</v>
      </c>
      <c r="B36" s="158">
        <v>706</v>
      </c>
      <c r="C36" s="144" t="str">
        <f>VLOOKUP(B36,'[1]LISTADO ATM'!$A$2:$B$922,2,0)</f>
        <v xml:space="preserve">ATM S/M Pristine </v>
      </c>
      <c r="D36" s="152" t="s">
        <v>2620</v>
      </c>
      <c r="E36" s="145" t="s">
        <v>2785</v>
      </c>
    </row>
    <row r="37" spans="1:5" s="119" customFormat="1" ht="18" customHeight="1" x14ac:dyDescent="0.25">
      <c r="A37" s="144" t="str">
        <f>VLOOKUP(B37,'[1]LISTADO ATM'!$A$2:$C$922,3,0)</f>
        <v>NORTE</v>
      </c>
      <c r="B37" s="158">
        <v>633</v>
      </c>
      <c r="C37" s="144" t="str">
        <f>VLOOKUP(B37,'[1]LISTADO ATM'!$A$2:$B$922,2,0)</f>
        <v xml:space="preserve">ATM Autobanco Las Colinas </v>
      </c>
      <c r="D37" s="152" t="s">
        <v>2620</v>
      </c>
      <c r="E37" s="145" t="s">
        <v>2816</v>
      </c>
    </row>
    <row r="38" spans="1:5" s="119" customFormat="1" ht="18" customHeight="1" x14ac:dyDescent="0.25">
      <c r="A38" s="144" t="str">
        <f>VLOOKUP(B38,'[1]LISTADO ATM'!$A$2:$C$922,3,0)</f>
        <v>DISTRITO NACIONAL</v>
      </c>
      <c r="B38" s="158">
        <v>240</v>
      </c>
      <c r="C38" s="144" t="str">
        <f>VLOOKUP(B38,'[1]LISTADO ATM'!$A$2:$B$922,2,0)</f>
        <v xml:space="preserve">ATM Oficina Carrefour I </v>
      </c>
      <c r="D38" s="152" t="s">
        <v>2620</v>
      </c>
      <c r="E38" s="145" t="s">
        <v>2817</v>
      </c>
    </row>
    <row r="39" spans="1:5" s="119" customFormat="1" ht="18" customHeight="1" x14ac:dyDescent="0.25">
      <c r="A39" s="144" t="str">
        <f>VLOOKUP(B39,'[1]LISTADO ATM'!$A$2:$C$922,3,0)</f>
        <v>DISTRITO NACIONAL</v>
      </c>
      <c r="B39" s="158">
        <v>671</v>
      </c>
      <c r="C39" s="144" t="str">
        <f>VLOOKUP(B39,'[1]LISTADO ATM'!$A$2:$B$922,2,0)</f>
        <v>ATM Ayuntamiento Sto. Dgo. Norte</v>
      </c>
      <c r="D39" s="152" t="s">
        <v>2620</v>
      </c>
      <c r="E39" s="145" t="s">
        <v>2786</v>
      </c>
    </row>
    <row r="40" spans="1:5" s="119" customFormat="1" ht="18" customHeight="1" x14ac:dyDescent="0.25">
      <c r="A40" s="144" t="str">
        <f>VLOOKUP(B40,'[1]LISTADO ATM'!$A$2:$C$922,3,0)</f>
        <v>NORTE</v>
      </c>
      <c r="B40" s="158">
        <v>315</v>
      </c>
      <c r="C40" s="144" t="str">
        <f>VLOOKUP(B40,'[1]LISTADO ATM'!$A$2:$B$922,2,0)</f>
        <v xml:space="preserve">ATM Oficina Estrella Sadalá </v>
      </c>
      <c r="D40" s="152" t="s">
        <v>2620</v>
      </c>
      <c r="E40" s="158">
        <v>3336039750</v>
      </c>
    </row>
    <row r="41" spans="1:5" s="119" customFormat="1" ht="18" customHeight="1" x14ac:dyDescent="0.25">
      <c r="A41" s="144" t="str">
        <f>VLOOKUP(B41,'[1]LISTADO ATM'!$A$2:$C$922,3,0)</f>
        <v>NORTE</v>
      </c>
      <c r="B41" s="158">
        <v>91</v>
      </c>
      <c r="C41" s="144" t="str">
        <f>VLOOKUP(B41,'[1]LISTADO ATM'!$A$2:$B$922,2,0)</f>
        <v xml:space="preserve">ATM UNP Villa Isabela </v>
      </c>
      <c r="D41" s="152" t="s">
        <v>2620</v>
      </c>
      <c r="E41" s="158">
        <v>3336039977</v>
      </c>
    </row>
    <row r="42" spans="1:5" s="119" customFormat="1" ht="18" customHeight="1" x14ac:dyDescent="0.25">
      <c r="A42" s="144" t="str">
        <f>VLOOKUP(B42,'[1]LISTADO ATM'!$A$2:$C$922,3,0)</f>
        <v>DISTRITO NACIONAL</v>
      </c>
      <c r="B42" s="158">
        <v>406</v>
      </c>
      <c r="C42" s="144" t="str">
        <f>VLOOKUP(B42,'[1]LISTADO ATM'!$A$2:$B$922,2,0)</f>
        <v xml:space="preserve">ATM UNP Plaza Lama Máximo Gómez </v>
      </c>
      <c r="D42" s="152" t="s">
        <v>2620</v>
      </c>
      <c r="E42" s="158" t="s">
        <v>2712</v>
      </c>
    </row>
    <row r="43" spans="1:5" s="119" customFormat="1" ht="18" customHeight="1" x14ac:dyDescent="0.25">
      <c r="A43" s="144" t="str">
        <f>VLOOKUP(B43,'[1]LISTADO ATM'!$A$2:$C$922,3,0)</f>
        <v>DISTRITO NACIONAL</v>
      </c>
      <c r="B43" s="158">
        <v>793</v>
      </c>
      <c r="C43" s="144" t="str">
        <f>VLOOKUP(B43,'[1]LISTADO ATM'!$A$2:$B$922,2,0)</f>
        <v xml:space="preserve">ATM Centro de Caja Agora Mall </v>
      </c>
      <c r="D43" s="152" t="s">
        <v>2620</v>
      </c>
      <c r="E43" s="158">
        <v>3336040236</v>
      </c>
    </row>
    <row r="44" spans="1:5" s="119" customFormat="1" ht="18" customHeight="1" x14ac:dyDescent="0.25">
      <c r="A44" s="144" t="str">
        <f>VLOOKUP(B44,'[1]LISTADO ATM'!$A$2:$C$922,3,0)</f>
        <v>SUR</v>
      </c>
      <c r="B44" s="158">
        <v>6</v>
      </c>
      <c r="C44" s="144" t="str">
        <f>VLOOKUP(B44,'[1]LISTADO ATM'!$A$2:$B$922,2,0)</f>
        <v xml:space="preserve">ATM Plaza WAO San Juan </v>
      </c>
      <c r="D44" s="152" t="s">
        <v>2620</v>
      </c>
      <c r="E44" s="158" t="s">
        <v>2713</v>
      </c>
    </row>
    <row r="45" spans="1:5" s="119" customFormat="1" ht="18" customHeight="1" x14ac:dyDescent="0.25">
      <c r="A45" s="144" t="str">
        <f>VLOOKUP(B45,'[1]LISTADO ATM'!$A$2:$C$922,3,0)</f>
        <v>ESTE</v>
      </c>
      <c r="B45" s="158">
        <v>211</v>
      </c>
      <c r="C45" s="144" t="str">
        <f>VLOOKUP(B45,'[1]LISTADO ATM'!$A$2:$B$922,2,0)</f>
        <v xml:space="preserve">ATM Oficina La Romana I </v>
      </c>
      <c r="D45" s="152" t="s">
        <v>2620</v>
      </c>
      <c r="E45" s="158" t="s">
        <v>2714</v>
      </c>
    </row>
    <row r="46" spans="1:5" s="119" customFormat="1" ht="18" customHeight="1" x14ac:dyDescent="0.25">
      <c r="A46" s="144" t="str">
        <f>VLOOKUP(B46,'[1]LISTADO ATM'!$A$2:$C$922,3,0)</f>
        <v>DISTRITO NACIONAL</v>
      </c>
      <c r="B46" s="158">
        <v>557</v>
      </c>
      <c r="C46" s="144" t="str">
        <f>VLOOKUP(B46,'[1]LISTADO ATM'!$A$2:$B$922,2,0)</f>
        <v xml:space="preserve">ATM Multicentro La Sirena Ave. Mella </v>
      </c>
      <c r="D46" s="152" t="s">
        <v>2620</v>
      </c>
      <c r="E46" s="158" t="s">
        <v>2715</v>
      </c>
    </row>
    <row r="47" spans="1:5" s="119" customFormat="1" ht="18" customHeight="1" x14ac:dyDescent="0.25">
      <c r="A47" s="144" t="str">
        <f>VLOOKUP(B47,'[1]LISTADO ATM'!$A$2:$C$922,3,0)</f>
        <v>ESTE</v>
      </c>
      <c r="B47" s="158">
        <v>912</v>
      </c>
      <c r="C47" s="144" t="str">
        <f>VLOOKUP(B47,'[1]LISTADO ATM'!$A$2:$B$922,2,0)</f>
        <v xml:space="preserve">ATM Oficina San Pedro II </v>
      </c>
      <c r="D47" s="152" t="s">
        <v>2620</v>
      </c>
      <c r="E47" s="158" t="s">
        <v>2730</v>
      </c>
    </row>
    <row r="48" spans="1:5" s="119" customFormat="1" ht="18" customHeight="1" x14ac:dyDescent="0.25">
      <c r="A48" s="144" t="str">
        <f>VLOOKUP(B48,'[1]LISTADO ATM'!$A$2:$C$922,3,0)</f>
        <v>DISTRITO NACIONAL</v>
      </c>
      <c r="B48" s="158">
        <v>696</v>
      </c>
      <c r="C48" s="144" t="str">
        <f>VLOOKUP(B48,'[1]LISTADO ATM'!$A$2:$B$922,2,0)</f>
        <v>ATM Olé Jacobo Majluta</v>
      </c>
      <c r="D48" s="152" t="s">
        <v>2620</v>
      </c>
      <c r="E48" s="158" t="s">
        <v>2820</v>
      </c>
    </row>
    <row r="49" spans="1:5" s="119" customFormat="1" ht="18" customHeight="1" x14ac:dyDescent="0.25">
      <c r="A49" s="144"/>
      <c r="B49" s="158"/>
      <c r="C49" s="144"/>
      <c r="D49" s="152"/>
      <c r="E49" s="145"/>
    </row>
    <row r="50" spans="1:5" s="119" customFormat="1" ht="19.5" customHeight="1" x14ac:dyDescent="0.25">
      <c r="A50" s="144" t="e">
        <f>VLOOKUP(B50,'[1]LISTADO ATM'!$A$2:$C$922,3,0)</f>
        <v>#N/A</v>
      </c>
      <c r="B50" s="158"/>
      <c r="C50" s="144" t="e">
        <f>VLOOKUP(B50,'[1]LISTADO ATM'!$A$2:$B$922,2,0)</f>
        <v>#N/A</v>
      </c>
      <c r="D50" s="152"/>
      <c r="E50" s="145"/>
    </row>
    <row r="51" spans="1:5" s="119" customFormat="1" ht="19.5" customHeight="1" x14ac:dyDescent="0.25">
      <c r="A51" s="148" t="s">
        <v>2460</v>
      </c>
      <c r="B51" s="149">
        <f>COUNT(B9:B50)</f>
        <v>40</v>
      </c>
      <c r="C51" s="198"/>
      <c r="D51" s="198"/>
      <c r="E51" s="198"/>
    </row>
    <row r="52" spans="1:5" s="119" customFormat="1" ht="19.5" customHeight="1" x14ac:dyDescent="0.25">
      <c r="A52" s="199"/>
      <c r="B52" s="200"/>
      <c r="C52" s="200"/>
      <c r="D52" s="200"/>
      <c r="E52" s="201"/>
    </row>
    <row r="53" spans="1:5" s="119" customFormat="1" ht="19.5" customHeight="1" thickBot="1" x14ac:dyDescent="0.3">
      <c r="A53" s="202" t="s">
        <v>2558</v>
      </c>
      <c r="B53" s="203"/>
      <c r="C53" s="203"/>
      <c r="D53" s="203"/>
      <c r="E53" s="204"/>
    </row>
    <row r="54" spans="1:5" s="119" customFormat="1" ht="19.5" customHeight="1" x14ac:dyDescent="0.25">
      <c r="A54" s="147" t="s">
        <v>15</v>
      </c>
      <c r="B54" s="147" t="s">
        <v>2407</v>
      </c>
      <c r="C54" s="147" t="s">
        <v>46</v>
      </c>
      <c r="D54" s="181" t="s">
        <v>2410</v>
      </c>
      <c r="E54" s="182" t="s">
        <v>2408</v>
      </c>
    </row>
    <row r="55" spans="1:5" s="119" customFormat="1" ht="19.5" customHeight="1" x14ac:dyDescent="0.25">
      <c r="A55" s="145" t="str">
        <f>VLOOKUP(B55,'[1]LISTADO ATM'!$A$2:$C$922,3,0)</f>
        <v>DISTRITO NACIONAL</v>
      </c>
      <c r="B55" s="145">
        <v>540</v>
      </c>
      <c r="C55" s="145" t="str">
        <f>VLOOKUP(B55,'[1]LISTADO ATM'!$A$2:$B$822,2,0)</f>
        <v xml:space="preserve">ATM Autoservicio Sambil I </v>
      </c>
      <c r="D55" s="152" t="s">
        <v>2621</v>
      </c>
      <c r="E55" s="145">
        <v>3336039594</v>
      </c>
    </row>
    <row r="56" spans="1:5" s="119" customFormat="1" ht="19.5" customHeight="1" x14ac:dyDescent="0.25">
      <c r="A56" s="145" t="str">
        <f>VLOOKUP(B56,'[1]LISTADO ATM'!$A$2:$C$922,3,0)</f>
        <v>NORTE</v>
      </c>
      <c r="B56" s="145">
        <v>944</v>
      </c>
      <c r="C56" s="145" t="str">
        <f>VLOOKUP(B56,'[1]LISTADO ATM'!$A$2:$B$822,2,0)</f>
        <v xml:space="preserve">ATM UNP Mao </v>
      </c>
      <c r="D56" s="152" t="s">
        <v>2621</v>
      </c>
      <c r="E56" s="145">
        <v>3336038660</v>
      </c>
    </row>
    <row r="57" spans="1:5" s="119" customFormat="1" ht="19.5" customHeight="1" x14ac:dyDescent="0.25">
      <c r="A57" s="145" t="str">
        <f>VLOOKUP(B57,'[1]LISTADO ATM'!$A$2:$C$922,3,0)</f>
        <v>ESTE</v>
      </c>
      <c r="B57" s="145">
        <v>353</v>
      </c>
      <c r="C57" s="145" t="str">
        <f>VLOOKUP(B57,'[1]LISTADO ATM'!$A$2:$B$822,2,0)</f>
        <v xml:space="preserve">ATM Estación Boulevard Juan Dolio </v>
      </c>
      <c r="D57" s="152" t="s">
        <v>2621</v>
      </c>
      <c r="E57" s="145">
        <v>3336040142</v>
      </c>
    </row>
    <row r="58" spans="1:5" s="119" customFormat="1" ht="19.5" customHeight="1" x14ac:dyDescent="0.25">
      <c r="A58" s="145" t="str">
        <f>VLOOKUP(B58,'[1]LISTADO ATM'!$A$2:$C$922,3,0)</f>
        <v>NORTE</v>
      </c>
      <c r="B58" s="145">
        <v>965</v>
      </c>
      <c r="C58" s="145" t="str">
        <f>VLOOKUP(B58,'[1]LISTADO ATM'!$A$2:$B$822,2,0)</f>
        <v xml:space="preserve">ATM S/M La Fuente FUN (Santiago) </v>
      </c>
      <c r="D58" s="152" t="s">
        <v>2621</v>
      </c>
      <c r="E58" s="145" t="s">
        <v>2717</v>
      </c>
    </row>
    <row r="59" spans="1:5" s="119" customFormat="1" ht="19.5" customHeight="1" x14ac:dyDescent="0.25">
      <c r="A59" s="145" t="str">
        <f>VLOOKUP(B59,'[1]LISTADO ATM'!$A$2:$C$922,3,0)</f>
        <v>SUR</v>
      </c>
      <c r="B59" s="145">
        <v>5</v>
      </c>
      <c r="C59" s="145" t="str">
        <f>VLOOKUP(B59,'[1]LISTADO ATM'!$A$2:$B$822,2,0)</f>
        <v>ATM Oficina Autoservicio Villa Ofelia (San Juan)</v>
      </c>
      <c r="D59" s="152" t="s">
        <v>2621</v>
      </c>
      <c r="E59" s="154">
        <v>3336041620</v>
      </c>
    </row>
    <row r="60" spans="1:5" s="119" customFormat="1" ht="19.5" customHeight="1" x14ac:dyDescent="0.25">
      <c r="A60" s="145" t="e">
        <f>VLOOKUP(B60,'[1]LISTADO ATM'!$A$2:$C$922,3,0)</f>
        <v>#N/A</v>
      </c>
      <c r="B60" s="145"/>
      <c r="C60" s="145" t="e">
        <f>VLOOKUP(B60,'[1]LISTADO ATM'!$A$2:$B$822,2,0)</f>
        <v>#N/A</v>
      </c>
      <c r="D60" s="152"/>
      <c r="E60" s="145"/>
    </row>
    <row r="61" spans="1:5" s="119" customFormat="1" ht="19.5" customHeight="1" x14ac:dyDescent="0.25">
      <c r="A61" s="145" t="e">
        <f>VLOOKUP(B61,'[1]LISTADO ATM'!$A$2:$C$922,3,0)</f>
        <v>#N/A</v>
      </c>
      <c r="B61" s="145"/>
      <c r="C61" s="145" t="e">
        <f>VLOOKUP(B61,'[1]LISTADO ATM'!$A$2:$B$822,2,0)</f>
        <v>#N/A</v>
      </c>
      <c r="D61" s="152"/>
      <c r="E61" s="145"/>
    </row>
    <row r="62" spans="1:5" s="119" customFormat="1" ht="19.5" customHeight="1" x14ac:dyDescent="0.25">
      <c r="A62" s="145" t="e">
        <f>VLOOKUP(B62,'[1]LISTADO ATM'!$A$2:$C$922,3,0)</f>
        <v>#N/A</v>
      </c>
      <c r="B62" s="145"/>
      <c r="C62" s="145" t="e">
        <f>VLOOKUP(B62,'[1]LISTADO ATM'!$A$2:$B$822,2,0)</f>
        <v>#N/A</v>
      </c>
      <c r="D62" s="152"/>
      <c r="E62" s="145"/>
    </row>
    <row r="63" spans="1:5" s="119" customFormat="1" ht="19.5" customHeight="1" x14ac:dyDescent="0.25">
      <c r="A63" s="145" t="e">
        <f>VLOOKUP(B63,'[1]LISTADO ATM'!$A$2:$C$922,3,0)</f>
        <v>#N/A</v>
      </c>
      <c r="B63" s="145"/>
      <c r="C63" s="145" t="e">
        <f>VLOOKUP(B63,'[1]LISTADO ATM'!$A$2:$B$822,2,0)</f>
        <v>#N/A</v>
      </c>
      <c r="D63" s="152"/>
      <c r="E63" s="145"/>
    </row>
    <row r="64" spans="1:5" s="119" customFormat="1" ht="19.5" customHeight="1" x14ac:dyDescent="0.25">
      <c r="A64" s="145" t="e">
        <f>VLOOKUP(B64,'[1]LISTADO ATM'!$A$2:$C$922,3,0)</f>
        <v>#N/A</v>
      </c>
      <c r="B64" s="145"/>
      <c r="C64" s="145" t="e">
        <f>VLOOKUP(B64,'[1]LISTADO ATM'!$A$2:$B$822,2,0)</f>
        <v>#N/A</v>
      </c>
      <c r="D64" s="152"/>
      <c r="E64" s="145"/>
    </row>
    <row r="65" spans="1:6" s="119" customFormat="1" ht="19.5" customHeight="1" x14ac:dyDescent="0.25">
      <c r="A65" s="145" t="e">
        <f>VLOOKUP(B65,'[1]LISTADO ATM'!$A$2:$C$922,3,0)</f>
        <v>#N/A</v>
      </c>
      <c r="B65" s="145"/>
      <c r="C65" s="145" t="e">
        <f>VLOOKUP(B65,'[1]LISTADO ATM'!$A$2:$B$822,2,0)</f>
        <v>#N/A</v>
      </c>
      <c r="D65" s="152"/>
      <c r="E65" s="145"/>
    </row>
    <row r="66" spans="1:6" s="119" customFormat="1" ht="19.5" customHeight="1" x14ac:dyDescent="0.25">
      <c r="A66" s="145" t="e">
        <f>VLOOKUP(B66,'[1]LISTADO ATM'!$A$2:$C$922,3,0)</f>
        <v>#N/A</v>
      </c>
      <c r="B66" s="145"/>
      <c r="C66" s="145" t="e">
        <f>VLOOKUP(B66,'[1]LISTADO ATM'!$A$2:$B$822,2,0)</f>
        <v>#N/A</v>
      </c>
      <c r="D66" s="152"/>
      <c r="E66" s="145"/>
    </row>
    <row r="67" spans="1:6" s="119" customFormat="1" ht="19.5" customHeight="1" x14ac:dyDescent="0.25">
      <c r="A67" s="148" t="s">
        <v>2460</v>
      </c>
      <c r="B67" s="149">
        <f>COUNT(B55:B66)</f>
        <v>5</v>
      </c>
      <c r="C67" s="175"/>
      <c r="D67" s="176"/>
      <c r="E67" s="177"/>
    </row>
    <row r="68" spans="1:6" s="119" customFormat="1" ht="19.5" customHeight="1" thickBot="1" x14ac:dyDescent="0.3">
      <c r="A68" s="205"/>
      <c r="B68" s="192"/>
      <c r="C68" s="192"/>
      <c r="D68" s="192"/>
      <c r="E68" s="193"/>
    </row>
    <row r="69" spans="1:6" s="119" customFormat="1" ht="19.5" customHeight="1" thickBot="1" x14ac:dyDescent="0.3">
      <c r="A69" s="178" t="s">
        <v>2461</v>
      </c>
      <c r="B69" s="179"/>
      <c r="C69" s="179"/>
      <c r="D69" s="179"/>
      <c r="E69" s="180"/>
    </row>
    <row r="70" spans="1:6" s="119" customFormat="1" ht="19.5" customHeight="1" x14ac:dyDescent="0.25">
      <c r="A70" s="147" t="s">
        <v>15</v>
      </c>
      <c r="B70" s="147" t="s">
        <v>2407</v>
      </c>
      <c r="C70" s="147" t="s">
        <v>46</v>
      </c>
      <c r="D70" s="161" t="s">
        <v>2410</v>
      </c>
      <c r="E70" s="147" t="s">
        <v>2408</v>
      </c>
    </row>
    <row r="71" spans="1:6" s="119" customFormat="1" ht="19.5" customHeight="1" x14ac:dyDescent="0.25">
      <c r="A71" s="144" t="str">
        <f>VLOOKUP(B71,'[1]LISTADO ATM'!$A$2:$C$922,3,0)</f>
        <v>ESTE</v>
      </c>
      <c r="B71" s="158">
        <v>427</v>
      </c>
      <c r="C71" s="144" t="str">
        <f>VLOOKUP(B71,'[1]LISTADO ATM'!$A$2:$B$922,2,0)</f>
        <v xml:space="preserve">ATM Almacenes Iberia (Hato Mayor) </v>
      </c>
      <c r="D71" s="151" t="s">
        <v>2428</v>
      </c>
      <c r="E71" s="145">
        <v>3336038122</v>
      </c>
    </row>
    <row r="72" spans="1:6" s="119" customFormat="1" ht="19.5" customHeight="1" x14ac:dyDescent="0.25">
      <c r="A72" s="144" t="str">
        <f>VLOOKUP(B72,'[1]LISTADO ATM'!$A$2:$C$922,3,0)</f>
        <v>ESTE</v>
      </c>
      <c r="B72" s="158">
        <v>429</v>
      </c>
      <c r="C72" s="144" t="str">
        <f>VLOOKUP(B72,'[1]LISTADO ATM'!$A$2:$B$922,2,0)</f>
        <v xml:space="preserve">ATM Oficina Jumbo La Romana </v>
      </c>
      <c r="D72" s="151" t="s">
        <v>2428</v>
      </c>
      <c r="E72" s="145">
        <v>3336038130</v>
      </c>
    </row>
    <row r="73" spans="1:6" s="119" customFormat="1" ht="19.5" customHeight="1" x14ac:dyDescent="0.25">
      <c r="A73" s="144" t="str">
        <f>VLOOKUP(B73,'[1]LISTADO ATM'!$A$2:$C$922,3,0)</f>
        <v>DISTRITO NACIONAL</v>
      </c>
      <c r="B73" s="158">
        <v>573</v>
      </c>
      <c r="C73" s="144" t="str">
        <f>VLOOKUP(B73,'[1]LISTADO ATM'!$A$2:$B$922,2,0)</f>
        <v xml:space="preserve">ATM IDSS </v>
      </c>
      <c r="D73" s="151" t="s">
        <v>2428</v>
      </c>
      <c r="E73" s="145" t="s">
        <v>2692</v>
      </c>
    </row>
    <row r="74" spans="1:6" s="119" customFormat="1" ht="19.5" customHeight="1" x14ac:dyDescent="0.25">
      <c r="A74" s="144" t="str">
        <f>VLOOKUP(B74,'[1]LISTADO ATM'!$A$2:$C$922,3,0)</f>
        <v>DISTRITO NACIONAL</v>
      </c>
      <c r="B74" s="158">
        <v>169</v>
      </c>
      <c r="C74" s="144" t="str">
        <f>VLOOKUP(B74,'[1]LISTADO ATM'!$A$2:$B$922,2,0)</f>
        <v xml:space="preserve">ATM Oficina Caonabo </v>
      </c>
      <c r="D74" s="151" t="s">
        <v>2428</v>
      </c>
      <c r="E74" s="145">
        <v>3336039877</v>
      </c>
    </row>
    <row r="75" spans="1:6" s="119" customFormat="1" ht="18" customHeight="1" x14ac:dyDescent="0.25">
      <c r="A75" s="144" t="str">
        <f>VLOOKUP(B75,'[1]LISTADO ATM'!$A$2:$C$922,3,0)</f>
        <v>SUR</v>
      </c>
      <c r="B75" s="158">
        <v>512</v>
      </c>
      <c r="C75" s="144" t="str">
        <f>VLOOKUP(B75,'[1]LISTADO ATM'!$A$2:$B$922,2,0)</f>
        <v>ATM Plaza Jesús Ferreira</v>
      </c>
      <c r="D75" s="151" t="s">
        <v>2428</v>
      </c>
      <c r="E75" s="145" t="s">
        <v>2706</v>
      </c>
    </row>
    <row r="76" spans="1:6" s="119" customFormat="1" ht="18" customHeight="1" x14ac:dyDescent="0.25">
      <c r="A76" s="144" t="str">
        <f>VLOOKUP(B76,'[1]LISTADO ATM'!$A$2:$C$922,3,0)</f>
        <v>NORTE</v>
      </c>
      <c r="B76" s="158">
        <v>991</v>
      </c>
      <c r="C76" s="144" t="str">
        <f>VLOOKUP(B76,'[1]LISTADO ATM'!$A$2:$B$922,2,0)</f>
        <v xml:space="preserve">ATM UNP Las Matas de Santa Cruz </v>
      </c>
      <c r="D76" s="151" t="s">
        <v>2428</v>
      </c>
      <c r="E76" s="145" t="s">
        <v>2708</v>
      </c>
    </row>
    <row r="77" spans="1:6" ht="18.75" customHeight="1" x14ac:dyDescent="0.25">
      <c r="A77" s="144" t="str">
        <f>VLOOKUP(B77,'[1]LISTADO ATM'!$A$2:$C$922,3,0)</f>
        <v>DISTRITO NACIONAL</v>
      </c>
      <c r="B77" s="158">
        <v>514</v>
      </c>
      <c r="C77" s="144" t="str">
        <f>VLOOKUP(B77,'[1]LISTADO ATM'!$A$2:$B$922,2,0)</f>
        <v>ATM Autoservicio Charles de Gaulle</v>
      </c>
      <c r="D77" s="151" t="s">
        <v>2428</v>
      </c>
      <c r="E77" s="145" t="s">
        <v>2818</v>
      </c>
      <c r="F77" s="119"/>
    </row>
    <row r="78" spans="1:6" ht="18.75" customHeight="1" x14ac:dyDescent="0.25">
      <c r="A78" s="144" t="str">
        <f>VLOOKUP(B78,'[1]LISTADO ATM'!$A$2:$C$922,3,0)</f>
        <v>NORTE</v>
      </c>
      <c r="B78" s="158">
        <v>796</v>
      </c>
      <c r="C78" s="144" t="str">
        <f>VLOOKUP(B78,'[1]LISTADO ATM'!$A$2:$B$922,2,0)</f>
        <v xml:space="preserve">ATM Oficina Plaza Ventura (Nagua) </v>
      </c>
      <c r="D78" s="151" t="s">
        <v>2428</v>
      </c>
      <c r="E78" s="145" t="s">
        <v>2819</v>
      </c>
      <c r="F78" s="119"/>
    </row>
    <row r="79" spans="1:6" ht="18.75" customHeight="1" x14ac:dyDescent="0.25">
      <c r="A79" s="144" t="e">
        <f>VLOOKUP(B79,'[1]LISTADO ATM'!$A$2:$C$922,3,0)</f>
        <v>#N/A</v>
      </c>
      <c r="B79" s="158"/>
      <c r="C79" s="144" t="e">
        <f>VLOOKUP(B79,'[1]LISTADO ATM'!$A$2:$B$922,2,0)</f>
        <v>#N/A</v>
      </c>
      <c r="D79" s="151"/>
      <c r="E79" s="145"/>
      <c r="F79" s="119"/>
    </row>
    <row r="80" spans="1:6" s="138" customFormat="1" ht="18.75" customHeight="1" x14ac:dyDescent="0.25">
      <c r="A80" s="144" t="e">
        <f>VLOOKUP(B80,'[1]LISTADO ATM'!$A$2:$C$922,3,0)</f>
        <v>#N/A</v>
      </c>
      <c r="B80" s="158"/>
      <c r="C80" s="144" t="e">
        <f>VLOOKUP(B80,'[1]LISTADO ATM'!$A$2:$B$922,2,0)</f>
        <v>#N/A</v>
      </c>
      <c r="D80" s="151"/>
      <c r="E80" s="145"/>
    </row>
    <row r="81" spans="1:5" s="119" customFormat="1" ht="18.75" customHeight="1" x14ac:dyDescent="0.25">
      <c r="A81" s="144" t="e">
        <f>VLOOKUP(B81,'[1]LISTADO ATM'!$A$2:$C$922,3,0)</f>
        <v>#N/A</v>
      </c>
      <c r="B81" s="158"/>
      <c r="C81" s="144" t="e">
        <f>VLOOKUP(B81,'[1]LISTADO ATM'!$A$2:$B$922,2,0)</f>
        <v>#N/A</v>
      </c>
      <c r="D81" s="151"/>
      <c r="E81" s="145"/>
    </row>
    <row r="82" spans="1:5" s="119" customFormat="1" ht="18.75" customHeight="1" x14ac:dyDescent="0.25">
      <c r="A82" s="144" t="e">
        <f>VLOOKUP(B82,'[1]LISTADO ATM'!$A$2:$C$922,3,0)</f>
        <v>#N/A</v>
      </c>
      <c r="B82" s="158"/>
      <c r="C82" s="144" t="e">
        <f>VLOOKUP(B82,'[1]LISTADO ATM'!$A$2:$B$922,2,0)</f>
        <v>#N/A</v>
      </c>
      <c r="D82" s="151"/>
      <c r="E82" s="145"/>
    </row>
    <row r="83" spans="1:5" s="119" customFormat="1" ht="18.75" customHeight="1" x14ac:dyDescent="0.25">
      <c r="A83" s="144" t="e">
        <f>VLOOKUP(B83,'[1]LISTADO ATM'!$A$2:$C$922,3,0)</f>
        <v>#N/A</v>
      </c>
      <c r="B83" s="158"/>
      <c r="C83" s="144" t="e">
        <f>VLOOKUP(B83,'[1]LISTADO ATM'!$A$2:$B$922,2,0)</f>
        <v>#N/A</v>
      </c>
      <c r="D83" s="151"/>
      <c r="E83" s="145"/>
    </row>
    <row r="84" spans="1:5" ht="18" x14ac:dyDescent="0.25">
      <c r="A84" s="148"/>
      <c r="B84" s="149">
        <f>COUNT(B71:B78)</f>
        <v>8</v>
      </c>
      <c r="C84" s="175"/>
      <c r="D84" s="176"/>
      <c r="E84" s="177"/>
    </row>
    <row r="85" spans="1:5" ht="18.75" customHeight="1" thickBot="1" x14ac:dyDescent="0.3">
      <c r="A85" s="205"/>
      <c r="B85" s="192"/>
      <c r="C85" s="192"/>
      <c r="D85" s="192"/>
      <c r="E85" s="193"/>
    </row>
    <row r="86" spans="1:5" ht="18.75" customHeight="1" thickBot="1" x14ac:dyDescent="0.3">
      <c r="A86" s="206" t="s">
        <v>2433</v>
      </c>
      <c r="B86" s="207"/>
      <c r="C86" s="207"/>
      <c r="D86" s="207"/>
      <c r="E86" s="208"/>
    </row>
    <row r="87" spans="1:5" ht="18" x14ac:dyDescent="0.25">
      <c r="A87" s="147" t="s">
        <v>15</v>
      </c>
      <c r="B87" s="147" t="s">
        <v>2407</v>
      </c>
      <c r="C87" s="147" t="s">
        <v>46</v>
      </c>
      <c r="D87" s="161" t="s">
        <v>2410</v>
      </c>
      <c r="E87" s="147" t="s">
        <v>2408</v>
      </c>
    </row>
    <row r="88" spans="1:5" ht="18.75" customHeight="1" x14ac:dyDescent="0.25">
      <c r="A88" s="144" t="str">
        <f>VLOOKUP(B88,'[1]LISTADO ATM'!$A$2:$C$922,3,0)</f>
        <v>DISTRITO NACIONAL</v>
      </c>
      <c r="B88" s="158">
        <v>490</v>
      </c>
      <c r="C88" s="144" t="str">
        <f>VLOOKUP(B88,'[1]LISTADO ATM'!$A$2:$B$922,2,0)</f>
        <v xml:space="preserve">ATM Hospital Ney Arias Lora </v>
      </c>
      <c r="D88" s="155" t="s">
        <v>2433</v>
      </c>
      <c r="E88" s="145">
        <v>3336039218</v>
      </c>
    </row>
    <row r="89" spans="1:5" ht="18.75" customHeight="1" x14ac:dyDescent="0.25">
      <c r="A89" s="144" t="str">
        <f>VLOOKUP(B89,'[1]LISTADO ATM'!$A$2:$C$922,3,0)</f>
        <v>DISTRITO NACIONAL</v>
      </c>
      <c r="B89" s="158">
        <v>600</v>
      </c>
      <c r="C89" s="144" t="str">
        <f>VLOOKUP(B89,'[1]LISTADO ATM'!$A$2:$B$922,2,0)</f>
        <v>ATM S/M Bravo Hipica</v>
      </c>
      <c r="D89" s="155" t="s">
        <v>2433</v>
      </c>
      <c r="E89" s="145">
        <v>3336039255</v>
      </c>
    </row>
    <row r="90" spans="1:5" ht="18.75" customHeight="1" x14ac:dyDescent="0.25">
      <c r="A90" s="144" t="str">
        <f>VLOOKUP(B90,'[1]LISTADO ATM'!$A$2:$C$922,3,0)</f>
        <v>DISTRITO NACIONAL</v>
      </c>
      <c r="B90" s="158">
        <v>678</v>
      </c>
      <c r="C90" s="144" t="str">
        <f>VLOOKUP(B90,'[1]LISTADO ATM'!$A$2:$B$922,2,0)</f>
        <v>ATM Eco Petroleo San Isidro</v>
      </c>
      <c r="D90" s="155" t="s">
        <v>2433</v>
      </c>
      <c r="E90" s="158" t="s">
        <v>2711</v>
      </c>
    </row>
    <row r="91" spans="1:5" ht="18" x14ac:dyDescent="0.25">
      <c r="A91" s="144" t="e">
        <f>VLOOKUP(B91,'[1]LISTADO ATM'!$A$2:$C$922,3,0)</f>
        <v>#N/A</v>
      </c>
      <c r="B91" s="158"/>
      <c r="C91" s="144" t="e">
        <f>VLOOKUP(B91,'[1]LISTADO ATM'!$A$2:$B$922,2,0)</f>
        <v>#N/A</v>
      </c>
      <c r="D91" s="155"/>
      <c r="E91" s="158"/>
    </row>
    <row r="92" spans="1:5" ht="18" x14ac:dyDescent="0.25">
      <c r="A92" s="144" t="e">
        <f>VLOOKUP(B92,'[1]LISTADO ATM'!$A$2:$C$922,3,0)</f>
        <v>#N/A</v>
      </c>
      <c r="B92" s="158"/>
      <c r="C92" s="144" t="e">
        <f>VLOOKUP(B92,'[1]LISTADO ATM'!$A$2:$B$922,2,0)</f>
        <v>#N/A</v>
      </c>
      <c r="D92" s="144" t="e">
        <f>VLOOKUP(B93,'[1]LISTADO ATM'!$A$2:$B$922,2,0)</f>
        <v>#N/A</v>
      </c>
      <c r="E92" s="158"/>
    </row>
    <row r="93" spans="1:5" ht="18" x14ac:dyDescent="0.25">
      <c r="A93" s="144" t="e">
        <f>VLOOKUP(B93,'[1]LISTADO ATM'!$A$2:$C$922,3,0)</f>
        <v>#N/A</v>
      </c>
      <c r="B93" s="158"/>
      <c r="C93" s="144" t="e">
        <f>VLOOKUP(B93,'[1]LISTADO ATM'!$A$2:$B$922,2,0)</f>
        <v>#N/A</v>
      </c>
      <c r="D93" s="144" t="e">
        <f>VLOOKUP(B94,'[1]LISTADO ATM'!$A$2:$B$922,2,0)</f>
        <v>#N/A</v>
      </c>
      <c r="E93" s="158"/>
    </row>
    <row r="94" spans="1:5" ht="18.75" customHeight="1" x14ac:dyDescent="0.25">
      <c r="A94" s="144" t="e">
        <f>VLOOKUP(B94,'[1]LISTADO ATM'!$A$2:$C$922,3,0)</f>
        <v>#N/A</v>
      </c>
      <c r="B94" s="158"/>
      <c r="C94" s="144" t="e">
        <f>VLOOKUP(B94,'[1]LISTADO ATM'!$A$2:$B$922,2,0)</f>
        <v>#N/A</v>
      </c>
      <c r="D94" s="144" t="e">
        <f>VLOOKUP(B95,'[1]LISTADO ATM'!$A$2:$B$922,2,0)</f>
        <v>#N/A</v>
      </c>
      <c r="E94" s="158"/>
    </row>
    <row r="95" spans="1:5" ht="18" x14ac:dyDescent="0.25">
      <c r="A95" s="144" t="e">
        <f>VLOOKUP(B95,'[1]LISTADO ATM'!$A$2:$C$922,3,0)</f>
        <v>#N/A</v>
      </c>
      <c r="B95" s="158"/>
      <c r="C95" s="144" t="e">
        <f>VLOOKUP(B95,'[1]LISTADO ATM'!$A$2:$B$922,2,0)</f>
        <v>#N/A</v>
      </c>
      <c r="D95" s="144"/>
      <c r="E95" s="158"/>
    </row>
    <row r="96" spans="1:5" ht="18.75" thickBot="1" x14ac:dyDescent="0.3">
      <c r="A96" s="143" t="s">
        <v>2460</v>
      </c>
      <c r="B96" s="150">
        <f>COUNTA(B88:B90)</f>
        <v>3</v>
      </c>
      <c r="C96" s="198"/>
      <c r="D96" s="198"/>
      <c r="E96" s="198"/>
    </row>
    <row r="97" spans="1:5" ht="15.75" thickBot="1" x14ac:dyDescent="0.3">
      <c r="A97" s="205"/>
      <c r="B97" s="192"/>
      <c r="C97" s="192"/>
      <c r="D97" s="192"/>
      <c r="E97" s="193"/>
    </row>
    <row r="98" spans="1:5" ht="18.75" thickBot="1" x14ac:dyDescent="0.3">
      <c r="A98" s="224" t="s">
        <v>2571</v>
      </c>
      <c r="B98" s="225"/>
      <c r="C98" s="225"/>
      <c r="D98" s="225"/>
      <c r="E98" s="226"/>
    </row>
    <row r="99" spans="1:5" ht="18" x14ac:dyDescent="0.25">
      <c r="A99" s="147" t="s">
        <v>15</v>
      </c>
      <c r="B99" s="147" t="s">
        <v>2407</v>
      </c>
      <c r="C99" s="147" t="s">
        <v>46</v>
      </c>
      <c r="D99" s="161" t="s">
        <v>2410</v>
      </c>
      <c r="E99" s="147" t="s">
        <v>2408</v>
      </c>
    </row>
    <row r="100" spans="1:5" ht="18" x14ac:dyDescent="0.25">
      <c r="A100" s="145" t="str">
        <f>VLOOKUP(B100,'[1]LISTADO ATM'!$A$2:$C$922,3,0)</f>
        <v>NORTE</v>
      </c>
      <c r="B100" s="145">
        <v>8</v>
      </c>
      <c r="C100" s="145" t="str">
        <f>VLOOKUP(B100,'[1]LISTADO ATM'!$A$2:$B$822,2,0)</f>
        <v>ATM Autoservicio Yaque</v>
      </c>
      <c r="D100" s="157" t="s">
        <v>2635</v>
      </c>
      <c r="E100" s="145" t="s">
        <v>2716</v>
      </c>
    </row>
    <row r="101" spans="1:5" ht="21" customHeight="1" x14ac:dyDescent="0.25">
      <c r="A101" s="145" t="str">
        <f>VLOOKUP(B101,'[1]LISTADO ATM'!$A$2:$C$922,3,0)</f>
        <v>NORTE</v>
      </c>
      <c r="B101" s="145">
        <v>291</v>
      </c>
      <c r="C101" s="145" t="str">
        <f>VLOOKUP(B101,'[1]LISTADO ATM'!$A$2:$B$822,2,0)</f>
        <v xml:space="preserve">ATM S/M Jumbo Las Colinas </v>
      </c>
      <c r="D101" s="157" t="s">
        <v>2635</v>
      </c>
      <c r="E101" s="145" t="s">
        <v>2787</v>
      </c>
    </row>
    <row r="102" spans="1:5" ht="18.75" customHeight="1" x14ac:dyDescent="0.25">
      <c r="A102" s="145" t="e">
        <f>VLOOKUP(B102,'[1]LISTADO ATM'!$A$2:$C$922,3,0)</f>
        <v>#N/A</v>
      </c>
      <c r="B102" s="145"/>
      <c r="C102" s="145" t="e">
        <f>VLOOKUP(B102,'[1]LISTADO ATM'!$A$2:$B$822,2,0)</f>
        <v>#N/A</v>
      </c>
      <c r="D102" s="153"/>
      <c r="E102" s="145"/>
    </row>
    <row r="103" spans="1:5" ht="18" x14ac:dyDescent="0.25">
      <c r="A103" s="145" t="e">
        <f>VLOOKUP(B103,'[1]LISTADO ATM'!$A$2:$C$922,3,0)</f>
        <v>#N/A</v>
      </c>
      <c r="B103" s="145"/>
      <c r="C103" s="145" t="e">
        <f>VLOOKUP(B103,'[1]LISTADO ATM'!$A$2:$B$822,2,0)</f>
        <v>#N/A</v>
      </c>
      <c r="D103" s="153"/>
      <c r="E103" s="145"/>
    </row>
    <row r="104" spans="1:5" ht="18" x14ac:dyDescent="0.25">
      <c r="A104" s="145" t="e">
        <f>VLOOKUP(B104,'[1]LISTADO ATM'!$A$2:$C$922,3,0)</f>
        <v>#N/A</v>
      </c>
      <c r="B104" s="145"/>
      <c r="C104" s="145" t="e">
        <f>VLOOKUP(B104,'[1]LISTADO ATM'!$A$2:$B$822,2,0)</f>
        <v>#N/A</v>
      </c>
      <c r="D104" s="153"/>
      <c r="E104" s="145"/>
    </row>
    <row r="105" spans="1:5" ht="18" x14ac:dyDescent="0.25">
      <c r="A105" s="145" t="e">
        <f>VLOOKUP(B105,'[1]LISTADO ATM'!$A$2:$C$922,3,0)</f>
        <v>#N/A</v>
      </c>
      <c r="B105" s="145"/>
      <c r="C105" s="145" t="e">
        <f>VLOOKUP(B105,'[1]LISTADO ATM'!$A$2:$B$822,2,0)</f>
        <v>#N/A</v>
      </c>
      <c r="D105" s="153"/>
      <c r="E105" s="145"/>
    </row>
    <row r="106" spans="1:5" ht="18" x14ac:dyDescent="0.25">
      <c r="A106" s="145" t="e">
        <f>VLOOKUP(B106,'[1]LISTADO ATM'!$A$2:$C$922,3,0)</f>
        <v>#N/A</v>
      </c>
      <c r="B106" s="145"/>
      <c r="C106" s="145" t="e">
        <f>VLOOKUP(B106,'[1]LISTADO ATM'!$A$2:$B$822,2,0)</f>
        <v>#N/A</v>
      </c>
      <c r="D106" s="153"/>
      <c r="E106" s="145"/>
    </row>
    <row r="107" spans="1:5" ht="18" x14ac:dyDescent="0.25">
      <c r="A107" s="145" t="e">
        <f>VLOOKUP(B107,'[1]LISTADO ATM'!$A$2:$C$922,3,0)</f>
        <v>#N/A</v>
      </c>
      <c r="B107" s="145"/>
      <c r="C107" s="145" t="e">
        <f>VLOOKUP(B107,'[1]LISTADO ATM'!$A$2:$B$822,2,0)</f>
        <v>#N/A</v>
      </c>
      <c r="D107" s="153"/>
      <c r="E107" s="145"/>
    </row>
    <row r="108" spans="1:5" ht="18.75" thickBot="1" x14ac:dyDescent="0.3">
      <c r="A108" s="143" t="s">
        <v>2460</v>
      </c>
      <c r="B108" s="140">
        <f>COUNT(B100:B107)</f>
        <v>2</v>
      </c>
      <c r="C108" s="183"/>
      <c r="D108" s="184"/>
      <c r="E108" s="185"/>
    </row>
    <row r="109" spans="1:5" ht="15.75" thickBot="1" x14ac:dyDescent="0.3">
      <c r="A109" s="186"/>
      <c r="B109" s="187"/>
      <c r="C109" s="188"/>
      <c r="D109" s="188"/>
      <c r="E109" s="189"/>
    </row>
    <row r="110" spans="1:5" ht="18.75" thickBot="1" x14ac:dyDescent="0.3">
      <c r="A110" s="194" t="s">
        <v>2462</v>
      </c>
      <c r="B110" s="195"/>
      <c r="C110" s="190"/>
      <c r="D110" s="190"/>
      <c r="E110" s="191"/>
    </row>
    <row r="111" spans="1:5" ht="18.75" thickBot="1" x14ac:dyDescent="0.3">
      <c r="A111" s="196">
        <f>+B84+B96+B108</f>
        <v>13</v>
      </c>
      <c r="B111" s="197"/>
      <c r="C111" s="190"/>
      <c r="D111" s="190"/>
      <c r="E111" s="191"/>
    </row>
    <row r="112" spans="1:5" ht="15.75" thickBot="1" x14ac:dyDescent="0.3">
      <c r="A112" s="186"/>
      <c r="B112" s="187"/>
      <c r="C112" s="192"/>
      <c r="D112" s="192"/>
      <c r="E112" s="193"/>
    </row>
    <row r="113" spans="1:5" ht="18.75" thickBot="1" x14ac:dyDescent="0.3">
      <c r="A113" s="178" t="s">
        <v>2463</v>
      </c>
      <c r="B113" s="179"/>
      <c r="C113" s="179"/>
      <c r="D113" s="179"/>
      <c r="E113" s="180"/>
    </row>
    <row r="114" spans="1:5" ht="18" x14ac:dyDescent="0.25">
      <c r="A114" s="147" t="s">
        <v>15</v>
      </c>
      <c r="B114" s="147" t="s">
        <v>2407</v>
      </c>
      <c r="C114" s="147" t="s">
        <v>46</v>
      </c>
      <c r="D114" s="181" t="s">
        <v>2410</v>
      </c>
      <c r="E114" s="182"/>
    </row>
    <row r="115" spans="1:5" ht="18" x14ac:dyDescent="0.25">
      <c r="A115" s="145" t="str">
        <f>VLOOKUP(B115,'[1]LISTADO ATM'!$A$2:$C$922,3,0)</f>
        <v>DISTRITO NACIONAL</v>
      </c>
      <c r="B115" s="141">
        <v>446</v>
      </c>
      <c r="C115" s="145" t="str">
        <f>VLOOKUP(B115,'[1]LISTADO ATM'!$A$2:$B$822,2,0)</f>
        <v>ATM Hipodromo V Centenario</v>
      </c>
      <c r="D115" s="173" t="s">
        <v>2627</v>
      </c>
      <c r="E115" s="174"/>
    </row>
    <row r="116" spans="1:5" ht="18" x14ac:dyDescent="0.25">
      <c r="A116" s="145" t="str">
        <f>VLOOKUP(B116,'[1]LISTADO ATM'!$A$2:$C$922,3,0)</f>
        <v>DISTRITO NACIONAL</v>
      </c>
      <c r="B116" s="141">
        <v>516</v>
      </c>
      <c r="C116" s="145" t="str">
        <f>VLOOKUP(B116,'[1]LISTADO ATM'!$A$2:$B$822,2,0)</f>
        <v xml:space="preserve">ATM Oficina Gascue </v>
      </c>
      <c r="D116" s="173" t="s">
        <v>2627</v>
      </c>
      <c r="E116" s="174"/>
    </row>
    <row r="117" spans="1:5" ht="18" x14ac:dyDescent="0.25">
      <c r="A117" s="145" t="str">
        <f>VLOOKUP(B117,'[1]LISTADO ATM'!$A$2:$C$922,3,0)</f>
        <v>NORTE</v>
      </c>
      <c r="B117" s="141">
        <v>903</v>
      </c>
      <c r="C117" s="145" t="str">
        <f>VLOOKUP(B117,'[1]LISTADO ATM'!$A$2:$B$822,2,0)</f>
        <v xml:space="preserve">ATM Oficina La Vega Real I </v>
      </c>
      <c r="D117" s="173" t="s">
        <v>2627</v>
      </c>
      <c r="E117" s="174"/>
    </row>
    <row r="118" spans="1:5" ht="18" x14ac:dyDescent="0.25">
      <c r="A118" s="145" t="str">
        <f>VLOOKUP(B118,'[1]LISTADO ATM'!$A$2:$C$922,3,0)</f>
        <v>DISTRITO NACIONAL</v>
      </c>
      <c r="B118" s="141">
        <v>527</v>
      </c>
      <c r="C118" s="145" t="str">
        <f>VLOOKUP(B118,'[1]LISTADO ATM'!$A$2:$B$822,2,0)</f>
        <v>ATM Oficina Zona Oriental II</v>
      </c>
      <c r="D118" s="173" t="s">
        <v>2573</v>
      </c>
      <c r="E118" s="174"/>
    </row>
    <row r="119" spans="1:5" ht="18" x14ac:dyDescent="0.25">
      <c r="A119" s="145" t="str">
        <f>VLOOKUP(B119,'[1]LISTADO ATM'!$A$2:$C$922,3,0)</f>
        <v>DISTRITO NACIONAL</v>
      </c>
      <c r="B119" s="141">
        <v>302</v>
      </c>
      <c r="C119" s="145" t="str">
        <f>VLOOKUP(B119,'[1]LISTADO ATM'!$A$2:$B$822,2,0)</f>
        <v xml:space="preserve">ATM S/M Aprezio Los Mameyes  </v>
      </c>
      <c r="D119" s="173" t="s">
        <v>2627</v>
      </c>
      <c r="E119" s="174"/>
    </row>
    <row r="120" spans="1:5" ht="18" x14ac:dyDescent="0.25">
      <c r="A120" s="145" t="str">
        <f>VLOOKUP(B120,'[1]LISTADO ATM'!$A$2:$C$922,3,0)</f>
        <v>ESTE</v>
      </c>
      <c r="B120" s="141">
        <v>16</v>
      </c>
      <c r="C120" s="145" t="str">
        <f>VLOOKUP(B120,'[1]LISTADO ATM'!$A$2:$B$822,2,0)</f>
        <v>ATM Estación Texaco Sabana de la Mar</v>
      </c>
      <c r="D120" s="173" t="s">
        <v>2573</v>
      </c>
      <c r="E120" s="174"/>
    </row>
    <row r="121" spans="1:5" ht="18" x14ac:dyDescent="0.25">
      <c r="A121" s="145" t="str">
        <f>VLOOKUP(B121,'[1]LISTADO ATM'!$A$2:$C$922,3,0)</f>
        <v>DISTRITO NACIONAL</v>
      </c>
      <c r="B121" s="141">
        <v>415</v>
      </c>
      <c r="C121" s="145" t="str">
        <f>VLOOKUP(B121,'[1]LISTADO ATM'!$A$2:$B$822,2,0)</f>
        <v xml:space="preserve">ATM Autobanco San Martín I </v>
      </c>
      <c r="D121" s="173" t="s">
        <v>2627</v>
      </c>
      <c r="E121" s="174"/>
    </row>
    <row r="122" spans="1:5" ht="18" x14ac:dyDescent="0.25">
      <c r="A122" s="145" t="str">
        <f>VLOOKUP(B122,'[1]LISTADO ATM'!$A$2:$C$922,3,0)</f>
        <v>DISTRITO NACIONAL</v>
      </c>
      <c r="B122" s="141">
        <v>561</v>
      </c>
      <c r="C122" s="145" t="str">
        <f>VLOOKUP(B122,'[1]LISTADO ATM'!$A$2:$B$822,2,0)</f>
        <v xml:space="preserve">ATM Comando Regional P.N. S.D. Este </v>
      </c>
      <c r="D122" s="173" t="s">
        <v>2627</v>
      </c>
      <c r="E122" s="174"/>
    </row>
    <row r="123" spans="1:5" ht="18" x14ac:dyDescent="0.25">
      <c r="A123" s="145" t="e">
        <f>VLOOKUP(B123,'[1]LISTADO ATM'!$A$2:$C$922,3,0)</f>
        <v>#N/A</v>
      </c>
      <c r="B123" s="141"/>
      <c r="C123" s="145" t="e">
        <f>VLOOKUP(B123,'[1]LISTADO ATM'!$A$2:$B$822,2,0)</f>
        <v>#N/A</v>
      </c>
      <c r="D123" s="173"/>
      <c r="E123" s="174"/>
    </row>
    <row r="124" spans="1:5" ht="18" x14ac:dyDescent="0.25">
      <c r="A124" s="145" t="e">
        <f>VLOOKUP(B124,'[1]LISTADO ATM'!$A$2:$C$922,3,0)</f>
        <v>#N/A</v>
      </c>
      <c r="B124" s="141"/>
      <c r="C124" s="145" t="e">
        <f>VLOOKUP(B124,'[1]LISTADO ATM'!$A$2:$B$822,2,0)</f>
        <v>#N/A</v>
      </c>
      <c r="D124" s="173"/>
      <c r="E124" s="174"/>
    </row>
    <row r="125" spans="1:5" ht="18" x14ac:dyDescent="0.25">
      <c r="A125" s="145" t="e">
        <f>VLOOKUP(B125,'[1]LISTADO ATM'!$A$2:$C$922,3,0)</f>
        <v>#N/A</v>
      </c>
      <c r="B125" s="141"/>
      <c r="C125" s="145" t="e">
        <f>VLOOKUP(B125,'[1]LISTADO ATM'!$A$2:$B$822,2,0)</f>
        <v>#N/A</v>
      </c>
      <c r="D125" s="173"/>
      <c r="E125" s="174"/>
    </row>
    <row r="126" spans="1:5" ht="18" x14ac:dyDescent="0.25">
      <c r="A126" s="145" t="e">
        <f>VLOOKUP(B126,'[1]LISTADO ATM'!$A$2:$C$922,3,0)</f>
        <v>#N/A</v>
      </c>
      <c r="B126" s="141"/>
      <c r="C126" s="145" t="e">
        <f>VLOOKUP(B126,'[1]LISTADO ATM'!$A$2:$B$822,2,0)</f>
        <v>#N/A</v>
      </c>
      <c r="D126" s="159"/>
      <c r="E126" s="160"/>
    </row>
    <row r="127" spans="1:5" ht="18" x14ac:dyDescent="0.25">
      <c r="A127" s="145" t="e">
        <f>VLOOKUP(B127,'[1]LISTADO ATM'!$A$2:$C$922,3,0)</f>
        <v>#N/A</v>
      </c>
      <c r="B127" s="141"/>
      <c r="C127" s="145" t="e">
        <f>VLOOKUP(B127,'[1]LISTADO ATM'!$A$2:$B$822,2,0)</f>
        <v>#N/A</v>
      </c>
      <c r="D127" s="159"/>
      <c r="E127" s="160"/>
    </row>
    <row r="128" spans="1:5" ht="18" x14ac:dyDescent="0.25">
      <c r="A128" s="145" t="e">
        <f>VLOOKUP(B128,'[1]LISTADO ATM'!$A$2:$C$922,3,0)</f>
        <v>#N/A</v>
      </c>
      <c r="B128" s="141"/>
      <c r="C128" s="145" t="e">
        <f>VLOOKUP(B128,'[1]LISTADO ATM'!$A$2:$B$822,2,0)</f>
        <v>#N/A</v>
      </c>
      <c r="D128" s="159"/>
      <c r="E128" s="160"/>
    </row>
    <row r="129" spans="1:5" ht="18" x14ac:dyDescent="0.25">
      <c r="A129" s="145" t="e">
        <f>VLOOKUP(B129,'[1]LISTADO ATM'!$A$2:$C$922,3,0)</f>
        <v>#N/A</v>
      </c>
      <c r="B129" s="141"/>
      <c r="C129" s="145" t="e">
        <f>VLOOKUP(B129,'[1]LISTADO ATM'!$A$2:$B$822,2,0)</f>
        <v>#N/A</v>
      </c>
      <c r="D129" s="159"/>
      <c r="E129" s="160"/>
    </row>
    <row r="130" spans="1:5" ht="18" x14ac:dyDescent="0.25">
      <c r="A130" s="145" t="e">
        <f>VLOOKUP(B130,'[1]LISTADO ATM'!$A$2:$C$922,3,0)</f>
        <v>#N/A</v>
      </c>
      <c r="B130" s="141"/>
      <c r="C130" s="145" t="e">
        <f>VLOOKUP(B130,'[1]LISTADO ATM'!$A$2:$B$822,2,0)</f>
        <v>#N/A</v>
      </c>
      <c r="D130" s="159"/>
      <c r="E130" s="160"/>
    </row>
    <row r="131" spans="1:5" ht="18" x14ac:dyDescent="0.25">
      <c r="A131" s="148" t="s">
        <v>2460</v>
      </c>
      <c r="B131" s="149">
        <f>COUNT(B115:B130)</f>
        <v>8</v>
      </c>
      <c r="C131" s="175"/>
      <c r="D131" s="176"/>
      <c r="E131" s="177"/>
    </row>
    <row r="132" spans="1:5" x14ac:dyDescent="0.25">
      <c r="A132" s="162"/>
      <c r="B132" s="162"/>
      <c r="C132" s="162"/>
      <c r="D132" s="162"/>
      <c r="E132" s="162"/>
    </row>
    <row r="133" spans="1:5" x14ac:dyDescent="0.25">
      <c r="A133" s="68"/>
      <c r="C133" s="68"/>
      <c r="D133" s="68"/>
    </row>
    <row r="134" spans="1:5" x14ac:dyDescent="0.25">
      <c r="A134" s="68"/>
      <c r="C134" s="68"/>
      <c r="D134" s="68"/>
    </row>
    <row r="135" spans="1:5" x14ac:dyDescent="0.25">
      <c r="A135" s="68"/>
      <c r="C135" s="68"/>
      <c r="D135" s="68"/>
    </row>
    <row r="136" spans="1:5" x14ac:dyDescent="0.25">
      <c r="A136" s="68"/>
      <c r="C136" s="68"/>
      <c r="D136" s="68"/>
    </row>
    <row r="137" spans="1:5" x14ac:dyDescent="0.25">
      <c r="A137" s="68"/>
      <c r="C137" s="68"/>
      <c r="D137" s="68"/>
    </row>
    <row r="138" spans="1:5" x14ac:dyDescent="0.25">
      <c r="A138" s="68"/>
      <c r="C138" s="68"/>
      <c r="D138" s="68"/>
    </row>
    <row r="139" spans="1:5" x14ac:dyDescent="0.25">
      <c r="A139" s="68"/>
      <c r="C139" s="68"/>
      <c r="D139" s="68"/>
    </row>
    <row r="140" spans="1:5" x14ac:dyDescent="0.25">
      <c r="A140" s="68"/>
      <c r="C140" s="68"/>
      <c r="D140" s="68"/>
    </row>
    <row r="141" spans="1:5" x14ac:dyDescent="0.25">
      <c r="A141" s="68"/>
      <c r="C141" s="68"/>
      <c r="D141" s="68"/>
    </row>
    <row r="142" spans="1:5" x14ac:dyDescent="0.25">
      <c r="A142" s="68"/>
      <c r="C142" s="68"/>
      <c r="D142" s="68"/>
    </row>
    <row r="143" spans="1:5" x14ac:dyDescent="0.25">
      <c r="A143" s="68"/>
      <c r="C143" s="68"/>
      <c r="D143" s="68"/>
    </row>
    <row r="144" spans="1:5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68"/>
      <c r="C167" s="68"/>
      <c r="D167" s="68"/>
    </row>
    <row r="168" spans="1:4" x14ac:dyDescent="0.25">
      <c r="A168" s="68"/>
      <c r="C168" s="68"/>
      <c r="D168" s="68"/>
    </row>
    <row r="169" spans="1:4" x14ac:dyDescent="0.25">
      <c r="A169" s="68"/>
      <c r="C169" s="68"/>
      <c r="D169" s="68"/>
    </row>
    <row r="170" spans="1:4" x14ac:dyDescent="0.25">
      <c r="A170" s="68"/>
      <c r="C170" s="68"/>
      <c r="D170" s="68"/>
    </row>
    <row r="171" spans="1:4" x14ac:dyDescent="0.25">
      <c r="A171" s="68"/>
      <c r="C171" s="68"/>
      <c r="D171" s="68"/>
    </row>
    <row r="172" spans="1:4" x14ac:dyDescent="0.25">
      <c r="A172" s="68"/>
      <c r="C172" s="68"/>
      <c r="D172" s="68"/>
    </row>
    <row r="173" spans="1:4" x14ac:dyDescent="0.25">
      <c r="A173" s="68"/>
      <c r="C173" s="68"/>
      <c r="D173" s="68"/>
    </row>
    <row r="174" spans="1:4" x14ac:dyDescent="0.25">
      <c r="A174" s="68"/>
      <c r="C174" s="68"/>
      <c r="D174" s="68"/>
    </row>
    <row r="175" spans="1:4" x14ac:dyDescent="0.25">
      <c r="A175" s="68"/>
      <c r="C175" s="68"/>
      <c r="D175" s="68"/>
    </row>
    <row r="176" spans="1:4" x14ac:dyDescent="0.25">
      <c r="A176" s="68"/>
      <c r="C176" s="68"/>
      <c r="D176" s="68"/>
    </row>
    <row r="177" spans="1:4" x14ac:dyDescent="0.25">
      <c r="A177" s="68"/>
      <c r="C177" s="68"/>
      <c r="D177" s="68"/>
    </row>
    <row r="178" spans="1:4" x14ac:dyDescent="0.25">
      <c r="A178" s="68"/>
      <c r="C178" s="68"/>
      <c r="D178" s="68"/>
    </row>
    <row r="179" spans="1:4" x14ac:dyDescent="0.25">
      <c r="A179" s="68"/>
      <c r="C179" s="68"/>
      <c r="D179" s="68"/>
    </row>
    <row r="180" spans="1:4" x14ac:dyDescent="0.25">
      <c r="A180" s="68"/>
      <c r="C180" s="68"/>
      <c r="D180" s="68"/>
    </row>
    <row r="181" spans="1:4" x14ac:dyDescent="0.25">
      <c r="A181" s="68"/>
      <c r="C181" s="68"/>
      <c r="D181" s="68"/>
    </row>
    <row r="182" spans="1:4" x14ac:dyDescent="0.25">
      <c r="A182" s="68"/>
      <c r="C182" s="68"/>
      <c r="D182" s="68"/>
    </row>
    <row r="183" spans="1:4" x14ac:dyDescent="0.25">
      <c r="A183" s="68"/>
      <c r="C183" s="68"/>
      <c r="D183" s="68"/>
    </row>
    <row r="184" spans="1:4" x14ac:dyDescent="0.25">
      <c r="A184" s="68"/>
      <c r="C184" s="68"/>
      <c r="D184" s="68"/>
    </row>
    <row r="185" spans="1:4" x14ac:dyDescent="0.25">
      <c r="A185" s="68"/>
      <c r="C185" s="68"/>
      <c r="D185" s="68"/>
    </row>
    <row r="186" spans="1:4" x14ac:dyDescent="0.25">
      <c r="A186" s="68"/>
      <c r="C186" s="68"/>
      <c r="D186" s="68"/>
    </row>
    <row r="187" spans="1:4" x14ac:dyDescent="0.25">
      <c r="A187" s="68"/>
      <c r="C187" s="68"/>
      <c r="D187" s="68"/>
    </row>
    <row r="188" spans="1:4" x14ac:dyDescent="0.25">
      <c r="A188" s="68"/>
      <c r="C188" s="68"/>
      <c r="D188" s="68"/>
    </row>
    <row r="189" spans="1:4" x14ac:dyDescent="0.25">
      <c r="A189" s="68"/>
      <c r="C189" s="68"/>
      <c r="D189" s="68"/>
    </row>
    <row r="190" spans="1:4" x14ac:dyDescent="0.25">
      <c r="A190" s="68"/>
      <c r="C190" s="68"/>
      <c r="D190" s="68"/>
    </row>
    <row r="191" spans="1:4" x14ac:dyDescent="0.25">
      <c r="A191" s="68"/>
      <c r="C191" s="68"/>
      <c r="D191" s="68"/>
    </row>
    <row r="192" spans="1:4" x14ac:dyDescent="0.25">
      <c r="A192" s="68"/>
      <c r="C192" s="68"/>
      <c r="D192" s="68"/>
    </row>
    <row r="193" spans="1:4" x14ac:dyDescent="0.25">
      <c r="A193" s="68"/>
      <c r="C193" s="68"/>
      <c r="D193" s="68"/>
    </row>
    <row r="194" spans="1:4" x14ac:dyDescent="0.25">
      <c r="A194" s="68"/>
      <c r="C194" s="68"/>
      <c r="D194" s="68"/>
    </row>
    <row r="195" spans="1:4" x14ac:dyDescent="0.25">
      <c r="A195" s="68"/>
      <c r="C195" s="68"/>
      <c r="D195" s="68"/>
    </row>
    <row r="196" spans="1:4" x14ac:dyDescent="0.25">
      <c r="A196" s="68"/>
      <c r="C196" s="68"/>
      <c r="D196" s="68"/>
    </row>
    <row r="197" spans="1:4" x14ac:dyDescent="0.25">
      <c r="A197" s="68"/>
      <c r="C197" s="68"/>
      <c r="D197" s="68"/>
    </row>
    <row r="198" spans="1:4" x14ac:dyDescent="0.25">
      <c r="A198" s="68"/>
      <c r="C198" s="68"/>
      <c r="D198" s="68"/>
    </row>
    <row r="199" spans="1:4" x14ac:dyDescent="0.25">
      <c r="A199" s="68"/>
      <c r="C199" s="68"/>
      <c r="D199" s="68"/>
    </row>
    <row r="200" spans="1:4" x14ac:dyDescent="0.25">
      <c r="A200" s="68"/>
      <c r="C200" s="68"/>
      <c r="D200" s="68"/>
    </row>
    <row r="201" spans="1:4" x14ac:dyDescent="0.25">
      <c r="A201" s="68"/>
      <c r="C201" s="68"/>
      <c r="D201" s="68"/>
    </row>
    <row r="202" spans="1:4" x14ac:dyDescent="0.25">
      <c r="A202" s="68"/>
      <c r="C202" s="68"/>
      <c r="D202" s="68"/>
    </row>
    <row r="203" spans="1:4" x14ac:dyDescent="0.25">
      <c r="A203" s="68"/>
      <c r="C203" s="68"/>
      <c r="D203" s="68"/>
    </row>
    <row r="204" spans="1:4" x14ac:dyDescent="0.25">
      <c r="A204" s="68"/>
      <c r="C204" s="68"/>
      <c r="D204" s="68"/>
    </row>
    <row r="205" spans="1:4" x14ac:dyDescent="0.25">
      <c r="A205" s="68"/>
      <c r="C205" s="68"/>
      <c r="D205" s="68"/>
    </row>
    <row r="206" spans="1:4" x14ac:dyDescent="0.25">
      <c r="A206" s="68"/>
      <c r="C206" s="68"/>
      <c r="D206" s="68"/>
    </row>
    <row r="207" spans="1:4" x14ac:dyDescent="0.25">
      <c r="A207" s="68"/>
      <c r="C207" s="68"/>
      <c r="D207" s="68"/>
    </row>
    <row r="208" spans="1:4" x14ac:dyDescent="0.25">
      <c r="A208" s="68"/>
      <c r="C208" s="68"/>
      <c r="D208" s="68"/>
    </row>
    <row r="209" spans="1:4" x14ac:dyDescent="0.25">
      <c r="A209" s="68"/>
      <c r="C209" s="68"/>
      <c r="D209" s="68"/>
    </row>
    <row r="210" spans="1:4" x14ac:dyDescent="0.25">
      <c r="A210" s="68"/>
      <c r="C210" s="68"/>
      <c r="D210" s="68"/>
    </row>
    <row r="211" spans="1:4" x14ac:dyDescent="0.25">
      <c r="A211" s="68"/>
      <c r="C211" s="68"/>
      <c r="D211" s="68"/>
    </row>
    <row r="212" spans="1:4" x14ac:dyDescent="0.25">
      <c r="A212" s="68"/>
      <c r="C212" s="68"/>
      <c r="D212" s="68"/>
    </row>
    <row r="213" spans="1:4" x14ac:dyDescent="0.25">
      <c r="A213" s="68"/>
      <c r="C213" s="68"/>
      <c r="D213" s="68"/>
    </row>
    <row r="214" spans="1:4" x14ac:dyDescent="0.25">
      <c r="A214" s="68"/>
      <c r="C214" s="68"/>
      <c r="D214" s="68"/>
    </row>
    <row r="215" spans="1:4" x14ac:dyDescent="0.25">
      <c r="A215" s="68"/>
      <c r="C215" s="68"/>
      <c r="D215" s="68"/>
    </row>
    <row r="216" spans="1:4" x14ac:dyDescent="0.25">
      <c r="A216" s="68"/>
      <c r="C216" s="68"/>
      <c r="D216" s="68"/>
    </row>
    <row r="217" spans="1:4" x14ac:dyDescent="0.25">
      <c r="A217" s="68"/>
      <c r="C217" s="68"/>
      <c r="D217" s="68"/>
    </row>
    <row r="218" spans="1:4" x14ac:dyDescent="0.25">
      <c r="A218" s="68"/>
      <c r="C218" s="68"/>
      <c r="D218" s="68"/>
    </row>
    <row r="219" spans="1:4" x14ac:dyDescent="0.25">
      <c r="A219" s="68"/>
      <c r="C219" s="68"/>
      <c r="D219" s="68"/>
    </row>
    <row r="220" spans="1:4" x14ac:dyDescent="0.25">
      <c r="A220" s="68"/>
      <c r="C220" s="68"/>
      <c r="D220" s="68"/>
    </row>
    <row r="221" spans="1:4" x14ac:dyDescent="0.25">
      <c r="A221" s="68"/>
      <c r="C221" s="68"/>
      <c r="D221" s="68"/>
    </row>
    <row r="222" spans="1:4" x14ac:dyDescent="0.25">
      <c r="A222" s="68"/>
      <c r="C222" s="68"/>
      <c r="D222" s="68"/>
    </row>
    <row r="223" spans="1:4" x14ac:dyDescent="0.25">
      <c r="A223" s="68"/>
      <c r="C223" s="68"/>
      <c r="D223" s="68"/>
    </row>
    <row r="224" spans="1:4" x14ac:dyDescent="0.25">
      <c r="A224" s="68"/>
      <c r="C224" s="68"/>
      <c r="D224" s="68"/>
    </row>
    <row r="225" spans="1:4" x14ac:dyDescent="0.25">
      <c r="A225" s="68"/>
      <c r="C225" s="68"/>
      <c r="D225" s="68"/>
    </row>
    <row r="226" spans="1:4" x14ac:dyDescent="0.25">
      <c r="A226" s="68"/>
      <c r="C226" s="68"/>
      <c r="D226" s="68"/>
    </row>
    <row r="227" spans="1:4" x14ac:dyDescent="0.25">
      <c r="A227" s="68"/>
      <c r="C227" s="68"/>
      <c r="D227" s="68"/>
    </row>
    <row r="228" spans="1:4" x14ac:dyDescent="0.25">
      <c r="A228" s="68"/>
      <c r="C228" s="68"/>
      <c r="D228" s="68"/>
    </row>
    <row r="229" spans="1:4" x14ac:dyDescent="0.25">
      <c r="A229" s="68"/>
      <c r="C229" s="68"/>
      <c r="D229" s="68"/>
    </row>
    <row r="230" spans="1:4" x14ac:dyDescent="0.25">
      <c r="A230" s="68"/>
      <c r="C230" s="68"/>
      <c r="D230" s="68"/>
    </row>
    <row r="231" spans="1:4" x14ac:dyDescent="0.25">
      <c r="A231" s="68"/>
      <c r="C231" s="68"/>
      <c r="D231" s="68"/>
    </row>
    <row r="232" spans="1:4" x14ac:dyDescent="0.25">
      <c r="A232" s="68"/>
      <c r="C232" s="68"/>
      <c r="D232" s="68"/>
    </row>
    <row r="233" spans="1:4" x14ac:dyDescent="0.25">
      <c r="A233" s="68"/>
      <c r="C233" s="68"/>
      <c r="D233" s="68"/>
    </row>
    <row r="234" spans="1:4" x14ac:dyDescent="0.25">
      <c r="A234" s="68"/>
      <c r="C234" s="68"/>
      <c r="D234" s="68"/>
    </row>
    <row r="235" spans="1:4" x14ac:dyDescent="0.25">
      <c r="A235" s="68"/>
      <c r="C235" s="68"/>
      <c r="D235" s="68"/>
    </row>
    <row r="236" spans="1:4" x14ac:dyDescent="0.25">
      <c r="A236" s="68"/>
      <c r="C236" s="68"/>
      <c r="D236" s="68"/>
    </row>
    <row r="237" spans="1:4" x14ac:dyDescent="0.25">
      <c r="A237" s="68"/>
      <c r="C237" s="68"/>
      <c r="D237" s="68"/>
    </row>
    <row r="238" spans="1:4" x14ac:dyDescent="0.25">
      <c r="A238" s="68"/>
      <c r="C238" s="68"/>
      <c r="D238" s="68"/>
    </row>
    <row r="239" spans="1:4" x14ac:dyDescent="0.25">
      <c r="A239" s="68"/>
      <c r="C239" s="68"/>
      <c r="D239" s="68"/>
    </row>
    <row r="240" spans="1:4" x14ac:dyDescent="0.25">
      <c r="A240" s="68"/>
      <c r="C240" s="68"/>
      <c r="D240" s="68"/>
    </row>
    <row r="241" spans="1:4" x14ac:dyDescent="0.25">
      <c r="A241" s="68"/>
      <c r="C241" s="68"/>
      <c r="D241" s="68"/>
    </row>
    <row r="242" spans="1:4" x14ac:dyDescent="0.25">
      <c r="A242" s="68"/>
      <c r="C242" s="68"/>
      <c r="D242" s="68"/>
    </row>
    <row r="243" spans="1:4" x14ac:dyDescent="0.25">
      <c r="A243" s="68"/>
      <c r="C243" s="68"/>
      <c r="D243" s="68"/>
    </row>
    <row r="244" spans="1:4" x14ac:dyDescent="0.25">
      <c r="A244" s="68"/>
      <c r="C244" s="68"/>
      <c r="D244" s="68"/>
    </row>
    <row r="245" spans="1:4" x14ac:dyDescent="0.25">
      <c r="A245" s="68"/>
      <c r="C245" s="68"/>
      <c r="D245" s="68"/>
    </row>
    <row r="246" spans="1:4" x14ac:dyDescent="0.25">
      <c r="A246" s="68"/>
      <c r="C246" s="68"/>
      <c r="D246" s="68"/>
    </row>
    <row r="247" spans="1:4" x14ac:dyDescent="0.25">
      <c r="A247" s="68"/>
      <c r="C247" s="68"/>
      <c r="D247" s="68"/>
    </row>
    <row r="248" spans="1:4" x14ac:dyDescent="0.25">
      <c r="A248" s="68"/>
      <c r="C248" s="68"/>
      <c r="D248" s="68"/>
    </row>
    <row r="249" spans="1:4" x14ac:dyDescent="0.25">
      <c r="A249" s="68"/>
      <c r="C249" s="68"/>
      <c r="D249" s="68"/>
    </row>
    <row r="250" spans="1:4" x14ac:dyDescent="0.25">
      <c r="A250" s="68"/>
      <c r="C250" s="68"/>
      <c r="D250" s="68"/>
    </row>
    <row r="251" spans="1:4" x14ac:dyDescent="0.25">
      <c r="A251" s="68"/>
      <c r="C251" s="68"/>
      <c r="D251" s="68"/>
    </row>
    <row r="252" spans="1:4" x14ac:dyDescent="0.25">
      <c r="A252" s="68"/>
      <c r="C252" s="68"/>
      <c r="D252" s="68"/>
    </row>
    <row r="253" spans="1:4" x14ac:dyDescent="0.25">
      <c r="A253" s="68"/>
      <c r="C253" s="68"/>
      <c r="D253" s="68"/>
    </row>
    <row r="254" spans="1:4" x14ac:dyDescent="0.25">
      <c r="A254" s="68"/>
      <c r="C254" s="68"/>
      <c r="D254" s="68"/>
    </row>
    <row r="255" spans="1:4" x14ac:dyDescent="0.25">
      <c r="A255" s="68"/>
      <c r="C255" s="68"/>
      <c r="D255" s="68"/>
    </row>
    <row r="256" spans="1:4" x14ac:dyDescent="0.25">
      <c r="A256" s="68"/>
      <c r="C256" s="68"/>
      <c r="D256" s="68"/>
    </row>
    <row r="257" spans="1:4" x14ac:dyDescent="0.25">
      <c r="A257" s="68"/>
      <c r="C257" s="68"/>
      <c r="D257" s="68"/>
    </row>
    <row r="258" spans="1:4" x14ac:dyDescent="0.25">
      <c r="A258" s="68"/>
      <c r="C258" s="68"/>
      <c r="D258" s="68"/>
    </row>
    <row r="259" spans="1:4" x14ac:dyDescent="0.25">
      <c r="A259" s="68"/>
      <c r="C259" s="68"/>
      <c r="D259" s="68"/>
    </row>
    <row r="260" spans="1:4" x14ac:dyDescent="0.25">
      <c r="A260" s="68"/>
      <c r="C260" s="68"/>
      <c r="D260" s="68"/>
    </row>
    <row r="261" spans="1:4" x14ac:dyDescent="0.25">
      <c r="A261" s="68"/>
      <c r="C261" s="68"/>
      <c r="D261" s="68"/>
    </row>
    <row r="262" spans="1:4" x14ac:dyDescent="0.25">
      <c r="A262" s="68"/>
      <c r="C262" s="68"/>
      <c r="D262" s="68"/>
    </row>
    <row r="263" spans="1:4" x14ac:dyDescent="0.25">
      <c r="A263" s="68"/>
      <c r="C263" s="68"/>
      <c r="D263" s="68"/>
    </row>
    <row r="264" spans="1:4" x14ac:dyDescent="0.25">
      <c r="A264" s="68"/>
      <c r="C264" s="68"/>
      <c r="D264" s="68"/>
    </row>
    <row r="265" spans="1:4" x14ac:dyDescent="0.25">
      <c r="A265" s="68"/>
      <c r="C265" s="68"/>
      <c r="D265" s="68"/>
    </row>
    <row r="266" spans="1:4" x14ac:dyDescent="0.25">
      <c r="A266" s="68"/>
      <c r="C266" s="68"/>
      <c r="D266" s="68"/>
    </row>
    <row r="267" spans="1:4" x14ac:dyDescent="0.25">
      <c r="A267" s="68"/>
      <c r="C267" s="68"/>
      <c r="D267" s="68"/>
    </row>
    <row r="268" spans="1:4" x14ac:dyDescent="0.25">
      <c r="A268" s="68"/>
      <c r="C268" s="68"/>
      <c r="D268" s="68"/>
    </row>
    <row r="269" spans="1:4" x14ac:dyDescent="0.25">
      <c r="A269" s="68"/>
      <c r="C269" s="68"/>
      <c r="D269" s="68"/>
    </row>
    <row r="270" spans="1:4" x14ac:dyDescent="0.25">
      <c r="A270" s="68"/>
      <c r="C270" s="68"/>
      <c r="D270" s="68"/>
    </row>
    <row r="271" spans="1:4" x14ac:dyDescent="0.25">
      <c r="A271" s="68"/>
      <c r="C271" s="68"/>
      <c r="D271" s="68"/>
    </row>
    <row r="272" spans="1:4" x14ac:dyDescent="0.25">
      <c r="A272" s="68"/>
      <c r="C272" s="68"/>
      <c r="D272" s="68"/>
    </row>
    <row r="273" spans="1:4" x14ac:dyDescent="0.25">
      <c r="A273" s="68"/>
      <c r="C273" s="68"/>
      <c r="D273" s="68"/>
    </row>
    <row r="274" spans="1:4" x14ac:dyDescent="0.25">
      <c r="A274" s="68"/>
      <c r="C274" s="68"/>
      <c r="D274" s="68"/>
    </row>
    <row r="275" spans="1:4" x14ac:dyDescent="0.25">
      <c r="A275" s="68"/>
      <c r="C275" s="68"/>
      <c r="D275" s="68"/>
    </row>
    <row r="276" spans="1:4" x14ac:dyDescent="0.25">
      <c r="A276" s="68"/>
      <c r="C276" s="68"/>
      <c r="D276" s="68"/>
    </row>
    <row r="277" spans="1:4" x14ac:dyDescent="0.25">
      <c r="A277" s="68"/>
      <c r="C277" s="68"/>
      <c r="D277" s="68"/>
    </row>
    <row r="278" spans="1:4" x14ac:dyDescent="0.25">
      <c r="A278" s="68"/>
      <c r="C278" s="68"/>
      <c r="D278" s="68"/>
    </row>
    <row r="279" spans="1:4" x14ac:dyDescent="0.25">
      <c r="A279" s="68"/>
      <c r="C279" s="68"/>
      <c r="D279" s="68"/>
    </row>
    <row r="280" spans="1:4" x14ac:dyDescent="0.25">
      <c r="A280" s="68"/>
      <c r="C280" s="68"/>
      <c r="D280" s="68"/>
    </row>
    <row r="281" spans="1:4" x14ac:dyDescent="0.25">
      <c r="A281" s="68"/>
      <c r="C281" s="68"/>
      <c r="D281" s="68"/>
    </row>
    <row r="282" spans="1:4" x14ac:dyDescent="0.25">
      <c r="A282" s="68"/>
      <c r="C282" s="68"/>
      <c r="D282" s="68"/>
    </row>
    <row r="283" spans="1:4" x14ac:dyDescent="0.25">
      <c r="A283" s="68"/>
      <c r="C283" s="68"/>
      <c r="D283" s="68"/>
    </row>
    <row r="284" spans="1:4" x14ac:dyDescent="0.25">
      <c r="A284" s="68"/>
      <c r="C284" s="68"/>
      <c r="D284" s="68"/>
    </row>
    <row r="285" spans="1:4" x14ac:dyDescent="0.25">
      <c r="A285" s="68"/>
      <c r="C285" s="68"/>
      <c r="D285" s="68"/>
    </row>
    <row r="286" spans="1:4" x14ac:dyDescent="0.25">
      <c r="A286" s="68"/>
      <c r="C286" s="68"/>
      <c r="D286" s="68"/>
    </row>
    <row r="287" spans="1:4" x14ac:dyDescent="0.25">
      <c r="A287" s="68"/>
      <c r="C287" s="68"/>
      <c r="D287" s="68"/>
    </row>
    <row r="288" spans="1:4" x14ac:dyDescent="0.25">
      <c r="A288" s="68"/>
      <c r="C288" s="68"/>
      <c r="D288" s="68"/>
    </row>
    <row r="289" spans="1:4" x14ac:dyDescent="0.25">
      <c r="A289" s="68"/>
      <c r="C289" s="68"/>
      <c r="D289" s="68"/>
    </row>
    <row r="290" spans="1:4" x14ac:dyDescent="0.25">
      <c r="A290" s="68"/>
      <c r="C290" s="68"/>
      <c r="D290" s="68"/>
    </row>
    <row r="291" spans="1:4" x14ac:dyDescent="0.25">
      <c r="A291" s="68"/>
      <c r="C291" s="68"/>
      <c r="D291" s="68"/>
    </row>
    <row r="292" spans="1:4" x14ac:dyDescent="0.25">
      <c r="A292" s="68"/>
      <c r="C292" s="68"/>
      <c r="D292" s="68"/>
    </row>
    <row r="293" spans="1:4" x14ac:dyDescent="0.25">
      <c r="A293" s="68"/>
      <c r="C293" s="68"/>
      <c r="D293" s="68"/>
    </row>
    <row r="294" spans="1:4" x14ac:dyDescent="0.25">
      <c r="A294" s="68"/>
      <c r="C294" s="68"/>
      <c r="D294" s="68"/>
    </row>
    <row r="295" spans="1:4" x14ac:dyDescent="0.25">
      <c r="A295" s="68"/>
      <c r="C295" s="68"/>
      <c r="D295" s="68"/>
    </row>
    <row r="296" spans="1:4" x14ac:dyDescent="0.25">
      <c r="A296" s="68"/>
      <c r="C296" s="68"/>
      <c r="D296" s="68"/>
    </row>
    <row r="297" spans="1:4" x14ac:dyDescent="0.25">
      <c r="A297" s="68"/>
      <c r="C297" s="68"/>
      <c r="D297" s="68"/>
    </row>
    <row r="298" spans="1:4" x14ac:dyDescent="0.25">
      <c r="A298" s="68"/>
      <c r="C298" s="68"/>
      <c r="D298" s="68"/>
    </row>
    <row r="299" spans="1:4" x14ac:dyDescent="0.25">
      <c r="A299" s="68"/>
      <c r="C299" s="68"/>
      <c r="D299" s="68"/>
    </row>
    <row r="300" spans="1:4" x14ac:dyDescent="0.25">
      <c r="A300" s="68"/>
      <c r="C300" s="68"/>
      <c r="D300" s="68"/>
    </row>
    <row r="301" spans="1:4" x14ac:dyDescent="0.25">
      <c r="A301" s="68"/>
      <c r="C301" s="68"/>
      <c r="D301" s="68"/>
    </row>
    <row r="302" spans="1:4" x14ac:dyDescent="0.25">
      <c r="A302" s="68"/>
      <c r="C302" s="68"/>
      <c r="D302" s="68"/>
    </row>
    <row r="303" spans="1:4" x14ac:dyDescent="0.25">
      <c r="A303" s="68"/>
      <c r="C303" s="68"/>
      <c r="D303" s="68"/>
    </row>
    <row r="304" spans="1:4" x14ac:dyDescent="0.25">
      <c r="A304" s="68"/>
      <c r="C304" s="68"/>
      <c r="D304" s="68"/>
    </row>
    <row r="305" spans="1:4" x14ac:dyDescent="0.25">
      <c r="A305" s="68"/>
      <c r="C305" s="68"/>
      <c r="D305" s="68"/>
    </row>
    <row r="306" spans="1:4" x14ac:dyDescent="0.25">
      <c r="A306" s="68"/>
      <c r="C306" s="68"/>
      <c r="D306" s="68"/>
    </row>
    <row r="307" spans="1:4" x14ac:dyDescent="0.25">
      <c r="A307" s="68"/>
      <c r="C307" s="68"/>
      <c r="D307" s="68"/>
    </row>
    <row r="308" spans="1:4" x14ac:dyDescent="0.25">
      <c r="A308" s="68"/>
      <c r="C308" s="68"/>
      <c r="D308" s="68"/>
    </row>
    <row r="309" spans="1:4" x14ac:dyDescent="0.25">
      <c r="A309" s="68"/>
      <c r="C309" s="68"/>
      <c r="D309" s="68"/>
    </row>
    <row r="310" spans="1:4" x14ac:dyDescent="0.25">
      <c r="A310" s="68"/>
      <c r="C310" s="68"/>
      <c r="D310" s="68"/>
    </row>
    <row r="311" spans="1:4" x14ac:dyDescent="0.25">
      <c r="A311" s="68"/>
      <c r="C311" s="68"/>
      <c r="D311" s="68"/>
    </row>
    <row r="312" spans="1:4" x14ac:dyDescent="0.25">
      <c r="A312" s="68"/>
      <c r="C312" s="68"/>
      <c r="D312" s="68"/>
    </row>
    <row r="313" spans="1:4" x14ac:dyDescent="0.25">
      <c r="A313" s="68"/>
      <c r="C313" s="68"/>
      <c r="D313" s="68"/>
    </row>
    <row r="314" spans="1:4" x14ac:dyDescent="0.25">
      <c r="A314" s="68"/>
      <c r="C314" s="68"/>
      <c r="D314" s="68"/>
    </row>
    <row r="315" spans="1:4" x14ac:dyDescent="0.25">
      <c r="A315" s="68"/>
      <c r="C315" s="68"/>
      <c r="D315" s="68"/>
    </row>
    <row r="316" spans="1:4" x14ac:dyDescent="0.25">
      <c r="A316" s="68"/>
      <c r="C316" s="68"/>
      <c r="D316" s="68"/>
    </row>
    <row r="317" spans="1:4" x14ac:dyDescent="0.25">
      <c r="A317" s="68"/>
      <c r="C317" s="68"/>
      <c r="D317" s="68"/>
    </row>
    <row r="318" spans="1:4" x14ac:dyDescent="0.25">
      <c r="A318" s="68"/>
      <c r="C318" s="68"/>
      <c r="D318" s="68"/>
    </row>
    <row r="319" spans="1:4" x14ac:dyDescent="0.25">
      <c r="A319" s="68"/>
      <c r="C319" s="68"/>
      <c r="D319" s="68"/>
    </row>
    <row r="320" spans="1:4" x14ac:dyDescent="0.25">
      <c r="A320" s="68"/>
      <c r="C320" s="68"/>
      <c r="D320" s="68"/>
    </row>
    <row r="321" spans="1:4" x14ac:dyDescent="0.25">
      <c r="A321" s="68"/>
      <c r="C321" s="68"/>
      <c r="D321" s="68"/>
    </row>
    <row r="322" spans="1:4" x14ac:dyDescent="0.25">
      <c r="A322" s="68"/>
      <c r="C322" s="68"/>
      <c r="D322" s="68"/>
    </row>
    <row r="323" spans="1:4" x14ac:dyDescent="0.25">
      <c r="A323" s="68"/>
      <c r="C323" s="68"/>
      <c r="D323" s="68"/>
    </row>
    <row r="324" spans="1:4" x14ac:dyDescent="0.25">
      <c r="A324" s="68"/>
      <c r="C324" s="68"/>
      <c r="D324" s="68"/>
    </row>
    <row r="325" spans="1:4" x14ac:dyDescent="0.25">
      <c r="A325" s="68"/>
      <c r="C325" s="68"/>
      <c r="D325" s="68"/>
    </row>
    <row r="326" spans="1:4" x14ac:dyDescent="0.25">
      <c r="A326" s="68"/>
      <c r="C326" s="68"/>
      <c r="D326" s="68"/>
    </row>
    <row r="327" spans="1:4" x14ac:dyDescent="0.25">
      <c r="A327" s="68"/>
      <c r="C327" s="68"/>
      <c r="D327" s="68"/>
    </row>
    <row r="328" spans="1:4" x14ac:dyDescent="0.25">
      <c r="A328" s="68"/>
      <c r="C328" s="68"/>
      <c r="D328" s="68"/>
    </row>
    <row r="329" spans="1:4" x14ac:dyDescent="0.25">
      <c r="A329" s="68"/>
      <c r="C329" s="68"/>
      <c r="D329" s="68"/>
    </row>
    <row r="330" spans="1:4" x14ac:dyDescent="0.25">
      <c r="A330" s="68"/>
      <c r="C330" s="68"/>
      <c r="D330" s="68"/>
    </row>
    <row r="331" spans="1:4" x14ac:dyDescent="0.25">
      <c r="A331" s="68"/>
      <c r="C331" s="68"/>
      <c r="D331" s="68"/>
    </row>
    <row r="332" spans="1:4" x14ac:dyDescent="0.25">
      <c r="A332" s="68"/>
      <c r="C332" s="68"/>
      <c r="D332" s="68"/>
    </row>
    <row r="333" spans="1:4" x14ac:dyDescent="0.25">
      <c r="A333" s="68"/>
      <c r="C333" s="68"/>
      <c r="D333" s="68"/>
    </row>
    <row r="334" spans="1:4" x14ac:dyDescent="0.25">
      <c r="A334" s="68"/>
      <c r="C334" s="68"/>
      <c r="D334" s="68"/>
    </row>
    <row r="335" spans="1:4" x14ac:dyDescent="0.25">
      <c r="A335" s="68"/>
      <c r="C335" s="68"/>
      <c r="D335" s="68"/>
    </row>
    <row r="336" spans="1:4" x14ac:dyDescent="0.25">
      <c r="A336" s="68"/>
      <c r="C336" s="68"/>
      <c r="D336" s="68"/>
    </row>
    <row r="337" spans="1:4" x14ac:dyDescent="0.25">
      <c r="A337" s="68"/>
      <c r="C337" s="68"/>
      <c r="D337" s="68"/>
    </row>
    <row r="338" spans="1:4" x14ac:dyDescent="0.25">
      <c r="A338" s="68"/>
      <c r="C338" s="68"/>
      <c r="D338" s="68"/>
    </row>
    <row r="339" spans="1:4" x14ac:dyDescent="0.25">
      <c r="A339" s="68"/>
      <c r="C339" s="68"/>
      <c r="D339" s="68"/>
    </row>
    <row r="340" spans="1:4" x14ac:dyDescent="0.25">
      <c r="A340" s="68"/>
      <c r="C340" s="68"/>
      <c r="D340" s="68"/>
    </row>
    <row r="341" spans="1:4" x14ac:dyDescent="0.25">
      <c r="A341" s="68"/>
      <c r="C341" s="68"/>
      <c r="D341" s="68"/>
    </row>
    <row r="342" spans="1:4" x14ac:dyDescent="0.25">
      <c r="A342" s="68"/>
      <c r="C342" s="68"/>
      <c r="D342" s="68"/>
    </row>
    <row r="343" spans="1:4" x14ac:dyDescent="0.25">
      <c r="A343" s="68"/>
      <c r="C343" s="68"/>
      <c r="D343" s="68"/>
    </row>
    <row r="344" spans="1:4" x14ac:dyDescent="0.25">
      <c r="A344" s="68"/>
      <c r="C344" s="68"/>
      <c r="D344" s="68"/>
    </row>
    <row r="345" spans="1:4" x14ac:dyDescent="0.25">
      <c r="A345" s="68"/>
      <c r="C345" s="68"/>
      <c r="D345" s="68"/>
    </row>
    <row r="346" spans="1:4" x14ac:dyDescent="0.25">
      <c r="A346" s="68"/>
      <c r="C346" s="68"/>
      <c r="D346" s="68"/>
    </row>
    <row r="347" spans="1:4" x14ac:dyDescent="0.25">
      <c r="A347" s="68"/>
      <c r="C347" s="68"/>
      <c r="D347" s="68"/>
    </row>
    <row r="348" spans="1:4" x14ac:dyDescent="0.25">
      <c r="A348" s="68"/>
      <c r="C348" s="68"/>
      <c r="D348" s="68"/>
    </row>
    <row r="349" spans="1:4" x14ac:dyDescent="0.25">
      <c r="A349" s="68"/>
      <c r="C349" s="68"/>
      <c r="D349" s="68"/>
    </row>
    <row r="350" spans="1:4" x14ac:dyDescent="0.25">
      <c r="A350" s="68"/>
      <c r="C350" s="68"/>
      <c r="D350" s="68"/>
    </row>
    <row r="351" spans="1:4" x14ac:dyDescent="0.25">
      <c r="A351" s="68"/>
      <c r="C351" s="68"/>
      <c r="D351" s="68"/>
    </row>
    <row r="352" spans="1:4" x14ac:dyDescent="0.25">
      <c r="A352" s="68"/>
      <c r="C352" s="68"/>
      <c r="D352" s="68"/>
    </row>
    <row r="353" spans="1:4" x14ac:dyDescent="0.25">
      <c r="A353" s="68"/>
      <c r="C353" s="68"/>
      <c r="D353" s="68"/>
    </row>
    <row r="354" spans="1:4" x14ac:dyDescent="0.25">
      <c r="A354" s="68"/>
      <c r="C354" s="68"/>
      <c r="D354" s="68"/>
    </row>
    <row r="355" spans="1:4" x14ac:dyDescent="0.25">
      <c r="A355" s="68"/>
      <c r="C355" s="68"/>
      <c r="D355" s="68"/>
    </row>
    <row r="356" spans="1:4" x14ac:dyDescent="0.25">
      <c r="A356" s="68"/>
      <c r="C356" s="68"/>
      <c r="D356" s="68"/>
    </row>
    <row r="357" spans="1:4" x14ac:dyDescent="0.25">
      <c r="A357" s="68"/>
      <c r="C357" s="68"/>
      <c r="D357" s="68"/>
    </row>
    <row r="358" spans="1:4" x14ac:dyDescent="0.25">
      <c r="A358" s="68"/>
      <c r="C358" s="68"/>
      <c r="D358" s="68"/>
    </row>
    <row r="359" spans="1:4" x14ac:dyDescent="0.25">
      <c r="A359" s="68"/>
      <c r="C359" s="68"/>
      <c r="D359" s="68"/>
    </row>
    <row r="360" spans="1:4" x14ac:dyDescent="0.25">
      <c r="A360" s="68"/>
      <c r="C360" s="68"/>
      <c r="D360" s="68"/>
    </row>
    <row r="361" spans="1:4" x14ac:dyDescent="0.25">
      <c r="A361" s="68"/>
      <c r="C361" s="68"/>
      <c r="D361" s="68"/>
    </row>
    <row r="362" spans="1:4" x14ac:dyDescent="0.25">
      <c r="A362" s="68"/>
      <c r="C362" s="68"/>
      <c r="D362" s="68"/>
    </row>
    <row r="363" spans="1:4" x14ac:dyDescent="0.25">
      <c r="A363" s="68"/>
      <c r="C363" s="68"/>
      <c r="D363" s="68"/>
    </row>
    <row r="364" spans="1:4" x14ac:dyDescent="0.25">
      <c r="A364" s="68"/>
      <c r="C364" s="68"/>
      <c r="D364" s="68"/>
    </row>
    <row r="365" spans="1:4" x14ac:dyDescent="0.25">
      <c r="A365" s="68"/>
      <c r="C365" s="68"/>
      <c r="D365" s="68"/>
    </row>
    <row r="366" spans="1:4" x14ac:dyDescent="0.25">
      <c r="A366" s="68"/>
      <c r="C366" s="68"/>
      <c r="D366" s="68"/>
    </row>
    <row r="367" spans="1:4" x14ac:dyDescent="0.25">
      <c r="A367" s="68"/>
      <c r="C367" s="68"/>
      <c r="D367" s="68"/>
    </row>
    <row r="368" spans="1:4" x14ac:dyDescent="0.25">
      <c r="A368" s="68"/>
      <c r="C368" s="68"/>
      <c r="D368" s="68"/>
    </row>
    <row r="369" spans="1:4" x14ac:dyDescent="0.25">
      <c r="A369" s="68"/>
      <c r="C369" s="68"/>
      <c r="D369" s="68"/>
    </row>
    <row r="370" spans="1:4" x14ac:dyDescent="0.25">
      <c r="A370" s="68"/>
      <c r="C370" s="68"/>
      <c r="D370" s="68"/>
    </row>
    <row r="371" spans="1:4" x14ac:dyDescent="0.25">
      <c r="A371" s="68"/>
      <c r="C371" s="68"/>
      <c r="D371" s="68"/>
    </row>
    <row r="372" spans="1:4" x14ac:dyDescent="0.25">
      <c r="A372" s="68"/>
      <c r="C372" s="68"/>
      <c r="D372" s="68"/>
    </row>
    <row r="373" spans="1:4" x14ac:dyDescent="0.25">
      <c r="A373" s="68"/>
      <c r="C373" s="68"/>
      <c r="D373" s="68"/>
    </row>
    <row r="374" spans="1:4" x14ac:dyDescent="0.25">
      <c r="A374" s="68"/>
      <c r="C374" s="68"/>
      <c r="D374" s="68"/>
    </row>
    <row r="375" spans="1:4" x14ac:dyDescent="0.25">
      <c r="A375" s="68"/>
      <c r="C375" s="68"/>
      <c r="D375" s="68"/>
    </row>
    <row r="376" spans="1:4" x14ac:dyDescent="0.25">
      <c r="A376" s="68"/>
      <c r="C376" s="68"/>
      <c r="D376" s="68"/>
    </row>
    <row r="377" spans="1:4" x14ac:dyDescent="0.25">
      <c r="A377" s="68"/>
      <c r="C377" s="68"/>
      <c r="D377" s="68"/>
    </row>
    <row r="378" spans="1:4" x14ac:dyDescent="0.25">
      <c r="A378" s="68"/>
      <c r="C378" s="68"/>
      <c r="D378" s="68"/>
    </row>
    <row r="379" spans="1:4" x14ac:dyDescent="0.25">
      <c r="A379" s="68"/>
      <c r="C379" s="68"/>
      <c r="D379" s="68"/>
    </row>
    <row r="380" spans="1:4" x14ac:dyDescent="0.25">
      <c r="A380" s="68"/>
      <c r="C380" s="68"/>
      <c r="D380" s="68"/>
    </row>
    <row r="381" spans="1:4" x14ac:dyDescent="0.25">
      <c r="A381" s="68"/>
      <c r="C381" s="68"/>
      <c r="D381" s="68"/>
    </row>
    <row r="382" spans="1:4" x14ac:dyDescent="0.25">
      <c r="A382" s="68"/>
      <c r="C382" s="68"/>
      <c r="D382" s="68"/>
    </row>
    <row r="383" spans="1:4" x14ac:dyDescent="0.25">
      <c r="A383" s="68"/>
      <c r="C383" s="68"/>
      <c r="D383" s="68"/>
    </row>
    <row r="384" spans="1:4" x14ac:dyDescent="0.25">
      <c r="A384" s="68"/>
      <c r="C384" s="68"/>
      <c r="D384" s="68"/>
    </row>
    <row r="385" spans="1:4" x14ac:dyDescent="0.25">
      <c r="A385" s="68"/>
      <c r="C385" s="68"/>
      <c r="D385" s="68"/>
    </row>
    <row r="386" spans="1:4" x14ac:dyDescent="0.25">
      <c r="A386" s="68"/>
      <c r="C386" s="68"/>
      <c r="D386" s="68"/>
    </row>
    <row r="387" spans="1:4" x14ac:dyDescent="0.25">
      <c r="A387" s="68"/>
      <c r="C387" s="68"/>
      <c r="D387" s="68"/>
    </row>
    <row r="388" spans="1:4" x14ac:dyDescent="0.25">
      <c r="A388" s="68"/>
      <c r="C388" s="68"/>
      <c r="D388" s="68"/>
    </row>
    <row r="389" spans="1:4" x14ac:dyDescent="0.25">
      <c r="A389" s="68"/>
      <c r="C389" s="68"/>
      <c r="D389" s="68"/>
    </row>
    <row r="390" spans="1:4" x14ac:dyDescent="0.25">
      <c r="A390" s="68"/>
      <c r="C390" s="68"/>
      <c r="D390" s="68"/>
    </row>
    <row r="391" spans="1:4" x14ac:dyDescent="0.25">
      <c r="A391" s="68"/>
      <c r="C391" s="68"/>
      <c r="D391" s="68"/>
    </row>
    <row r="392" spans="1:4" x14ac:dyDescent="0.25">
      <c r="A392" s="68"/>
      <c r="C392" s="68"/>
      <c r="D392" s="68"/>
    </row>
    <row r="393" spans="1:4" x14ac:dyDescent="0.25">
      <c r="A393" s="68"/>
      <c r="C393" s="68"/>
      <c r="D393" s="68"/>
    </row>
    <row r="394" spans="1:4" x14ac:dyDescent="0.25">
      <c r="A394" s="68"/>
      <c r="C394" s="68"/>
      <c r="D394" s="68"/>
    </row>
    <row r="395" spans="1:4" x14ac:dyDescent="0.25">
      <c r="A395" s="68"/>
      <c r="C395" s="68"/>
      <c r="D395" s="68"/>
    </row>
    <row r="396" spans="1:4" x14ac:dyDescent="0.25">
      <c r="A396" s="68"/>
      <c r="C396" s="68"/>
      <c r="D396" s="68"/>
    </row>
    <row r="397" spans="1:4" x14ac:dyDescent="0.25">
      <c r="A397" s="68"/>
      <c r="C397" s="68"/>
      <c r="D397" s="68"/>
    </row>
    <row r="398" spans="1:4" x14ac:dyDescent="0.25">
      <c r="A398" s="68"/>
      <c r="C398" s="68"/>
      <c r="D398" s="68"/>
    </row>
    <row r="399" spans="1:4" x14ac:dyDescent="0.25">
      <c r="A399" s="68"/>
      <c r="C399" s="68"/>
      <c r="D399" s="68"/>
    </row>
    <row r="400" spans="1:4" x14ac:dyDescent="0.25">
      <c r="A400" s="68"/>
      <c r="C400" s="68"/>
      <c r="D400" s="68"/>
    </row>
    <row r="401" spans="1:4" x14ac:dyDescent="0.25">
      <c r="A401" s="68"/>
      <c r="C401" s="68"/>
      <c r="D401" s="68"/>
    </row>
    <row r="402" spans="1:4" x14ac:dyDescent="0.25">
      <c r="A402" s="68"/>
      <c r="C402" s="68"/>
      <c r="D402" s="68"/>
    </row>
    <row r="403" spans="1:4" x14ac:dyDescent="0.25">
      <c r="A403" s="68"/>
      <c r="C403" s="68"/>
      <c r="D403" s="68"/>
    </row>
    <row r="404" spans="1:4" x14ac:dyDescent="0.25">
      <c r="A404" s="68"/>
      <c r="C404" s="68"/>
      <c r="D404" s="68"/>
    </row>
    <row r="405" spans="1:4" x14ac:dyDescent="0.25">
      <c r="A405" s="68"/>
      <c r="C405" s="68"/>
      <c r="D405" s="68"/>
    </row>
    <row r="406" spans="1:4" x14ac:dyDescent="0.25">
      <c r="A406" s="68"/>
      <c r="C406" s="68"/>
      <c r="D406" s="68"/>
    </row>
    <row r="407" spans="1:4" x14ac:dyDescent="0.25">
      <c r="A407" s="68"/>
      <c r="C407" s="68"/>
      <c r="D407" s="68"/>
    </row>
    <row r="408" spans="1:4" x14ac:dyDescent="0.25">
      <c r="A408" s="68"/>
      <c r="C408" s="68"/>
      <c r="D408" s="68"/>
    </row>
    <row r="409" spans="1:4" x14ac:dyDescent="0.25">
      <c r="A409" s="68"/>
      <c r="C409" s="68"/>
      <c r="D409" s="68"/>
    </row>
    <row r="410" spans="1:4" x14ac:dyDescent="0.25">
      <c r="A410" s="68"/>
      <c r="C410" s="68"/>
      <c r="D410" s="68"/>
    </row>
    <row r="411" spans="1:4" x14ac:dyDescent="0.25">
      <c r="A411" s="68"/>
      <c r="C411" s="68"/>
      <c r="D411" s="68"/>
    </row>
    <row r="412" spans="1:4" x14ac:dyDescent="0.25">
      <c r="A412" s="68"/>
      <c r="C412" s="68"/>
      <c r="D412" s="68"/>
    </row>
    <row r="413" spans="1:4" x14ac:dyDescent="0.25">
      <c r="A413" s="68"/>
      <c r="C413" s="68"/>
      <c r="D413" s="68"/>
    </row>
    <row r="414" spans="1:4" x14ac:dyDescent="0.25">
      <c r="A414" s="68"/>
      <c r="C414" s="68"/>
      <c r="D414" s="68"/>
    </row>
    <row r="415" spans="1:4" x14ac:dyDescent="0.25">
      <c r="A415" s="68"/>
      <c r="C415" s="68"/>
      <c r="D415" s="68"/>
    </row>
    <row r="416" spans="1:4" x14ac:dyDescent="0.25">
      <c r="A416" s="68"/>
      <c r="C416" s="68"/>
      <c r="D416" s="68"/>
    </row>
    <row r="417" spans="1:4" x14ac:dyDescent="0.25">
      <c r="A417" s="68"/>
      <c r="C417" s="68"/>
      <c r="D417" s="68"/>
    </row>
    <row r="418" spans="1:4" x14ac:dyDescent="0.25">
      <c r="A418" s="68"/>
      <c r="C418" s="68"/>
      <c r="D418" s="68"/>
    </row>
    <row r="419" spans="1:4" x14ac:dyDescent="0.25">
      <c r="A419" s="68"/>
      <c r="C419" s="68"/>
      <c r="D419" s="68"/>
    </row>
    <row r="420" spans="1:4" x14ac:dyDescent="0.25">
      <c r="A420" s="68"/>
      <c r="C420" s="68"/>
      <c r="D420" s="68"/>
    </row>
    <row r="421" spans="1:4" x14ac:dyDescent="0.25">
      <c r="A421" s="68"/>
      <c r="C421" s="68"/>
      <c r="D421" s="68"/>
    </row>
    <row r="422" spans="1:4" x14ac:dyDescent="0.25">
      <c r="A422" s="68"/>
      <c r="C422" s="68"/>
      <c r="D422" s="68"/>
    </row>
    <row r="423" spans="1:4" x14ac:dyDescent="0.25">
      <c r="A423" s="68"/>
      <c r="C423" s="68"/>
      <c r="D423" s="68"/>
    </row>
    <row r="424" spans="1:4" x14ac:dyDescent="0.25">
      <c r="A424" s="68"/>
      <c r="C424" s="68"/>
      <c r="D424" s="68"/>
    </row>
    <row r="425" spans="1:4" x14ac:dyDescent="0.25">
      <c r="A425" s="68"/>
      <c r="C425" s="68"/>
      <c r="D425" s="68"/>
    </row>
    <row r="426" spans="1:4" x14ac:dyDescent="0.25">
      <c r="A426" s="68"/>
      <c r="C426" s="68"/>
      <c r="D426" s="68"/>
    </row>
    <row r="427" spans="1:4" x14ac:dyDescent="0.25">
      <c r="A427" s="68"/>
      <c r="C427" s="68"/>
      <c r="D427" s="68"/>
    </row>
    <row r="428" spans="1:4" x14ac:dyDescent="0.25">
      <c r="A428" s="68"/>
      <c r="C428" s="68"/>
      <c r="D428" s="68"/>
    </row>
    <row r="429" spans="1:4" x14ac:dyDescent="0.25">
      <c r="A429" s="68"/>
      <c r="C429" s="68"/>
      <c r="D429" s="68"/>
    </row>
    <row r="430" spans="1:4" x14ac:dyDescent="0.25">
      <c r="A430" s="68"/>
      <c r="C430" s="68"/>
      <c r="D430" s="68"/>
    </row>
    <row r="431" spans="1:4" x14ac:dyDescent="0.25">
      <c r="A431" s="68"/>
      <c r="C431" s="68"/>
      <c r="D431" s="68"/>
    </row>
    <row r="432" spans="1:4" x14ac:dyDescent="0.25">
      <c r="A432" s="68"/>
      <c r="C432" s="68"/>
      <c r="D432" s="68"/>
    </row>
    <row r="433" spans="1:4" x14ac:dyDescent="0.25">
      <c r="A433" s="68"/>
      <c r="C433" s="68"/>
      <c r="D433" s="68"/>
    </row>
    <row r="434" spans="1:4" x14ac:dyDescent="0.25">
      <c r="A434" s="68"/>
      <c r="C434" s="68"/>
      <c r="D434" s="68"/>
    </row>
    <row r="435" spans="1:4" x14ac:dyDescent="0.25">
      <c r="A435" s="68"/>
      <c r="C435" s="68"/>
      <c r="D435" s="68"/>
    </row>
    <row r="436" spans="1:4" x14ac:dyDescent="0.25">
      <c r="A436" s="68"/>
      <c r="C436" s="68"/>
      <c r="D436" s="68"/>
    </row>
    <row r="437" spans="1:4" x14ac:dyDescent="0.25">
      <c r="A437" s="68"/>
      <c r="C437" s="68"/>
      <c r="D437" s="68"/>
    </row>
    <row r="438" spans="1:4" x14ac:dyDescent="0.25">
      <c r="A438" s="68"/>
      <c r="C438" s="68"/>
      <c r="D438" s="68"/>
    </row>
    <row r="439" spans="1:4" x14ac:dyDescent="0.25">
      <c r="A439" s="68"/>
      <c r="C439" s="68"/>
      <c r="D439" s="68"/>
    </row>
    <row r="440" spans="1:4" x14ac:dyDescent="0.25">
      <c r="A440" s="68"/>
      <c r="C440" s="68"/>
      <c r="D440" s="68"/>
    </row>
    <row r="441" spans="1:4" x14ac:dyDescent="0.25">
      <c r="A441" s="68"/>
      <c r="C441" s="68"/>
      <c r="D441" s="68"/>
    </row>
    <row r="442" spans="1:4" x14ac:dyDescent="0.25">
      <c r="A442" s="68"/>
      <c r="C442" s="68"/>
      <c r="D442" s="68"/>
    </row>
    <row r="443" spans="1:4" x14ac:dyDescent="0.25">
      <c r="A443" s="68"/>
      <c r="C443" s="68"/>
      <c r="D443" s="68"/>
    </row>
    <row r="444" spans="1:4" x14ac:dyDescent="0.25">
      <c r="A444" s="68"/>
      <c r="C444" s="68"/>
      <c r="D444" s="68"/>
    </row>
    <row r="445" spans="1:4" x14ac:dyDescent="0.25">
      <c r="A445" s="68"/>
      <c r="C445" s="68"/>
      <c r="D445" s="68"/>
    </row>
    <row r="446" spans="1:4" x14ac:dyDescent="0.25">
      <c r="A446" s="68"/>
      <c r="C446" s="68"/>
      <c r="D446" s="68"/>
    </row>
    <row r="447" spans="1:4" x14ac:dyDescent="0.25">
      <c r="A447" s="68"/>
      <c r="C447" s="68"/>
      <c r="D447" s="68"/>
    </row>
    <row r="448" spans="1:4" x14ac:dyDescent="0.25">
      <c r="A448" s="68"/>
      <c r="C448" s="68"/>
      <c r="D448" s="68"/>
    </row>
    <row r="449" spans="1:4" x14ac:dyDescent="0.25">
      <c r="A449" s="68"/>
      <c r="C449" s="68"/>
      <c r="D449" s="68"/>
    </row>
    <row r="450" spans="1:4" x14ac:dyDescent="0.25">
      <c r="A450" s="68"/>
      <c r="C450" s="68"/>
      <c r="D450" s="68"/>
    </row>
    <row r="451" spans="1:4" x14ac:dyDescent="0.25">
      <c r="A451" s="68"/>
      <c r="C451" s="68"/>
      <c r="D451" s="68"/>
    </row>
    <row r="452" spans="1:4" x14ac:dyDescent="0.25">
      <c r="A452" s="68"/>
      <c r="C452" s="68"/>
      <c r="D452" s="68"/>
    </row>
    <row r="453" spans="1:4" x14ac:dyDescent="0.25">
      <c r="A453" s="68"/>
      <c r="C453" s="68"/>
      <c r="D453" s="68"/>
    </row>
    <row r="454" spans="1:4" x14ac:dyDescent="0.25">
      <c r="A454" s="68"/>
      <c r="C454" s="68"/>
      <c r="D454" s="68"/>
    </row>
    <row r="455" spans="1:4" x14ac:dyDescent="0.25">
      <c r="A455" s="68"/>
      <c r="C455" s="68"/>
      <c r="D455" s="68"/>
    </row>
    <row r="456" spans="1:4" x14ac:dyDescent="0.25">
      <c r="A456" s="68"/>
      <c r="C456" s="68"/>
      <c r="D456" s="68"/>
    </row>
    <row r="457" spans="1:4" x14ac:dyDescent="0.25">
      <c r="A457" s="68"/>
      <c r="C457" s="68"/>
      <c r="D457" s="68"/>
    </row>
    <row r="458" spans="1:4" x14ac:dyDescent="0.25">
      <c r="A458" s="68"/>
      <c r="C458" s="68"/>
      <c r="D458" s="68"/>
    </row>
    <row r="459" spans="1:4" x14ac:dyDescent="0.25">
      <c r="A459" s="68"/>
      <c r="C459" s="68"/>
      <c r="D459" s="68"/>
    </row>
    <row r="460" spans="1:4" x14ac:dyDescent="0.25">
      <c r="A460" s="68"/>
      <c r="C460" s="68"/>
      <c r="D460" s="68"/>
    </row>
    <row r="461" spans="1:4" x14ac:dyDescent="0.25">
      <c r="A461" s="68"/>
      <c r="C461" s="68"/>
      <c r="D461" s="68"/>
    </row>
    <row r="462" spans="1:4" x14ac:dyDescent="0.25">
      <c r="A462" s="68"/>
      <c r="C462" s="68"/>
      <c r="D462" s="68"/>
    </row>
    <row r="463" spans="1:4" x14ac:dyDescent="0.25">
      <c r="A463" s="68"/>
      <c r="C463" s="68"/>
      <c r="D463" s="68"/>
    </row>
    <row r="464" spans="1:4" x14ac:dyDescent="0.25">
      <c r="A464" s="68"/>
      <c r="C464" s="68"/>
      <c r="D464" s="68"/>
    </row>
    <row r="465" spans="1:4" x14ac:dyDescent="0.25">
      <c r="A465" s="68"/>
      <c r="C465" s="68"/>
      <c r="D465" s="68"/>
    </row>
    <row r="466" spans="1:4" x14ac:dyDescent="0.25">
      <c r="A466" s="68"/>
      <c r="C466" s="68"/>
      <c r="D466" s="68"/>
    </row>
    <row r="467" spans="1:4" x14ac:dyDescent="0.25">
      <c r="A467" s="68"/>
      <c r="C467" s="68"/>
      <c r="D467" s="68"/>
    </row>
    <row r="468" spans="1:4" x14ac:dyDescent="0.25">
      <c r="A468" s="68"/>
      <c r="C468" s="68"/>
      <c r="D468" s="68"/>
    </row>
    <row r="469" spans="1:4" x14ac:dyDescent="0.25">
      <c r="A469" s="68"/>
      <c r="C469" s="68"/>
      <c r="D469" s="68"/>
    </row>
    <row r="470" spans="1:4" x14ac:dyDescent="0.25">
      <c r="A470" s="68"/>
      <c r="C470" s="68"/>
      <c r="D470" s="68"/>
    </row>
    <row r="471" spans="1:4" x14ac:dyDescent="0.25">
      <c r="A471" s="68"/>
      <c r="C471" s="68"/>
      <c r="D471" s="68"/>
    </row>
    <row r="472" spans="1:4" x14ac:dyDescent="0.25">
      <c r="A472" s="68"/>
      <c r="C472" s="68"/>
      <c r="D472" s="68"/>
    </row>
    <row r="473" spans="1:4" x14ac:dyDescent="0.25">
      <c r="A473" s="68"/>
      <c r="C473" s="68"/>
      <c r="D473" s="68"/>
    </row>
    <row r="474" spans="1:4" x14ac:dyDescent="0.25">
      <c r="A474" s="68"/>
      <c r="C474" s="68"/>
      <c r="D474" s="68"/>
    </row>
    <row r="475" spans="1:4" x14ac:dyDescent="0.25">
      <c r="A475" s="68"/>
      <c r="C475" s="68"/>
      <c r="D475" s="68"/>
    </row>
    <row r="476" spans="1:4" x14ac:dyDescent="0.25">
      <c r="A476" s="68"/>
      <c r="C476" s="68"/>
      <c r="D476" s="68"/>
    </row>
    <row r="477" spans="1:4" x14ac:dyDescent="0.25">
      <c r="A477" s="68"/>
      <c r="C477" s="68"/>
      <c r="D477" s="68"/>
    </row>
    <row r="478" spans="1:4" x14ac:dyDescent="0.25">
      <c r="A478" s="68"/>
      <c r="C478" s="68"/>
      <c r="D478" s="68"/>
    </row>
    <row r="479" spans="1:4" x14ac:dyDescent="0.25">
      <c r="A479" s="68"/>
      <c r="C479" s="68"/>
      <c r="D479" s="68"/>
    </row>
    <row r="480" spans="1:4" x14ac:dyDescent="0.25">
      <c r="A480" s="68"/>
      <c r="C480" s="68"/>
      <c r="D480" s="68"/>
    </row>
    <row r="481" spans="1:4" x14ac:dyDescent="0.25">
      <c r="A481" s="68"/>
      <c r="C481" s="68"/>
      <c r="D481" s="68"/>
    </row>
    <row r="482" spans="1:4" x14ac:dyDescent="0.25">
      <c r="A482" s="68"/>
      <c r="C482" s="68"/>
      <c r="D482" s="68"/>
    </row>
    <row r="483" spans="1:4" x14ac:dyDescent="0.25">
      <c r="A483" s="68"/>
      <c r="C483" s="68"/>
      <c r="D483" s="68"/>
    </row>
    <row r="484" spans="1:4" x14ac:dyDescent="0.25">
      <c r="A484" s="68"/>
      <c r="C484" s="68"/>
      <c r="D484" s="68"/>
    </row>
    <row r="485" spans="1:4" x14ac:dyDescent="0.25">
      <c r="A485" s="68"/>
      <c r="C485" s="68"/>
      <c r="D485" s="68"/>
    </row>
    <row r="486" spans="1:4" x14ac:dyDescent="0.25">
      <c r="A486" s="68"/>
      <c r="C486" s="68"/>
      <c r="D486" s="68"/>
    </row>
    <row r="487" spans="1:4" x14ac:dyDescent="0.25">
      <c r="A487" s="68"/>
      <c r="C487" s="68"/>
      <c r="D487" s="68"/>
    </row>
    <row r="488" spans="1:4" x14ac:dyDescent="0.25">
      <c r="A488" s="68"/>
      <c r="C488" s="68"/>
      <c r="D488" s="68"/>
    </row>
    <row r="489" spans="1:4" x14ac:dyDescent="0.25">
      <c r="A489" s="68"/>
      <c r="C489" s="68"/>
      <c r="D489" s="68"/>
    </row>
    <row r="490" spans="1:4" x14ac:dyDescent="0.25">
      <c r="A490" s="68"/>
      <c r="C490" s="68"/>
      <c r="D490" s="68"/>
    </row>
    <row r="491" spans="1:4" x14ac:dyDescent="0.25">
      <c r="A491" s="68"/>
      <c r="C491" s="68"/>
      <c r="D491" s="68"/>
    </row>
    <row r="492" spans="1:4" x14ac:dyDescent="0.25">
      <c r="A492" s="68"/>
      <c r="C492" s="68"/>
      <c r="D492" s="68"/>
    </row>
    <row r="493" spans="1:4" x14ac:dyDescent="0.25">
      <c r="A493" s="68"/>
      <c r="C493" s="68"/>
      <c r="D493" s="68"/>
    </row>
    <row r="494" spans="1:4" x14ac:dyDescent="0.25">
      <c r="A494" s="68"/>
      <c r="C494" s="68"/>
      <c r="D494" s="68"/>
    </row>
    <row r="495" spans="1:4" x14ac:dyDescent="0.25">
      <c r="A495" s="68"/>
      <c r="C495" s="68"/>
      <c r="D495" s="68"/>
    </row>
    <row r="496" spans="1:4" x14ac:dyDescent="0.25">
      <c r="A496" s="68"/>
      <c r="C496" s="68"/>
      <c r="D496" s="68"/>
    </row>
    <row r="497" spans="1:4" x14ac:dyDescent="0.25">
      <c r="A497" s="68"/>
      <c r="C497" s="68"/>
      <c r="D497" s="68"/>
    </row>
    <row r="498" spans="1:4" x14ac:dyDescent="0.25">
      <c r="A498" s="68"/>
      <c r="C498" s="68"/>
      <c r="D498" s="68"/>
    </row>
    <row r="499" spans="1:4" x14ac:dyDescent="0.25">
      <c r="A499" s="68"/>
      <c r="C499" s="68"/>
      <c r="D499" s="68"/>
    </row>
    <row r="500" spans="1:4" x14ac:dyDescent="0.25">
      <c r="A500" s="68"/>
      <c r="C500" s="68"/>
      <c r="D500" s="68"/>
    </row>
    <row r="501" spans="1:4" x14ac:dyDescent="0.25">
      <c r="A501" s="68"/>
      <c r="C501" s="68"/>
      <c r="D501" s="68"/>
    </row>
    <row r="502" spans="1:4" x14ac:dyDescent="0.25">
      <c r="A502" s="68"/>
      <c r="C502" s="68"/>
      <c r="D502" s="68"/>
    </row>
    <row r="503" spans="1:4" x14ac:dyDescent="0.25">
      <c r="A503" s="68"/>
      <c r="C503" s="68"/>
      <c r="D503" s="68"/>
    </row>
    <row r="504" spans="1:4" x14ac:dyDescent="0.25">
      <c r="A504" s="68"/>
      <c r="C504" s="68"/>
      <c r="D504" s="68"/>
    </row>
    <row r="505" spans="1:4" x14ac:dyDescent="0.25">
      <c r="A505" s="68"/>
      <c r="C505" s="68"/>
      <c r="D505" s="68"/>
    </row>
    <row r="506" spans="1:4" x14ac:dyDescent="0.25">
      <c r="A506" s="68"/>
      <c r="C506" s="68"/>
      <c r="D506" s="68"/>
    </row>
    <row r="507" spans="1:4" x14ac:dyDescent="0.25">
      <c r="A507" s="68"/>
      <c r="C507" s="68"/>
      <c r="D507" s="68"/>
    </row>
    <row r="508" spans="1:4" x14ac:dyDescent="0.25">
      <c r="A508" s="68"/>
      <c r="C508" s="68"/>
      <c r="D508" s="68"/>
    </row>
    <row r="509" spans="1:4" x14ac:dyDescent="0.25">
      <c r="A509" s="68"/>
      <c r="C509" s="68"/>
      <c r="D509" s="68"/>
    </row>
    <row r="510" spans="1:4" x14ac:dyDescent="0.25">
      <c r="A510" s="68"/>
      <c r="C510" s="68"/>
      <c r="D510" s="68"/>
    </row>
    <row r="511" spans="1:4" x14ac:dyDescent="0.25">
      <c r="A511" s="68"/>
      <c r="C511" s="68"/>
      <c r="D511" s="68"/>
    </row>
    <row r="512" spans="1:4" x14ac:dyDescent="0.25">
      <c r="A512" s="68"/>
      <c r="C512" s="68"/>
      <c r="D512" s="68"/>
    </row>
    <row r="513" spans="1:4" x14ac:dyDescent="0.25">
      <c r="A513" s="68"/>
      <c r="C513" s="68"/>
      <c r="D513" s="68"/>
    </row>
    <row r="514" spans="1:4" x14ac:dyDescent="0.25">
      <c r="A514" s="68"/>
      <c r="C514" s="68"/>
      <c r="D514" s="68"/>
    </row>
    <row r="515" spans="1:4" x14ac:dyDescent="0.25">
      <c r="A515" s="68"/>
      <c r="C515" s="68"/>
      <c r="D515" s="68"/>
    </row>
    <row r="516" spans="1:4" x14ac:dyDescent="0.25">
      <c r="A516" s="68"/>
      <c r="C516" s="68"/>
      <c r="D516" s="68"/>
    </row>
    <row r="517" spans="1:4" x14ac:dyDescent="0.25">
      <c r="A517" s="68"/>
      <c r="C517" s="68"/>
      <c r="D517" s="68"/>
    </row>
    <row r="518" spans="1:4" x14ac:dyDescent="0.25">
      <c r="A518" s="68"/>
      <c r="C518" s="68"/>
      <c r="D518" s="68"/>
    </row>
    <row r="519" spans="1:4" x14ac:dyDescent="0.25">
      <c r="A519" s="68"/>
      <c r="C519" s="68"/>
      <c r="D519" s="68"/>
    </row>
    <row r="520" spans="1:4" x14ac:dyDescent="0.25">
      <c r="A520" s="68"/>
      <c r="C520" s="68"/>
      <c r="D520" s="68"/>
    </row>
    <row r="521" spans="1:4" x14ac:dyDescent="0.25">
      <c r="A521" s="68"/>
      <c r="C521" s="68"/>
      <c r="D521" s="68"/>
    </row>
    <row r="522" spans="1:4" x14ac:dyDescent="0.25">
      <c r="A522" s="68"/>
      <c r="C522" s="68"/>
      <c r="D522" s="68"/>
    </row>
    <row r="523" spans="1:4" x14ac:dyDescent="0.25">
      <c r="A523" s="68"/>
      <c r="C523" s="68"/>
      <c r="D523" s="68"/>
    </row>
    <row r="524" spans="1:4" x14ac:dyDescent="0.25">
      <c r="A524" s="68"/>
      <c r="C524" s="68"/>
      <c r="D524" s="68"/>
    </row>
    <row r="525" spans="1:4" x14ac:dyDescent="0.25">
      <c r="A525" s="68"/>
      <c r="C525" s="68"/>
      <c r="D525" s="68"/>
    </row>
    <row r="526" spans="1:4" x14ac:dyDescent="0.25">
      <c r="A526" s="68"/>
      <c r="C526" s="68"/>
      <c r="D526" s="68"/>
    </row>
    <row r="527" spans="1:4" x14ac:dyDescent="0.25">
      <c r="A527" s="68"/>
      <c r="C527" s="68"/>
      <c r="D527" s="68"/>
    </row>
    <row r="528" spans="1:4" x14ac:dyDescent="0.25">
      <c r="A528" s="68"/>
      <c r="C528" s="68"/>
      <c r="D528" s="68"/>
    </row>
    <row r="529" spans="1:4" x14ac:dyDescent="0.25">
      <c r="A529" s="68"/>
      <c r="C529" s="68"/>
      <c r="D529" s="68"/>
    </row>
    <row r="530" spans="1:4" x14ac:dyDescent="0.25">
      <c r="A530" s="68"/>
      <c r="C530" s="68"/>
      <c r="D530" s="68"/>
    </row>
    <row r="531" spans="1:4" x14ac:dyDescent="0.25">
      <c r="A531" s="68"/>
      <c r="C531" s="68"/>
      <c r="D531" s="68"/>
    </row>
    <row r="532" spans="1:4" x14ac:dyDescent="0.25">
      <c r="A532" s="68"/>
      <c r="C532" s="68"/>
      <c r="D532" s="68"/>
    </row>
    <row r="533" spans="1:4" x14ac:dyDescent="0.25">
      <c r="A533" s="68"/>
      <c r="C533" s="68"/>
      <c r="D533" s="68"/>
    </row>
    <row r="534" spans="1:4" x14ac:dyDescent="0.25">
      <c r="A534" s="68"/>
      <c r="C534" s="68"/>
      <c r="D534" s="68"/>
    </row>
    <row r="535" spans="1:4" x14ac:dyDescent="0.25">
      <c r="A535" s="68"/>
      <c r="C535" s="68"/>
      <c r="D535" s="68"/>
    </row>
    <row r="536" spans="1:4" x14ac:dyDescent="0.25">
      <c r="A536" s="68"/>
      <c r="C536" s="68"/>
      <c r="D536" s="68"/>
    </row>
    <row r="537" spans="1:4" x14ac:dyDescent="0.25">
      <c r="A537" s="68"/>
      <c r="C537" s="68"/>
      <c r="D537" s="68"/>
    </row>
    <row r="538" spans="1:4" x14ac:dyDescent="0.25">
      <c r="A538" s="68"/>
      <c r="C538" s="68"/>
      <c r="D538" s="68"/>
    </row>
    <row r="539" spans="1:4" x14ac:dyDescent="0.25">
      <c r="A539" s="68"/>
      <c r="C539" s="68"/>
      <c r="D539" s="68"/>
    </row>
    <row r="540" spans="1:4" x14ac:dyDescent="0.25">
      <c r="A540" s="68"/>
      <c r="C540" s="68"/>
      <c r="D540" s="68"/>
    </row>
    <row r="541" spans="1:4" x14ac:dyDescent="0.25">
      <c r="A541" s="68"/>
      <c r="C541" s="68"/>
      <c r="D541" s="68"/>
    </row>
    <row r="542" spans="1:4" x14ac:dyDescent="0.25">
      <c r="A542" s="68"/>
      <c r="C542" s="68"/>
      <c r="D542" s="68"/>
    </row>
    <row r="543" spans="1:4" x14ac:dyDescent="0.25">
      <c r="A543" s="68"/>
      <c r="C543" s="68"/>
      <c r="D543" s="68"/>
    </row>
    <row r="544" spans="1:4" x14ac:dyDescent="0.25">
      <c r="A544" s="68"/>
      <c r="C544" s="68"/>
      <c r="D544" s="68"/>
    </row>
    <row r="545" spans="1:4" x14ac:dyDescent="0.25">
      <c r="A545" s="68"/>
      <c r="C545" s="68"/>
      <c r="D545" s="68"/>
    </row>
    <row r="546" spans="1:4" x14ac:dyDescent="0.25">
      <c r="A546" s="68"/>
      <c r="C546" s="68"/>
      <c r="D546" s="68"/>
    </row>
    <row r="547" spans="1:4" x14ac:dyDescent="0.25">
      <c r="A547" s="68"/>
      <c r="C547" s="68"/>
      <c r="D547" s="68"/>
    </row>
    <row r="548" spans="1:4" x14ac:dyDescent="0.25">
      <c r="A548" s="68"/>
      <c r="C548" s="68"/>
      <c r="D548" s="68"/>
    </row>
    <row r="549" spans="1:4" x14ac:dyDescent="0.25">
      <c r="A549" s="68"/>
      <c r="C549" s="68"/>
      <c r="D549" s="68"/>
    </row>
    <row r="550" spans="1:4" x14ac:dyDescent="0.25">
      <c r="A550" s="68"/>
      <c r="C550" s="68"/>
      <c r="D550" s="68"/>
    </row>
    <row r="551" spans="1:4" x14ac:dyDescent="0.25">
      <c r="A551" s="68"/>
      <c r="C551" s="68"/>
      <c r="D551" s="68"/>
    </row>
    <row r="552" spans="1:4" x14ac:dyDescent="0.25">
      <c r="A552" s="68"/>
      <c r="C552" s="68"/>
      <c r="D552" s="68"/>
    </row>
    <row r="553" spans="1:4" x14ac:dyDescent="0.25">
      <c r="A553" s="68"/>
      <c r="C553" s="68"/>
      <c r="D553" s="68"/>
    </row>
    <row r="554" spans="1:4" x14ac:dyDescent="0.25">
      <c r="A554" s="68"/>
      <c r="C554" s="68"/>
      <c r="D554" s="68"/>
    </row>
    <row r="555" spans="1:4" x14ac:dyDescent="0.25">
      <c r="A555" s="68"/>
      <c r="C555" s="68"/>
      <c r="D555" s="68"/>
    </row>
    <row r="556" spans="1:4" x14ac:dyDescent="0.25">
      <c r="A556" s="68"/>
      <c r="C556" s="68"/>
      <c r="D556" s="68"/>
    </row>
    <row r="557" spans="1:4" x14ac:dyDescent="0.25">
      <c r="A557" s="68"/>
      <c r="C557" s="68"/>
      <c r="D557" s="68"/>
    </row>
    <row r="558" spans="1:4" x14ac:dyDescent="0.25">
      <c r="A558" s="68"/>
      <c r="C558" s="68"/>
      <c r="D558" s="68"/>
    </row>
    <row r="559" spans="1:4" x14ac:dyDescent="0.25">
      <c r="A559" s="68"/>
      <c r="C559" s="68"/>
      <c r="D559" s="68"/>
    </row>
    <row r="560" spans="1:4" x14ac:dyDescent="0.25">
      <c r="A560" s="68"/>
      <c r="C560" s="68"/>
      <c r="D560" s="68"/>
    </row>
    <row r="561" spans="1:4" x14ac:dyDescent="0.25">
      <c r="A561" s="68"/>
      <c r="C561" s="68"/>
      <c r="D561" s="68"/>
    </row>
    <row r="562" spans="1:4" x14ac:dyDescent="0.25">
      <c r="A562" s="68"/>
      <c r="C562" s="68"/>
      <c r="D562" s="68"/>
    </row>
    <row r="563" spans="1:4" x14ac:dyDescent="0.25">
      <c r="A563" s="68"/>
      <c r="C563" s="68"/>
      <c r="D563" s="68"/>
    </row>
    <row r="564" spans="1:4" x14ac:dyDescent="0.25">
      <c r="A564" s="68"/>
      <c r="C564" s="68"/>
      <c r="D564" s="68"/>
    </row>
    <row r="565" spans="1:4" x14ac:dyDescent="0.25">
      <c r="A565" s="68"/>
      <c r="C565" s="68"/>
      <c r="D565" s="68"/>
    </row>
    <row r="566" spans="1:4" x14ac:dyDescent="0.25">
      <c r="A566" s="68"/>
      <c r="C566" s="68"/>
      <c r="D566" s="68"/>
    </row>
    <row r="567" spans="1:4" x14ac:dyDescent="0.25">
      <c r="A567" s="68"/>
      <c r="C567" s="68"/>
      <c r="D567" s="68"/>
    </row>
    <row r="568" spans="1:4" x14ac:dyDescent="0.25">
      <c r="A568" s="68"/>
      <c r="C568" s="68"/>
      <c r="D568" s="68"/>
    </row>
    <row r="569" spans="1:4" x14ac:dyDescent="0.25">
      <c r="A569" s="68"/>
      <c r="C569" s="68"/>
      <c r="D569" s="68"/>
    </row>
    <row r="570" spans="1:4" x14ac:dyDescent="0.25">
      <c r="A570" s="68"/>
      <c r="C570" s="68"/>
      <c r="D570" s="68"/>
    </row>
    <row r="571" spans="1:4" x14ac:dyDescent="0.25">
      <c r="A571" s="68"/>
      <c r="C571" s="68"/>
      <c r="D571" s="68"/>
    </row>
    <row r="572" spans="1:4" x14ac:dyDescent="0.25">
      <c r="A572" s="68"/>
      <c r="C572" s="68"/>
      <c r="D572" s="68"/>
    </row>
    <row r="573" spans="1:4" x14ac:dyDescent="0.25">
      <c r="A573" s="68"/>
      <c r="C573" s="68"/>
      <c r="D573" s="68"/>
    </row>
    <row r="574" spans="1:4" x14ac:dyDescent="0.25">
      <c r="A574" s="68"/>
      <c r="C574" s="68"/>
      <c r="D574" s="68"/>
    </row>
    <row r="575" spans="1:4" x14ac:dyDescent="0.25">
      <c r="A575" s="68"/>
      <c r="C575" s="68"/>
      <c r="D575" s="68"/>
    </row>
    <row r="576" spans="1:4" x14ac:dyDescent="0.25">
      <c r="A576" s="68"/>
      <c r="C576" s="68"/>
      <c r="D576" s="68"/>
    </row>
    <row r="577" spans="1:4" x14ac:dyDescent="0.25">
      <c r="A577" s="68"/>
      <c r="C577" s="68"/>
      <c r="D577" s="68"/>
    </row>
    <row r="578" spans="1:4" x14ac:dyDescent="0.25">
      <c r="A578" s="68"/>
      <c r="C578" s="68"/>
      <c r="D578" s="68"/>
    </row>
    <row r="579" spans="1:4" x14ac:dyDescent="0.25">
      <c r="A579" s="68"/>
      <c r="C579" s="68"/>
      <c r="D579" s="68"/>
    </row>
    <row r="580" spans="1:4" x14ac:dyDescent="0.25">
      <c r="A580" s="68"/>
      <c r="C580" s="68"/>
      <c r="D580" s="68"/>
    </row>
    <row r="581" spans="1:4" x14ac:dyDescent="0.25">
      <c r="A581" s="68"/>
      <c r="C581" s="68"/>
      <c r="D581" s="68"/>
    </row>
    <row r="582" spans="1:4" x14ac:dyDescent="0.25">
      <c r="A582" s="68"/>
      <c r="C582" s="68"/>
      <c r="D582" s="68"/>
    </row>
    <row r="583" spans="1:4" x14ac:dyDescent="0.25">
      <c r="A583" s="68"/>
      <c r="C583" s="68"/>
      <c r="D583" s="68"/>
    </row>
    <row r="584" spans="1:4" x14ac:dyDescent="0.25">
      <c r="A584" s="68"/>
      <c r="C584" s="68"/>
      <c r="D584" s="68"/>
    </row>
    <row r="585" spans="1:4" x14ac:dyDescent="0.25">
      <c r="A585" s="68"/>
      <c r="C585" s="68"/>
      <c r="D585" s="68"/>
    </row>
    <row r="586" spans="1:4" x14ac:dyDescent="0.25">
      <c r="A586" s="68"/>
      <c r="C586" s="68"/>
      <c r="D586" s="68"/>
    </row>
    <row r="587" spans="1:4" x14ac:dyDescent="0.25">
      <c r="A587" s="68"/>
      <c r="C587" s="68"/>
      <c r="D587" s="68"/>
    </row>
    <row r="588" spans="1:4" x14ac:dyDescent="0.25">
      <c r="A588" s="68"/>
      <c r="C588" s="68"/>
      <c r="D588" s="68"/>
    </row>
    <row r="589" spans="1:4" x14ac:dyDescent="0.25">
      <c r="A589" s="68"/>
      <c r="C589" s="68"/>
      <c r="D589" s="68"/>
    </row>
    <row r="590" spans="1:4" x14ac:dyDescent="0.25">
      <c r="A590" s="68"/>
      <c r="C590" s="68"/>
      <c r="D590" s="68"/>
    </row>
    <row r="591" spans="1:4" x14ac:dyDescent="0.25">
      <c r="A591" s="68"/>
      <c r="C591" s="68"/>
      <c r="D591" s="68"/>
    </row>
    <row r="592" spans="1:4" x14ac:dyDescent="0.25">
      <c r="A592" s="68"/>
      <c r="C592" s="68"/>
      <c r="D592" s="68"/>
    </row>
    <row r="593" spans="1:4" x14ac:dyDescent="0.25">
      <c r="A593" s="68"/>
      <c r="C593" s="68"/>
      <c r="D593" s="68"/>
    </row>
    <row r="594" spans="1:4" x14ac:dyDescent="0.25">
      <c r="A594" s="68"/>
      <c r="C594" s="68"/>
      <c r="D594" s="68"/>
    </row>
    <row r="595" spans="1:4" x14ac:dyDescent="0.25">
      <c r="A595" s="68"/>
      <c r="C595" s="68"/>
      <c r="D595" s="68"/>
    </row>
    <row r="596" spans="1:4" x14ac:dyDescent="0.25">
      <c r="A596" s="68"/>
      <c r="C596" s="68"/>
      <c r="D596" s="68"/>
    </row>
    <row r="597" spans="1:4" x14ac:dyDescent="0.25">
      <c r="A597" s="68"/>
      <c r="C597" s="68"/>
      <c r="D597" s="68"/>
    </row>
    <row r="598" spans="1:4" x14ac:dyDescent="0.25">
      <c r="A598" s="68"/>
      <c r="C598" s="68"/>
      <c r="D598" s="68"/>
    </row>
    <row r="599" spans="1:4" x14ac:dyDescent="0.25">
      <c r="A599" s="68"/>
      <c r="C599" s="68"/>
      <c r="D599" s="68"/>
    </row>
    <row r="600" spans="1:4" x14ac:dyDescent="0.25">
      <c r="A600" s="68"/>
      <c r="C600" s="68"/>
      <c r="D600" s="68"/>
    </row>
    <row r="601" spans="1:4" x14ac:dyDescent="0.25">
      <c r="A601" s="68"/>
      <c r="C601" s="68"/>
      <c r="D601" s="68"/>
    </row>
    <row r="602" spans="1:4" x14ac:dyDescent="0.25">
      <c r="A602" s="68"/>
      <c r="C602" s="68"/>
      <c r="D602" s="68"/>
    </row>
    <row r="603" spans="1:4" x14ac:dyDescent="0.25">
      <c r="A603" s="68"/>
      <c r="C603" s="68"/>
      <c r="D603" s="68"/>
    </row>
    <row r="604" spans="1:4" x14ac:dyDescent="0.25">
      <c r="A604" s="68"/>
      <c r="C604" s="68"/>
      <c r="D604" s="68"/>
    </row>
    <row r="605" spans="1:4" x14ac:dyDescent="0.25">
      <c r="A605" s="68"/>
      <c r="C605" s="68"/>
      <c r="D605" s="68"/>
    </row>
    <row r="606" spans="1:4" x14ac:dyDescent="0.25">
      <c r="A606" s="68"/>
      <c r="C606" s="68"/>
      <c r="D606" s="68"/>
    </row>
    <row r="607" spans="1:4" x14ac:dyDescent="0.25">
      <c r="A607" s="68"/>
      <c r="C607" s="68"/>
      <c r="D607" s="68"/>
    </row>
    <row r="608" spans="1:4" x14ac:dyDescent="0.25">
      <c r="A608" s="68"/>
      <c r="C608" s="68"/>
      <c r="D608" s="68"/>
    </row>
    <row r="609" spans="1:4" x14ac:dyDescent="0.25">
      <c r="A609" s="68"/>
      <c r="C609" s="68"/>
      <c r="D609" s="68"/>
    </row>
    <row r="610" spans="1:4" x14ac:dyDescent="0.25">
      <c r="A610" s="68"/>
      <c r="C610" s="68"/>
      <c r="D610" s="68"/>
    </row>
    <row r="611" spans="1:4" x14ac:dyDescent="0.25">
      <c r="A611" s="68"/>
      <c r="C611" s="68"/>
      <c r="D611" s="68"/>
    </row>
    <row r="612" spans="1:4" x14ac:dyDescent="0.25">
      <c r="A612" s="68"/>
      <c r="C612" s="68"/>
      <c r="D612" s="68"/>
    </row>
    <row r="613" spans="1:4" x14ac:dyDescent="0.25">
      <c r="A613" s="68"/>
      <c r="C613" s="68"/>
      <c r="D613" s="68"/>
    </row>
    <row r="614" spans="1:4" x14ac:dyDescent="0.25">
      <c r="A614" s="68"/>
      <c r="C614" s="68"/>
      <c r="D614" s="68"/>
    </row>
    <row r="615" spans="1:4" x14ac:dyDescent="0.25">
      <c r="A615" s="68"/>
      <c r="C615" s="68"/>
      <c r="D615" s="68"/>
    </row>
    <row r="616" spans="1:4" x14ac:dyDescent="0.25">
      <c r="A616" s="68"/>
      <c r="C616" s="68"/>
      <c r="D616" s="68"/>
    </row>
    <row r="617" spans="1:4" x14ac:dyDescent="0.25">
      <c r="A617" s="68"/>
      <c r="C617" s="68"/>
      <c r="D617" s="68"/>
    </row>
    <row r="618" spans="1:4" x14ac:dyDescent="0.25">
      <c r="A618" s="68"/>
      <c r="C618" s="68"/>
      <c r="D618" s="68"/>
    </row>
    <row r="619" spans="1:4" x14ac:dyDescent="0.25">
      <c r="A619" s="68"/>
      <c r="C619" s="68"/>
      <c r="D619" s="68"/>
    </row>
    <row r="620" spans="1:4" x14ac:dyDescent="0.25">
      <c r="A620" s="68"/>
      <c r="C620" s="68"/>
      <c r="D620" s="68"/>
    </row>
    <row r="621" spans="1:4" x14ac:dyDescent="0.25">
      <c r="A621" s="68"/>
      <c r="C621" s="68"/>
      <c r="D621" s="68"/>
    </row>
    <row r="622" spans="1:4" x14ac:dyDescent="0.25">
      <c r="A622" s="68"/>
      <c r="C622" s="68"/>
      <c r="D622" s="68"/>
    </row>
    <row r="623" spans="1:4" x14ac:dyDescent="0.25">
      <c r="A623" s="68"/>
      <c r="C623" s="68"/>
      <c r="D623" s="68"/>
    </row>
    <row r="624" spans="1:4" x14ac:dyDescent="0.25">
      <c r="A624" s="68"/>
      <c r="C624" s="68"/>
      <c r="D624" s="68"/>
    </row>
    <row r="625" spans="1:4" x14ac:dyDescent="0.25">
      <c r="A625" s="68"/>
      <c r="C625" s="68"/>
      <c r="D625" s="68"/>
    </row>
    <row r="626" spans="1:4" x14ac:dyDescent="0.25">
      <c r="A626" s="68"/>
      <c r="C626" s="68"/>
      <c r="D626" s="68"/>
    </row>
    <row r="627" spans="1:4" x14ac:dyDescent="0.25">
      <c r="A627" s="68"/>
      <c r="C627" s="68"/>
      <c r="D627" s="68"/>
    </row>
    <row r="628" spans="1:4" x14ac:dyDescent="0.25">
      <c r="A628" s="68"/>
      <c r="C628" s="68"/>
      <c r="D628" s="68"/>
    </row>
    <row r="629" spans="1:4" x14ac:dyDescent="0.25">
      <c r="A629" s="68"/>
      <c r="C629" s="68"/>
      <c r="D629" s="68"/>
    </row>
    <row r="630" spans="1:4" x14ac:dyDescent="0.25">
      <c r="A630" s="68"/>
      <c r="C630" s="68"/>
      <c r="D630" s="68"/>
    </row>
    <row r="631" spans="1:4" x14ac:dyDescent="0.25">
      <c r="A631" s="68"/>
      <c r="C631" s="68"/>
      <c r="D631" s="68"/>
    </row>
    <row r="632" spans="1:4" x14ac:dyDescent="0.25">
      <c r="A632" s="68"/>
      <c r="C632" s="68"/>
      <c r="D632" s="68"/>
    </row>
    <row r="633" spans="1:4" x14ac:dyDescent="0.25">
      <c r="A633" s="68"/>
      <c r="C633" s="68"/>
      <c r="D633" s="68"/>
    </row>
    <row r="634" spans="1:4" x14ac:dyDescent="0.25">
      <c r="A634" s="68"/>
      <c r="C634" s="68"/>
      <c r="D634" s="68"/>
    </row>
    <row r="635" spans="1:4" x14ac:dyDescent="0.25">
      <c r="A635" s="68"/>
      <c r="C635" s="68"/>
      <c r="D635" s="68"/>
    </row>
    <row r="636" spans="1:4" x14ac:dyDescent="0.25">
      <c r="A636" s="68"/>
      <c r="C636" s="68"/>
      <c r="D636" s="68"/>
    </row>
    <row r="637" spans="1:4" x14ac:dyDescent="0.25">
      <c r="A637" s="68"/>
      <c r="C637" s="68"/>
      <c r="D637" s="68"/>
    </row>
    <row r="638" spans="1:4" x14ac:dyDescent="0.25">
      <c r="A638" s="68"/>
      <c r="C638" s="68"/>
      <c r="D638" s="68"/>
    </row>
    <row r="639" spans="1:4" x14ac:dyDescent="0.25">
      <c r="A639" s="68"/>
      <c r="C639" s="68"/>
      <c r="D639" s="68"/>
    </row>
    <row r="640" spans="1:4" x14ac:dyDescent="0.25">
      <c r="A640" s="68"/>
      <c r="C640" s="68"/>
      <c r="D640" s="68"/>
    </row>
    <row r="641" spans="1:4" x14ac:dyDescent="0.25">
      <c r="A641" s="68"/>
      <c r="C641" s="68"/>
      <c r="D641" s="68"/>
    </row>
    <row r="642" spans="1:4" x14ac:dyDescent="0.25">
      <c r="A642" s="68"/>
      <c r="C642" s="68"/>
      <c r="D642" s="68"/>
    </row>
    <row r="643" spans="1:4" x14ac:dyDescent="0.25">
      <c r="A643" s="68"/>
      <c r="C643" s="68"/>
      <c r="D643" s="68"/>
    </row>
    <row r="644" spans="1:4" x14ac:dyDescent="0.25">
      <c r="A644" s="68"/>
      <c r="C644" s="68"/>
      <c r="D644" s="68"/>
    </row>
    <row r="645" spans="1:4" x14ac:dyDescent="0.25">
      <c r="A645" s="68"/>
      <c r="C645" s="68"/>
      <c r="D645" s="68"/>
    </row>
    <row r="646" spans="1:4" x14ac:dyDescent="0.25">
      <c r="A646" s="68"/>
      <c r="C646" s="68"/>
      <c r="D646" s="68"/>
    </row>
    <row r="647" spans="1:4" x14ac:dyDescent="0.25">
      <c r="A647" s="68"/>
      <c r="C647" s="68"/>
      <c r="D647" s="68"/>
    </row>
    <row r="648" spans="1:4" x14ac:dyDescent="0.25">
      <c r="A648" s="68"/>
      <c r="C648" s="68"/>
      <c r="D648" s="68"/>
    </row>
    <row r="649" spans="1:4" x14ac:dyDescent="0.25">
      <c r="A649" s="68"/>
      <c r="C649" s="68"/>
      <c r="D649" s="68"/>
    </row>
    <row r="650" spans="1:4" x14ac:dyDescent="0.25">
      <c r="A650" s="68"/>
      <c r="C650" s="68"/>
      <c r="D650" s="68"/>
    </row>
    <row r="651" spans="1:4" x14ac:dyDescent="0.25">
      <c r="A651" s="68"/>
      <c r="C651" s="68"/>
      <c r="D651" s="68"/>
    </row>
    <row r="652" spans="1:4" x14ac:dyDescent="0.25">
      <c r="A652" s="68"/>
      <c r="C652" s="68"/>
      <c r="D652" s="68"/>
    </row>
    <row r="653" spans="1:4" x14ac:dyDescent="0.25">
      <c r="A653" s="68"/>
      <c r="C653" s="68"/>
      <c r="D653" s="68"/>
    </row>
    <row r="654" spans="1:4" x14ac:dyDescent="0.25">
      <c r="A654" s="68"/>
      <c r="C654" s="68"/>
      <c r="D654" s="68"/>
    </row>
    <row r="655" spans="1:4" x14ac:dyDescent="0.25">
      <c r="A655" s="68"/>
      <c r="C655" s="68"/>
      <c r="D655" s="68"/>
    </row>
    <row r="656" spans="1:4" x14ac:dyDescent="0.25">
      <c r="A656" s="68"/>
      <c r="C656" s="68"/>
      <c r="D656" s="68"/>
    </row>
    <row r="657" spans="1:4" x14ac:dyDescent="0.25">
      <c r="A657" s="68"/>
      <c r="C657" s="68"/>
      <c r="D657" s="68"/>
    </row>
    <row r="658" spans="1:4" x14ac:dyDescent="0.25">
      <c r="A658" s="68"/>
      <c r="C658" s="68"/>
      <c r="D658" s="68"/>
    </row>
    <row r="659" spans="1:4" x14ac:dyDescent="0.25">
      <c r="A659" s="68"/>
      <c r="C659" s="68"/>
      <c r="D659" s="68"/>
    </row>
    <row r="660" spans="1:4" x14ac:dyDescent="0.25">
      <c r="A660" s="68"/>
      <c r="C660" s="68"/>
      <c r="D660" s="68"/>
    </row>
    <row r="661" spans="1:4" x14ac:dyDescent="0.25">
      <c r="A661" s="68"/>
      <c r="C661" s="68"/>
      <c r="D661" s="68"/>
    </row>
    <row r="662" spans="1:4" x14ac:dyDescent="0.25">
      <c r="A662" s="68"/>
      <c r="C662" s="68"/>
      <c r="D662" s="68"/>
    </row>
    <row r="663" spans="1:4" x14ac:dyDescent="0.25">
      <c r="A663" s="68"/>
      <c r="C663" s="68"/>
      <c r="D663" s="68"/>
    </row>
    <row r="664" spans="1:4" x14ac:dyDescent="0.25">
      <c r="A664" s="68"/>
      <c r="C664" s="68"/>
      <c r="D664" s="68"/>
    </row>
    <row r="665" spans="1:4" x14ac:dyDescent="0.25">
      <c r="A665" s="68"/>
      <c r="C665" s="68"/>
      <c r="D665" s="68"/>
    </row>
    <row r="666" spans="1:4" x14ac:dyDescent="0.25">
      <c r="A666" s="68"/>
      <c r="C666" s="68"/>
      <c r="D666" s="68"/>
    </row>
    <row r="667" spans="1:4" x14ac:dyDescent="0.25">
      <c r="A667" s="68"/>
      <c r="C667" s="68"/>
      <c r="D667" s="68"/>
    </row>
    <row r="668" spans="1:4" x14ac:dyDescent="0.25">
      <c r="A668" s="68"/>
      <c r="C668" s="68"/>
      <c r="D668" s="68"/>
    </row>
    <row r="669" spans="1:4" x14ac:dyDescent="0.25">
      <c r="A669" s="68"/>
      <c r="C669" s="68"/>
      <c r="D669" s="68"/>
    </row>
    <row r="670" spans="1:4" x14ac:dyDescent="0.25">
      <c r="A670" s="68"/>
      <c r="C670" s="68"/>
      <c r="D670" s="68"/>
    </row>
    <row r="671" spans="1:4" x14ac:dyDescent="0.25">
      <c r="A671" s="68"/>
      <c r="C671" s="68"/>
      <c r="D671" s="68"/>
    </row>
    <row r="672" spans="1:4" x14ac:dyDescent="0.25">
      <c r="A672" s="68"/>
      <c r="C672" s="68"/>
      <c r="D672" s="68"/>
    </row>
    <row r="673" spans="1:4" x14ac:dyDescent="0.25">
      <c r="A673" s="68"/>
      <c r="C673" s="68"/>
      <c r="D673" s="68"/>
    </row>
    <row r="674" spans="1:4" x14ac:dyDescent="0.25">
      <c r="A674" s="68"/>
      <c r="C674" s="68"/>
      <c r="D674" s="68"/>
    </row>
    <row r="675" spans="1:4" x14ac:dyDescent="0.25">
      <c r="A675" s="68"/>
      <c r="C675" s="68"/>
      <c r="D675" s="68"/>
    </row>
    <row r="676" spans="1:4" x14ac:dyDescent="0.25">
      <c r="A676" s="68"/>
      <c r="C676" s="68"/>
      <c r="D676" s="68"/>
    </row>
    <row r="677" spans="1:4" x14ac:dyDescent="0.25">
      <c r="A677" s="68"/>
      <c r="C677" s="68"/>
      <c r="D677" s="68"/>
    </row>
    <row r="678" spans="1:4" x14ac:dyDescent="0.25">
      <c r="A678" s="68"/>
      <c r="C678" s="68"/>
      <c r="D678" s="68"/>
    </row>
    <row r="679" spans="1:4" x14ac:dyDescent="0.25">
      <c r="A679" s="68"/>
      <c r="C679" s="68"/>
      <c r="D679" s="68"/>
    </row>
    <row r="680" spans="1:4" x14ac:dyDescent="0.25">
      <c r="A680" s="68"/>
      <c r="C680" s="68"/>
      <c r="D680" s="68"/>
    </row>
    <row r="681" spans="1:4" x14ac:dyDescent="0.25">
      <c r="A681" s="68"/>
      <c r="C681" s="68"/>
      <c r="D681" s="68"/>
    </row>
    <row r="682" spans="1:4" x14ac:dyDescent="0.25">
      <c r="A682" s="68"/>
      <c r="C682" s="68"/>
      <c r="D682" s="68"/>
    </row>
    <row r="683" spans="1:4" x14ac:dyDescent="0.25">
      <c r="A683" s="68"/>
      <c r="C683" s="68"/>
      <c r="D683" s="68"/>
    </row>
    <row r="684" spans="1:4" x14ac:dyDescent="0.25">
      <c r="A684" s="68"/>
      <c r="C684" s="68"/>
      <c r="D684" s="68"/>
    </row>
    <row r="685" spans="1:4" x14ac:dyDescent="0.25">
      <c r="A685" s="68"/>
      <c r="C685" s="68"/>
      <c r="D685" s="68"/>
    </row>
    <row r="686" spans="1:4" x14ac:dyDescent="0.25">
      <c r="A686" s="68"/>
      <c r="C686" s="68"/>
      <c r="D686" s="68"/>
    </row>
    <row r="687" spans="1:4" x14ac:dyDescent="0.25">
      <c r="A687" s="68"/>
      <c r="C687" s="68"/>
      <c r="D687" s="68"/>
    </row>
    <row r="688" spans="1:4" x14ac:dyDescent="0.25">
      <c r="A688" s="68"/>
      <c r="C688" s="68"/>
      <c r="D688" s="68"/>
    </row>
    <row r="689" spans="1:4" x14ac:dyDescent="0.25">
      <c r="A689" s="68"/>
      <c r="C689" s="68"/>
      <c r="D689" s="68"/>
    </row>
    <row r="690" spans="1:4" x14ac:dyDescent="0.25">
      <c r="A690" s="68"/>
      <c r="C690" s="68"/>
      <c r="D690" s="68"/>
    </row>
    <row r="691" spans="1:4" x14ac:dyDescent="0.25">
      <c r="A691" s="68"/>
      <c r="C691" s="68"/>
      <c r="D691" s="68"/>
    </row>
    <row r="692" spans="1:4" x14ac:dyDescent="0.25">
      <c r="A692" s="68"/>
      <c r="C692" s="68"/>
      <c r="D692" s="68"/>
    </row>
    <row r="693" spans="1:4" x14ac:dyDescent="0.25">
      <c r="A693" s="68"/>
      <c r="C693" s="68"/>
      <c r="D693" s="68"/>
    </row>
    <row r="694" spans="1:4" x14ac:dyDescent="0.25">
      <c r="A694" s="68"/>
      <c r="C694" s="68"/>
      <c r="D694" s="68"/>
    </row>
    <row r="695" spans="1:4" x14ac:dyDescent="0.25">
      <c r="A695" s="68"/>
      <c r="C695" s="68"/>
      <c r="D695" s="68"/>
    </row>
    <row r="696" spans="1:4" x14ac:dyDescent="0.25">
      <c r="A696" s="68"/>
      <c r="C696" s="68"/>
      <c r="D696" s="68"/>
    </row>
    <row r="697" spans="1:4" x14ac:dyDescent="0.25">
      <c r="A697" s="68"/>
      <c r="C697" s="68"/>
      <c r="D697" s="68"/>
    </row>
    <row r="698" spans="1:4" x14ac:dyDescent="0.25">
      <c r="A698" s="68"/>
      <c r="C698" s="68"/>
      <c r="D698" s="68"/>
    </row>
    <row r="699" spans="1:4" x14ac:dyDescent="0.25">
      <c r="A699" s="68"/>
      <c r="C699" s="68"/>
      <c r="D699" s="68"/>
    </row>
    <row r="700" spans="1:4" x14ac:dyDescent="0.25">
      <c r="A700" s="68"/>
      <c r="C700" s="68"/>
      <c r="D700" s="68"/>
    </row>
    <row r="701" spans="1:4" x14ac:dyDescent="0.25">
      <c r="A701" s="68"/>
      <c r="C701" s="68"/>
      <c r="D701" s="68"/>
    </row>
    <row r="702" spans="1:4" x14ac:dyDescent="0.25">
      <c r="A702" s="68"/>
      <c r="C702" s="68"/>
      <c r="D702" s="68"/>
    </row>
    <row r="703" spans="1:4" x14ac:dyDescent="0.25">
      <c r="A703" s="68"/>
      <c r="C703" s="68"/>
      <c r="D703" s="68"/>
    </row>
    <row r="704" spans="1:4" x14ac:dyDescent="0.25">
      <c r="A704" s="68"/>
      <c r="C704" s="68"/>
      <c r="D704" s="68"/>
    </row>
    <row r="705" spans="1:4" x14ac:dyDescent="0.25">
      <c r="A705" s="68"/>
      <c r="C705" s="68"/>
      <c r="D705" s="68"/>
    </row>
    <row r="706" spans="1:4" x14ac:dyDescent="0.25">
      <c r="A706" s="68"/>
      <c r="C706" s="68"/>
      <c r="D706" s="68"/>
    </row>
    <row r="707" spans="1:4" x14ac:dyDescent="0.25">
      <c r="A707" s="68"/>
      <c r="C707" s="68"/>
      <c r="D707" s="68"/>
    </row>
    <row r="708" spans="1:4" x14ac:dyDescent="0.25">
      <c r="A708" s="68"/>
      <c r="C708" s="68"/>
      <c r="D708" s="68"/>
    </row>
    <row r="709" spans="1:4" x14ac:dyDescent="0.25">
      <c r="A709" s="68"/>
      <c r="C709" s="68"/>
      <c r="D709" s="68"/>
    </row>
    <row r="710" spans="1:4" x14ac:dyDescent="0.25">
      <c r="A710" s="68"/>
      <c r="C710" s="68"/>
      <c r="D710" s="68"/>
    </row>
    <row r="711" spans="1:4" x14ac:dyDescent="0.25">
      <c r="A711" s="68"/>
      <c r="C711" s="68"/>
      <c r="D711" s="68"/>
    </row>
    <row r="712" spans="1:4" x14ac:dyDescent="0.25">
      <c r="A712" s="68"/>
      <c r="C712" s="68"/>
      <c r="D712" s="68"/>
    </row>
    <row r="713" spans="1:4" x14ac:dyDescent="0.25">
      <c r="A713" s="68"/>
      <c r="C713" s="68"/>
      <c r="D713" s="68"/>
    </row>
    <row r="714" spans="1:4" x14ac:dyDescent="0.25">
      <c r="A714" s="68"/>
      <c r="C714" s="68"/>
      <c r="D714" s="68"/>
    </row>
    <row r="715" spans="1:4" x14ac:dyDescent="0.25">
      <c r="A715" s="68"/>
      <c r="C715" s="68"/>
      <c r="D715" s="68"/>
    </row>
    <row r="716" spans="1:4" x14ac:dyDescent="0.25">
      <c r="A716" s="68"/>
      <c r="C716" s="68"/>
      <c r="D716" s="68"/>
    </row>
    <row r="717" spans="1:4" x14ac:dyDescent="0.25">
      <c r="A717" s="68"/>
      <c r="C717" s="68"/>
      <c r="D717" s="68"/>
    </row>
    <row r="718" spans="1:4" x14ac:dyDescent="0.25">
      <c r="A718" s="68"/>
      <c r="C718" s="68"/>
      <c r="D718" s="68"/>
    </row>
    <row r="719" spans="1:4" x14ac:dyDescent="0.25">
      <c r="A719" s="68"/>
      <c r="C719" s="68"/>
      <c r="D719" s="68"/>
    </row>
    <row r="720" spans="1:4" x14ac:dyDescent="0.25">
      <c r="A720" s="68"/>
      <c r="C720" s="68"/>
      <c r="D720" s="68"/>
    </row>
    <row r="721" spans="1:4" x14ac:dyDescent="0.25">
      <c r="A721" s="68"/>
      <c r="C721" s="68"/>
      <c r="D721" s="68"/>
    </row>
    <row r="722" spans="1:4" x14ac:dyDescent="0.25">
      <c r="A722" s="68"/>
      <c r="C722" s="68"/>
      <c r="D722" s="68"/>
    </row>
    <row r="723" spans="1:4" x14ac:dyDescent="0.25">
      <c r="A723" s="68"/>
      <c r="C723" s="68"/>
      <c r="D723" s="68"/>
    </row>
    <row r="724" spans="1:4" x14ac:dyDescent="0.25">
      <c r="A724" s="68"/>
      <c r="C724" s="68"/>
      <c r="D724" s="68"/>
    </row>
    <row r="725" spans="1:4" x14ac:dyDescent="0.25">
      <c r="A725" s="68"/>
      <c r="C725" s="68"/>
      <c r="D725" s="68"/>
    </row>
    <row r="726" spans="1:4" x14ac:dyDescent="0.25">
      <c r="A726" s="68"/>
      <c r="C726" s="68"/>
      <c r="D726" s="68"/>
    </row>
    <row r="727" spans="1:4" x14ac:dyDescent="0.25">
      <c r="A727" s="68"/>
      <c r="C727" s="68"/>
      <c r="D727" s="68"/>
    </row>
    <row r="728" spans="1:4" x14ac:dyDescent="0.25">
      <c r="A728" s="68"/>
      <c r="C728" s="68"/>
      <c r="D728" s="68"/>
    </row>
    <row r="729" spans="1:4" x14ac:dyDescent="0.25">
      <c r="A729" s="68"/>
      <c r="C729" s="68"/>
      <c r="D729" s="68"/>
    </row>
    <row r="730" spans="1:4" x14ac:dyDescent="0.25">
      <c r="A730" s="68"/>
      <c r="C730" s="68"/>
      <c r="D730" s="68"/>
    </row>
    <row r="731" spans="1:4" x14ac:dyDescent="0.25">
      <c r="A731" s="68"/>
      <c r="C731" s="68"/>
      <c r="D731" s="68"/>
    </row>
    <row r="732" spans="1:4" x14ac:dyDescent="0.25">
      <c r="A732" s="68"/>
      <c r="C732" s="68"/>
      <c r="D732" s="68"/>
    </row>
    <row r="733" spans="1:4" x14ac:dyDescent="0.25">
      <c r="A733" s="68"/>
      <c r="C733" s="68"/>
      <c r="D733" s="68"/>
    </row>
    <row r="734" spans="1:4" x14ac:dyDescent="0.25">
      <c r="A734" s="68"/>
      <c r="C734" s="68"/>
      <c r="D734" s="68"/>
    </row>
    <row r="735" spans="1:4" x14ac:dyDescent="0.25">
      <c r="A735" s="68"/>
      <c r="C735" s="68"/>
      <c r="D735" s="68"/>
    </row>
    <row r="736" spans="1:4" x14ac:dyDescent="0.25">
      <c r="A736" s="68"/>
      <c r="C736" s="68"/>
      <c r="D736" s="68"/>
    </row>
    <row r="737" spans="1:4" x14ac:dyDescent="0.25">
      <c r="A737" s="68"/>
      <c r="C737" s="68"/>
      <c r="D737" s="68"/>
    </row>
    <row r="738" spans="1:4" x14ac:dyDescent="0.25">
      <c r="A738" s="68"/>
      <c r="C738" s="68"/>
      <c r="D738" s="68"/>
    </row>
    <row r="739" spans="1:4" x14ac:dyDescent="0.25">
      <c r="A739" s="68"/>
      <c r="C739" s="68"/>
      <c r="D739" s="68"/>
    </row>
    <row r="740" spans="1:4" x14ac:dyDescent="0.25">
      <c r="A740" s="68"/>
      <c r="C740" s="68"/>
      <c r="D740" s="68"/>
    </row>
    <row r="741" spans="1:4" x14ac:dyDescent="0.25">
      <c r="A741" s="68"/>
      <c r="C741" s="68"/>
      <c r="D741" s="68"/>
    </row>
    <row r="742" spans="1:4" x14ac:dyDescent="0.25">
      <c r="A742" s="68"/>
      <c r="C742" s="68"/>
      <c r="D742" s="68"/>
    </row>
    <row r="743" spans="1:4" x14ac:dyDescent="0.25">
      <c r="A743" s="68"/>
      <c r="C743" s="68"/>
      <c r="D743" s="68"/>
    </row>
    <row r="744" spans="1:4" x14ac:dyDescent="0.25">
      <c r="A744" s="68"/>
      <c r="C744" s="68"/>
      <c r="D744" s="68"/>
    </row>
    <row r="745" spans="1:4" x14ac:dyDescent="0.25">
      <c r="A745" s="68"/>
      <c r="C745" s="68"/>
      <c r="D745" s="68"/>
    </row>
    <row r="746" spans="1:4" x14ac:dyDescent="0.25">
      <c r="A746" s="68"/>
      <c r="C746" s="68"/>
      <c r="D746" s="68"/>
    </row>
    <row r="747" spans="1:4" x14ac:dyDescent="0.25">
      <c r="A747" s="68"/>
      <c r="C747" s="68"/>
      <c r="D747" s="68"/>
    </row>
    <row r="748" spans="1:4" x14ac:dyDescent="0.25">
      <c r="A748" s="68"/>
      <c r="C748" s="68"/>
      <c r="D748" s="68"/>
    </row>
    <row r="749" spans="1:4" x14ac:dyDescent="0.25">
      <c r="A749" s="68"/>
      <c r="C749" s="68"/>
      <c r="D749" s="68"/>
    </row>
    <row r="750" spans="1:4" x14ac:dyDescent="0.25">
      <c r="A750" s="68"/>
      <c r="C750" s="68"/>
      <c r="D750" s="68"/>
    </row>
    <row r="751" spans="1:4" x14ac:dyDescent="0.25">
      <c r="A751" s="68"/>
      <c r="C751" s="68"/>
      <c r="D751" s="68"/>
    </row>
    <row r="752" spans="1:4" x14ac:dyDescent="0.25">
      <c r="A752" s="68"/>
      <c r="C752" s="68"/>
      <c r="D752" s="68"/>
    </row>
    <row r="753" spans="1:4" x14ac:dyDescent="0.25">
      <c r="A753" s="68"/>
      <c r="C753" s="68"/>
      <c r="D753" s="68"/>
    </row>
    <row r="754" spans="1:4" x14ac:dyDescent="0.25">
      <c r="A754" s="68"/>
      <c r="C754" s="68"/>
      <c r="D754" s="68"/>
    </row>
    <row r="755" spans="1:4" x14ac:dyDescent="0.25">
      <c r="A755" s="68"/>
      <c r="C755" s="68"/>
      <c r="D755" s="68"/>
    </row>
    <row r="756" spans="1:4" x14ac:dyDescent="0.25">
      <c r="A756" s="68"/>
      <c r="C756" s="68"/>
      <c r="D756" s="68"/>
    </row>
    <row r="757" spans="1:4" x14ac:dyDescent="0.25">
      <c r="A757" s="68"/>
      <c r="C757" s="68"/>
      <c r="D757" s="68"/>
    </row>
    <row r="758" spans="1:4" x14ac:dyDescent="0.25">
      <c r="A758" s="68"/>
      <c r="C758" s="68"/>
      <c r="D758" s="68"/>
    </row>
    <row r="759" spans="1:4" x14ac:dyDescent="0.25">
      <c r="A759" s="68"/>
      <c r="C759" s="68"/>
      <c r="D759" s="68"/>
    </row>
    <row r="760" spans="1:4" x14ac:dyDescent="0.25">
      <c r="A760" s="68"/>
      <c r="C760" s="68"/>
      <c r="D760" s="68"/>
    </row>
    <row r="761" spans="1:4" x14ac:dyDescent="0.25">
      <c r="A761" s="68"/>
      <c r="C761" s="68"/>
      <c r="D761" s="68"/>
    </row>
    <row r="762" spans="1:4" x14ac:dyDescent="0.25">
      <c r="A762" s="68"/>
      <c r="C762" s="68"/>
      <c r="D762" s="68"/>
    </row>
    <row r="763" spans="1:4" x14ac:dyDescent="0.25">
      <c r="A763" s="68"/>
      <c r="C763" s="68"/>
      <c r="D763" s="68"/>
    </row>
    <row r="764" spans="1:4" x14ac:dyDescent="0.25">
      <c r="A764" s="68"/>
      <c r="C764" s="68"/>
      <c r="D764" s="68"/>
    </row>
    <row r="765" spans="1:4" x14ac:dyDescent="0.25">
      <c r="A765" s="68"/>
      <c r="C765" s="68"/>
      <c r="D765" s="68"/>
    </row>
    <row r="766" spans="1:4" x14ac:dyDescent="0.25">
      <c r="A766" s="68"/>
      <c r="C766" s="68"/>
      <c r="D766" s="68"/>
    </row>
    <row r="767" spans="1:4" x14ac:dyDescent="0.25">
      <c r="A767" s="68"/>
      <c r="C767" s="68"/>
      <c r="D767" s="68"/>
    </row>
    <row r="768" spans="1:4" x14ac:dyDescent="0.25">
      <c r="A768" s="68"/>
      <c r="C768" s="68"/>
      <c r="D768" s="68"/>
    </row>
    <row r="769" spans="1:4" x14ac:dyDescent="0.25">
      <c r="A769" s="68"/>
      <c r="C769" s="68"/>
      <c r="D769" s="68"/>
    </row>
    <row r="770" spans="1:4" x14ac:dyDescent="0.25">
      <c r="A770" s="68"/>
      <c r="C770" s="68"/>
      <c r="D770" s="68"/>
    </row>
    <row r="771" spans="1:4" x14ac:dyDescent="0.25">
      <c r="A771" s="68"/>
      <c r="C771" s="68"/>
      <c r="D771" s="68"/>
    </row>
    <row r="772" spans="1:4" x14ac:dyDescent="0.25">
      <c r="A772" s="68"/>
      <c r="C772" s="68"/>
      <c r="D772" s="68"/>
    </row>
    <row r="773" spans="1:4" x14ac:dyDescent="0.25">
      <c r="A773" s="68"/>
      <c r="C773" s="68"/>
      <c r="D773" s="68"/>
    </row>
    <row r="774" spans="1:4" x14ac:dyDescent="0.25">
      <c r="A774" s="68"/>
      <c r="C774" s="68"/>
      <c r="D774" s="68"/>
    </row>
    <row r="775" spans="1:4" x14ac:dyDescent="0.25">
      <c r="A775" s="68"/>
      <c r="C775" s="68"/>
      <c r="D775" s="68"/>
    </row>
    <row r="776" spans="1:4" x14ac:dyDescent="0.25">
      <c r="A776" s="68"/>
      <c r="C776" s="68"/>
      <c r="D776" s="68"/>
    </row>
    <row r="777" spans="1:4" x14ac:dyDescent="0.25">
      <c r="A777" s="68"/>
      <c r="C777" s="68"/>
      <c r="D777" s="68"/>
    </row>
    <row r="778" spans="1:4" x14ac:dyDescent="0.25">
      <c r="A778" s="68"/>
      <c r="C778" s="68"/>
      <c r="D778" s="68"/>
    </row>
    <row r="779" spans="1:4" x14ac:dyDescent="0.25">
      <c r="A779" s="68"/>
      <c r="C779" s="68"/>
      <c r="D779" s="68"/>
    </row>
    <row r="780" spans="1:4" x14ac:dyDescent="0.25">
      <c r="A780" s="68"/>
      <c r="C780" s="68"/>
      <c r="D780" s="68"/>
    </row>
    <row r="781" spans="1:4" x14ac:dyDescent="0.25">
      <c r="A781" s="68"/>
      <c r="C781" s="68"/>
      <c r="D781" s="68"/>
    </row>
    <row r="782" spans="1:4" x14ac:dyDescent="0.25">
      <c r="A782" s="68"/>
      <c r="C782" s="68"/>
      <c r="D782" s="68"/>
    </row>
    <row r="783" spans="1:4" x14ac:dyDescent="0.25">
      <c r="A783" s="68"/>
      <c r="C783" s="68"/>
      <c r="D783" s="68"/>
    </row>
    <row r="784" spans="1:4" x14ac:dyDescent="0.25">
      <c r="A784" s="68"/>
      <c r="C784" s="68"/>
      <c r="D784" s="68"/>
    </row>
    <row r="785" spans="1:4" x14ac:dyDescent="0.25">
      <c r="A785" s="68"/>
      <c r="C785" s="68"/>
      <c r="D785" s="68"/>
    </row>
    <row r="786" spans="1:4" x14ac:dyDescent="0.25">
      <c r="A786" s="68"/>
      <c r="C786" s="68"/>
      <c r="D786" s="68"/>
    </row>
    <row r="787" spans="1:4" x14ac:dyDescent="0.25">
      <c r="A787" s="68"/>
      <c r="C787" s="68"/>
      <c r="D787" s="68"/>
    </row>
    <row r="788" spans="1:4" x14ac:dyDescent="0.25">
      <c r="A788" s="68"/>
      <c r="C788" s="68"/>
      <c r="D788" s="68"/>
    </row>
    <row r="789" spans="1:4" x14ac:dyDescent="0.25">
      <c r="A789" s="68"/>
      <c r="C789" s="68"/>
      <c r="D789" s="68"/>
    </row>
    <row r="790" spans="1:4" x14ac:dyDescent="0.25">
      <c r="A790" s="68"/>
      <c r="C790" s="68"/>
      <c r="D790" s="68"/>
    </row>
    <row r="791" spans="1:4" x14ac:dyDescent="0.25">
      <c r="A791" s="68"/>
      <c r="C791" s="68"/>
      <c r="D791" s="68"/>
    </row>
    <row r="792" spans="1:4" x14ac:dyDescent="0.25">
      <c r="A792" s="68"/>
      <c r="C792" s="68"/>
      <c r="D792" s="68"/>
    </row>
    <row r="793" spans="1:4" x14ac:dyDescent="0.25">
      <c r="A793" s="68"/>
      <c r="C793" s="68"/>
      <c r="D793" s="68"/>
    </row>
    <row r="794" spans="1:4" x14ac:dyDescent="0.25">
      <c r="A794" s="68"/>
      <c r="C794" s="68"/>
      <c r="D794" s="68"/>
    </row>
    <row r="795" spans="1:4" x14ac:dyDescent="0.25">
      <c r="A795" s="68"/>
      <c r="C795" s="68"/>
      <c r="D795" s="68"/>
    </row>
    <row r="796" spans="1:4" x14ac:dyDescent="0.25">
      <c r="A796" s="68"/>
      <c r="C796" s="68"/>
      <c r="D796" s="68"/>
    </row>
    <row r="797" spans="1:4" x14ac:dyDescent="0.25">
      <c r="A797" s="68"/>
      <c r="C797" s="68"/>
      <c r="D797" s="68"/>
    </row>
    <row r="798" spans="1:4" x14ac:dyDescent="0.25">
      <c r="A798" s="68"/>
      <c r="C798" s="68"/>
      <c r="D798" s="68"/>
    </row>
    <row r="799" spans="1:4" x14ac:dyDescent="0.25">
      <c r="A799" s="68"/>
      <c r="C799" s="68"/>
      <c r="D799" s="68"/>
    </row>
    <row r="800" spans="1:4" x14ac:dyDescent="0.25">
      <c r="A800" s="68"/>
      <c r="C800" s="68"/>
      <c r="D800" s="68"/>
    </row>
    <row r="801" spans="1:4" x14ac:dyDescent="0.25">
      <c r="A801" s="68"/>
      <c r="C801" s="68"/>
      <c r="D801" s="68"/>
    </row>
    <row r="802" spans="1:4" x14ac:dyDescent="0.25">
      <c r="A802" s="68"/>
      <c r="C802" s="68"/>
      <c r="D802" s="68"/>
    </row>
    <row r="803" spans="1:4" x14ac:dyDescent="0.25">
      <c r="A803" s="68"/>
      <c r="C803" s="68"/>
      <c r="D803" s="68"/>
    </row>
    <row r="804" spans="1:4" x14ac:dyDescent="0.25">
      <c r="A804" s="68"/>
      <c r="C804" s="68"/>
      <c r="D804" s="68"/>
    </row>
    <row r="805" spans="1:4" x14ac:dyDescent="0.25">
      <c r="A805" s="68"/>
      <c r="C805" s="68"/>
      <c r="D805" s="68"/>
    </row>
    <row r="806" spans="1:4" x14ac:dyDescent="0.25">
      <c r="A806" s="68"/>
      <c r="C806" s="68"/>
      <c r="D806" s="68"/>
    </row>
    <row r="807" spans="1:4" x14ac:dyDescent="0.25">
      <c r="A807" s="68"/>
      <c r="C807" s="68"/>
      <c r="D807" s="68"/>
    </row>
    <row r="808" spans="1:4" x14ac:dyDescent="0.25">
      <c r="A808" s="68"/>
      <c r="C808" s="68"/>
      <c r="D808" s="68"/>
    </row>
    <row r="809" spans="1:4" x14ac:dyDescent="0.25">
      <c r="A809" s="68"/>
      <c r="C809" s="68"/>
      <c r="D809" s="68"/>
    </row>
    <row r="810" spans="1:4" x14ac:dyDescent="0.25">
      <c r="A810" s="68"/>
      <c r="C810" s="68"/>
      <c r="D810" s="68"/>
    </row>
    <row r="811" spans="1:4" x14ac:dyDescent="0.25">
      <c r="A811" s="68"/>
      <c r="C811" s="68"/>
      <c r="D811" s="68"/>
    </row>
    <row r="812" spans="1:4" x14ac:dyDescent="0.25">
      <c r="A812" s="68"/>
      <c r="C812" s="68"/>
      <c r="D812" s="68"/>
    </row>
    <row r="813" spans="1:4" x14ac:dyDescent="0.25">
      <c r="A813" s="68"/>
      <c r="C813" s="68"/>
      <c r="D813" s="68"/>
    </row>
    <row r="814" spans="1:4" x14ac:dyDescent="0.25">
      <c r="A814" s="68"/>
      <c r="C814" s="68"/>
      <c r="D814" s="68"/>
    </row>
    <row r="815" spans="1:4" x14ac:dyDescent="0.25">
      <c r="A815" s="68"/>
      <c r="C815" s="68"/>
      <c r="D815" s="68"/>
    </row>
    <row r="816" spans="1:4" x14ac:dyDescent="0.25">
      <c r="A816" s="68"/>
      <c r="C816" s="68"/>
      <c r="D816" s="68"/>
    </row>
    <row r="817" spans="1:4" x14ac:dyDescent="0.25">
      <c r="A817" s="68"/>
      <c r="C817" s="68"/>
      <c r="D817" s="68"/>
    </row>
    <row r="818" spans="1:4" x14ac:dyDescent="0.25">
      <c r="A818" s="68"/>
      <c r="C818" s="68"/>
      <c r="D818" s="68"/>
    </row>
    <row r="819" spans="1:4" x14ac:dyDescent="0.25">
      <c r="A819" s="68"/>
      <c r="C819" s="68"/>
      <c r="D819" s="68"/>
    </row>
    <row r="820" spans="1:4" x14ac:dyDescent="0.25">
      <c r="A820" s="68"/>
      <c r="C820" s="68"/>
      <c r="D820" s="68"/>
    </row>
    <row r="821" spans="1:4" x14ac:dyDescent="0.25">
      <c r="A821" s="68"/>
      <c r="C821" s="68"/>
      <c r="D821" s="68"/>
    </row>
    <row r="822" spans="1:4" x14ac:dyDescent="0.25">
      <c r="A822" s="68"/>
      <c r="C822" s="68"/>
      <c r="D822" s="68"/>
    </row>
    <row r="823" spans="1:4" x14ac:dyDescent="0.25">
      <c r="A823" s="68"/>
      <c r="C823" s="68"/>
      <c r="D823" s="68"/>
    </row>
    <row r="824" spans="1:4" x14ac:dyDescent="0.25">
      <c r="A824" s="68"/>
      <c r="C824" s="68"/>
      <c r="D824" s="68"/>
    </row>
    <row r="825" spans="1:4" x14ac:dyDescent="0.25">
      <c r="A825" s="68"/>
      <c r="C825" s="68"/>
      <c r="D825" s="68"/>
    </row>
    <row r="826" spans="1:4" x14ac:dyDescent="0.25">
      <c r="A826" s="68"/>
      <c r="C826" s="68"/>
      <c r="D826" s="68"/>
    </row>
    <row r="827" spans="1:4" x14ac:dyDescent="0.25">
      <c r="A827" s="68"/>
      <c r="C827" s="68"/>
      <c r="D827" s="68"/>
    </row>
    <row r="828" spans="1:4" x14ac:dyDescent="0.25">
      <c r="A828" s="68"/>
      <c r="C828" s="68"/>
      <c r="D828" s="68"/>
    </row>
    <row r="829" spans="1:4" x14ac:dyDescent="0.25">
      <c r="A829" s="68"/>
      <c r="C829" s="68"/>
      <c r="D829" s="68"/>
    </row>
    <row r="830" spans="1:4" x14ac:dyDescent="0.25">
      <c r="A830" s="68"/>
      <c r="C830" s="68"/>
      <c r="D830" s="68"/>
    </row>
    <row r="831" spans="1:4" x14ac:dyDescent="0.25">
      <c r="A831" s="68"/>
      <c r="C831" s="68"/>
      <c r="D831" s="68"/>
    </row>
    <row r="832" spans="1:4" x14ac:dyDescent="0.25">
      <c r="A832" s="68"/>
      <c r="C832" s="68"/>
      <c r="D832" s="68"/>
    </row>
    <row r="833" spans="1:4" x14ac:dyDescent="0.25">
      <c r="A833" s="68"/>
      <c r="C833" s="68"/>
      <c r="D833" s="68"/>
    </row>
    <row r="834" spans="1:4" x14ac:dyDescent="0.25">
      <c r="A834" s="68"/>
      <c r="C834" s="68"/>
      <c r="D834" s="68"/>
    </row>
    <row r="835" spans="1:4" x14ac:dyDescent="0.25">
      <c r="A835" s="68"/>
      <c r="C835" s="68"/>
      <c r="D835" s="68"/>
    </row>
    <row r="836" spans="1:4" x14ac:dyDescent="0.25">
      <c r="A836" s="68"/>
      <c r="C836" s="68"/>
      <c r="D836" s="68"/>
    </row>
    <row r="837" spans="1:4" x14ac:dyDescent="0.25">
      <c r="A837" s="68"/>
      <c r="C837" s="68"/>
      <c r="D837" s="68"/>
    </row>
    <row r="838" spans="1:4" x14ac:dyDescent="0.25">
      <c r="A838" s="68"/>
      <c r="C838" s="68"/>
      <c r="D838" s="68"/>
    </row>
    <row r="839" spans="1:4" x14ac:dyDescent="0.25">
      <c r="A839" s="68"/>
      <c r="C839" s="68"/>
      <c r="D839" s="68"/>
    </row>
    <row r="840" spans="1:4" x14ac:dyDescent="0.25">
      <c r="A840" s="68"/>
      <c r="C840" s="68"/>
      <c r="D840" s="68"/>
    </row>
    <row r="841" spans="1:4" x14ac:dyDescent="0.25">
      <c r="A841" s="68"/>
      <c r="C841" s="68"/>
      <c r="D841" s="68"/>
    </row>
    <row r="842" spans="1:4" x14ac:dyDescent="0.25">
      <c r="A842" s="68"/>
      <c r="C842" s="68"/>
      <c r="D842" s="68"/>
    </row>
    <row r="843" spans="1:4" x14ac:dyDescent="0.25">
      <c r="A843" s="68"/>
      <c r="C843" s="68"/>
      <c r="D843" s="68"/>
    </row>
    <row r="844" spans="1:4" x14ac:dyDescent="0.25">
      <c r="A844" s="68"/>
      <c r="C844" s="68"/>
      <c r="D844" s="68"/>
    </row>
    <row r="845" spans="1:4" x14ac:dyDescent="0.25">
      <c r="A845" s="68"/>
      <c r="C845" s="68"/>
      <c r="D845" s="68"/>
    </row>
    <row r="846" spans="1:4" x14ac:dyDescent="0.25">
      <c r="A846" s="68"/>
      <c r="C846" s="68"/>
      <c r="D846" s="68"/>
    </row>
    <row r="847" spans="1:4" x14ac:dyDescent="0.25">
      <c r="A847" s="68"/>
      <c r="C847" s="68"/>
      <c r="D847" s="68"/>
    </row>
    <row r="848" spans="1:4" x14ac:dyDescent="0.25">
      <c r="A848" s="68"/>
      <c r="C848" s="68"/>
      <c r="D848" s="68"/>
    </row>
    <row r="849" spans="1:4" x14ac:dyDescent="0.25">
      <c r="A849" s="68"/>
      <c r="C849" s="68"/>
      <c r="D849" s="68"/>
    </row>
    <row r="850" spans="1:4" x14ac:dyDescent="0.25">
      <c r="A850" s="68"/>
      <c r="C850" s="68"/>
      <c r="D850" s="68"/>
    </row>
    <row r="851" spans="1:4" x14ac:dyDescent="0.25">
      <c r="A851" s="68"/>
      <c r="C851" s="68"/>
      <c r="D851" s="68"/>
    </row>
    <row r="852" spans="1:4" x14ac:dyDescent="0.25">
      <c r="A852" s="68"/>
      <c r="C852" s="68"/>
      <c r="D852" s="68"/>
    </row>
    <row r="853" spans="1:4" x14ac:dyDescent="0.25">
      <c r="A853" s="68"/>
      <c r="C853" s="68"/>
      <c r="D853" s="68"/>
    </row>
    <row r="854" spans="1:4" x14ac:dyDescent="0.25">
      <c r="A854" s="68"/>
      <c r="C854" s="68"/>
      <c r="D854" s="68"/>
    </row>
    <row r="855" spans="1:4" x14ac:dyDescent="0.25">
      <c r="A855" s="68"/>
      <c r="C855" s="68"/>
      <c r="D855" s="68"/>
    </row>
    <row r="856" spans="1:4" x14ac:dyDescent="0.25">
      <c r="A856" s="68"/>
      <c r="C856" s="68"/>
      <c r="D856" s="68"/>
    </row>
    <row r="857" spans="1:4" x14ac:dyDescent="0.25">
      <c r="A857" s="68"/>
      <c r="C857" s="68"/>
      <c r="D857" s="68"/>
    </row>
    <row r="858" spans="1:4" x14ac:dyDescent="0.25">
      <c r="A858" s="68"/>
      <c r="C858" s="68"/>
      <c r="D858" s="68"/>
    </row>
    <row r="859" spans="1:4" x14ac:dyDescent="0.25">
      <c r="A859" s="68"/>
      <c r="C859" s="68"/>
      <c r="D859" s="68"/>
    </row>
    <row r="860" spans="1:4" x14ac:dyDescent="0.25">
      <c r="A860" s="68"/>
      <c r="C860" s="68"/>
      <c r="D860" s="68"/>
    </row>
    <row r="861" spans="1:4" x14ac:dyDescent="0.25">
      <c r="A861" s="68"/>
      <c r="C861" s="68"/>
      <c r="D861" s="68"/>
    </row>
    <row r="862" spans="1:4" x14ac:dyDescent="0.25">
      <c r="A862" s="68"/>
      <c r="C862" s="68"/>
      <c r="D862" s="68"/>
    </row>
    <row r="863" spans="1:4" x14ac:dyDescent="0.25">
      <c r="A863" s="68"/>
      <c r="C863" s="68"/>
      <c r="D863" s="68"/>
    </row>
    <row r="864" spans="1:4" x14ac:dyDescent="0.25">
      <c r="A864" s="68"/>
      <c r="C864" s="68"/>
      <c r="D864" s="68"/>
    </row>
    <row r="865" spans="1:4" x14ac:dyDescent="0.25">
      <c r="A865" s="68"/>
      <c r="C865" s="68"/>
      <c r="D865" s="68"/>
    </row>
    <row r="866" spans="1:4" x14ac:dyDescent="0.25">
      <c r="A866" s="68"/>
      <c r="C866" s="68"/>
      <c r="D866" s="68"/>
    </row>
    <row r="867" spans="1:4" x14ac:dyDescent="0.25">
      <c r="A867" s="68"/>
      <c r="C867" s="68"/>
      <c r="D867" s="68"/>
    </row>
    <row r="868" spans="1:4" x14ac:dyDescent="0.25">
      <c r="A868" s="68"/>
      <c r="C868" s="68"/>
      <c r="D868" s="68"/>
    </row>
    <row r="869" spans="1:4" x14ac:dyDescent="0.25">
      <c r="A869" s="68"/>
      <c r="C869" s="68"/>
      <c r="D869" s="68"/>
    </row>
    <row r="870" spans="1:4" x14ac:dyDescent="0.25">
      <c r="A870" s="68"/>
      <c r="C870" s="68"/>
      <c r="D870" s="68"/>
    </row>
    <row r="871" spans="1:4" x14ac:dyDescent="0.25">
      <c r="A871" s="68"/>
      <c r="C871" s="68"/>
      <c r="D871" s="68"/>
    </row>
    <row r="872" spans="1:4" x14ac:dyDescent="0.25">
      <c r="A872" s="68"/>
      <c r="C872" s="68"/>
      <c r="D872" s="68"/>
    </row>
    <row r="873" spans="1:4" x14ac:dyDescent="0.25">
      <c r="A873" s="68"/>
      <c r="C873" s="68"/>
      <c r="D873" s="68"/>
    </row>
    <row r="874" spans="1:4" x14ac:dyDescent="0.25">
      <c r="A874" s="68"/>
      <c r="C874" s="68"/>
      <c r="D874" s="68"/>
    </row>
    <row r="875" spans="1:4" x14ac:dyDescent="0.25">
      <c r="A875" s="68"/>
      <c r="C875" s="68"/>
      <c r="D875" s="68"/>
    </row>
    <row r="876" spans="1:4" x14ac:dyDescent="0.25">
      <c r="A876" s="68"/>
      <c r="C876" s="68"/>
      <c r="D876" s="68"/>
    </row>
    <row r="877" spans="1:4" x14ac:dyDescent="0.25">
      <c r="A877" s="68"/>
      <c r="C877" s="68"/>
      <c r="D877" s="68"/>
    </row>
    <row r="878" spans="1:4" x14ac:dyDescent="0.25">
      <c r="A878" s="68"/>
      <c r="C878" s="68"/>
      <c r="D878" s="68"/>
    </row>
    <row r="879" spans="1:4" x14ac:dyDescent="0.25">
      <c r="A879" s="68"/>
      <c r="C879" s="68"/>
      <c r="D879" s="68"/>
    </row>
    <row r="880" spans="1:4" x14ac:dyDescent="0.25">
      <c r="A880" s="68"/>
      <c r="C880" s="68"/>
      <c r="D880" s="68"/>
    </row>
    <row r="881" spans="1:4" x14ac:dyDescent="0.25">
      <c r="A881" s="68"/>
      <c r="C881" s="68"/>
      <c r="D881" s="68"/>
    </row>
    <row r="882" spans="1:4" x14ac:dyDescent="0.25">
      <c r="A882" s="68"/>
      <c r="C882" s="68"/>
      <c r="D882" s="68"/>
    </row>
    <row r="883" spans="1:4" x14ac:dyDescent="0.25">
      <c r="A883" s="68"/>
      <c r="C883" s="68"/>
      <c r="D883" s="68"/>
    </row>
    <row r="884" spans="1:4" x14ac:dyDescent="0.25">
      <c r="A884" s="68"/>
      <c r="C884" s="68"/>
      <c r="D884" s="68"/>
    </row>
    <row r="885" spans="1:4" x14ac:dyDescent="0.25">
      <c r="A885" s="68"/>
      <c r="C885" s="68"/>
      <c r="D885" s="68"/>
    </row>
    <row r="886" spans="1:4" x14ac:dyDescent="0.25">
      <c r="A886" s="68"/>
      <c r="C886" s="68"/>
      <c r="D886" s="68"/>
    </row>
    <row r="887" spans="1:4" x14ac:dyDescent="0.25">
      <c r="A887" s="68"/>
      <c r="C887" s="68"/>
      <c r="D887" s="68"/>
    </row>
    <row r="888" spans="1:4" x14ac:dyDescent="0.25">
      <c r="A888" s="68"/>
      <c r="C888" s="68"/>
      <c r="D888" s="68"/>
    </row>
    <row r="889" spans="1:4" x14ac:dyDescent="0.25">
      <c r="A889" s="68"/>
      <c r="C889" s="68"/>
      <c r="D889" s="68"/>
    </row>
    <row r="890" spans="1:4" x14ac:dyDescent="0.25">
      <c r="A890" s="68"/>
      <c r="C890" s="68"/>
      <c r="D890" s="68"/>
    </row>
    <row r="891" spans="1:4" x14ac:dyDescent="0.25">
      <c r="A891" s="68"/>
      <c r="C891" s="68"/>
      <c r="D891" s="68"/>
    </row>
    <row r="892" spans="1:4" x14ac:dyDescent="0.25">
      <c r="A892" s="68"/>
      <c r="C892" s="68"/>
      <c r="D892" s="68"/>
    </row>
    <row r="893" spans="1:4" x14ac:dyDescent="0.25">
      <c r="A893" s="68"/>
      <c r="C893" s="68"/>
      <c r="D893" s="68"/>
    </row>
    <row r="894" spans="1:4" x14ac:dyDescent="0.25">
      <c r="A894" s="68"/>
      <c r="C894" s="68"/>
      <c r="D894" s="68"/>
    </row>
    <row r="895" spans="1:4" x14ac:dyDescent="0.25">
      <c r="A895" s="68"/>
      <c r="C895" s="68"/>
      <c r="D895" s="68"/>
    </row>
    <row r="896" spans="1:4" x14ac:dyDescent="0.25">
      <c r="A896" s="68"/>
      <c r="C896" s="68"/>
      <c r="D896" s="68"/>
    </row>
    <row r="897" spans="1:4" x14ac:dyDescent="0.25">
      <c r="A897" s="68"/>
      <c r="C897" s="68"/>
      <c r="D897" s="68"/>
    </row>
    <row r="898" spans="1:4" x14ac:dyDescent="0.25">
      <c r="A898" s="68"/>
      <c r="C898" s="68"/>
      <c r="D898" s="68"/>
    </row>
    <row r="899" spans="1:4" x14ac:dyDescent="0.25">
      <c r="A899" s="68"/>
      <c r="C899" s="68"/>
      <c r="D899" s="68"/>
    </row>
    <row r="900" spans="1:4" x14ac:dyDescent="0.25">
      <c r="A900" s="68"/>
      <c r="C900" s="68"/>
      <c r="D900" s="68"/>
    </row>
    <row r="901" spans="1:4" x14ac:dyDescent="0.25">
      <c r="A901" s="68"/>
      <c r="C901" s="68"/>
      <c r="D901" s="68"/>
    </row>
    <row r="902" spans="1:4" x14ac:dyDescent="0.25">
      <c r="A902" s="68"/>
      <c r="C902" s="68"/>
      <c r="D902" s="68"/>
    </row>
    <row r="903" spans="1:4" x14ac:dyDescent="0.25">
      <c r="A903" s="68"/>
      <c r="C903" s="68"/>
      <c r="D903" s="68"/>
    </row>
    <row r="904" spans="1:4" x14ac:dyDescent="0.25">
      <c r="A904" s="68"/>
      <c r="C904" s="68"/>
      <c r="D904" s="68"/>
    </row>
    <row r="905" spans="1:4" x14ac:dyDescent="0.25">
      <c r="A905" s="68"/>
      <c r="C905" s="68"/>
      <c r="D905" s="68"/>
    </row>
    <row r="906" spans="1:4" x14ac:dyDescent="0.25">
      <c r="A906" s="68"/>
      <c r="C906" s="68"/>
      <c r="D906" s="68"/>
    </row>
    <row r="907" spans="1:4" x14ac:dyDescent="0.25">
      <c r="A907" s="68"/>
      <c r="C907" s="68"/>
      <c r="D907" s="68"/>
    </row>
    <row r="908" spans="1:4" x14ac:dyDescent="0.25">
      <c r="A908" s="68"/>
      <c r="C908" s="68"/>
      <c r="D908" s="68"/>
    </row>
    <row r="909" spans="1:4" x14ac:dyDescent="0.25">
      <c r="A909" s="68"/>
      <c r="C909" s="68"/>
      <c r="D909" s="68"/>
    </row>
    <row r="910" spans="1:4" x14ac:dyDescent="0.25">
      <c r="A910" s="68"/>
      <c r="C910" s="68"/>
      <c r="D910" s="68"/>
    </row>
    <row r="911" spans="1:4" x14ac:dyDescent="0.25">
      <c r="A911" s="68"/>
      <c r="C911" s="68"/>
      <c r="D911" s="68"/>
    </row>
    <row r="912" spans="1:4" x14ac:dyDescent="0.25">
      <c r="A912" s="68"/>
      <c r="C912" s="68"/>
      <c r="D912" s="68"/>
    </row>
    <row r="913" spans="1:4" x14ac:dyDescent="0.25">
      <c r="A913" s="68"/>
      <c r="C913" s="68"/>
      <c r="D913" s="68"/>
    </row>
    <row r="914" spans="1:4" x14ac:dyDescent="0.25">
      <c r="A914" s="68"/>
      <c r="C914" s="68"/>
      <c r="D914" s="68"/>
    </row>
    <row r="915" spans="1:4" x14ac:dyDescent="0.25">
      <c r="A915" s="68"/>
      <c r="C915" s="68"/>
      <c r="D915" s="68"/>
    </row>
    <row r="916" spans="1:4" x14ac:dyDescent="0.25">
      <c r="A916" s="68"/>
      <c r="C916" s="68"/>
      <c r="D916" s="68"/>
    </row>
    <row r="917" spans="1:4" x14ac:dyDescent="0.25">
      <c r="A917" s="68"/>
      <c r="C917" s="68"/>
      <c r="D917" s="68"/>
    </row>
    <row r="918" spans="1:4" x14ac:dyDescent="0.25">
      <c r="A918" s="68"/>
      <c r="C918" s="68"/>
      <c r="D918" s="68"/>
    </row>
    <row r="919" spans="1:4" x14ac:dyDescent="0.25">
      <c r="A919" s="68"/>
      <c r="C919" s="68"/>
      <c r="D919" s="68"/>
    </row>
    <row r="920" spans="1:4" x14ac:dyDescent="0.25">
      <c r="A920" s="68"/>
      <c r="C920" s="68"/>
      <c r="D920" s="68"/>
    </row>
    <row r="921" spans="1:4" x14ac:dyDescent="0.25">
      <c r="A921" s="68"/>
      <c r="C921" s="68"/>
      <c r="D921" s="68"/>
    </row>
    <row r="922" spans="1:4" x14ac:dyDescent="0.25">
      <c r="A922" s="68"/>
      <c r="C922" s="68"/>
      <c r="D922" s="68"/>
    </row>
    <row r="923" spans="1:4" x14ac:dyDescent="0.25">
      <c r="A923" s="68"/>
      <c r="C923" s="68"/>
      <c r="D923" s="68"/>
    </row>
    <row r="924" spans="1:4" x14ac:dyDescent="0.25">
      <c r="A924" s="68"/>
      <c r="C924" s="68"/>
      <c r="D924" s="68"/>
    </row>
    <row r="925" spans="1:4" x14ac:dyDescent="0.25">
      <c r="A925" s="68"/>
      <c r="C925" s="68"/>
      <c r="D925" s="68"/>
    </row>
    <row r="926" spans="1:4" x14ac:dyDescent="0.25">
      <c r="A926" s="68"/>
      <c r="C926" s="68"/>
      <c r="D926" s="68"/>
    </row>
    <row r="927" spans="1:4" x14ac:dyDescent="0.25">
      <c r="A927" s="68"/>
      <c r="C927" s="68"/>
      <c r="D927" s="68"/>
    </row>
    <row r="928" spans="1:4" x14ac:dyDescent="0.25">
      <c r="A928" s="68"/>
      <c r="C928" s="68"/>
      <c r="D928" s="68"/>
    </row>
    <row r="929" spans="1:4" x14ac:dyDescent="0.25">
      <c r="A929" s="68"/>
      <c r="C929" s="68"/>
      <c r="D929" s="68"/>
    </row>
    <row r="930" spans="1:4" x14ac:dyDescent="0.25">
      <c r="A930" s="68"/>
      <c r="C930" s="68"/>
      <c r="D930" s="68"/>
    </row>
    <row r="931" spans="1:4" x14ac:dyDescent="0.25">
      <c r="A931" s="68"/>
      <c r="C931" s="68"/>
      <c r="D931" s="68"/>
    </row>
    <row r="932" spans="1:4" x14ac:dyDescent="0.25">
      <c r="A932" s="68"/>
      <c r="C932" s="68"/>
      <c r="D932" s="68"/>
    </row>
    <row r="933" spans="1:4" x14ac:dyDescent="0.25">
      <c r="A933" s="68"/>
      <c r="C933" s="68"/>
      <c r="D933" s="68"/>
    </row>
    <row r="934" spans="1:4" x14ac:dyDescent="0.25">
      <c r="A934" s="68"/>
      <c r="C934" s="68"/>
      <c r="D934" s="68"/>
    </row>
    <row r="935" spans="1:4" x14ac:dyDescent="0.25">
      <c r="A935" s="68"/>
      <c r="C935" s="68"/>
      <c r="D935" s="68"/>
    </row>
    <row r="936" spans="1:4" x14ac:dyDescent="0.25">
      <c r="A936" s="68"/>
      <c r="C936" s="68"/>
      <c r="D936" s="68"/>
    </row>
    <row r="937" spans="1:4" x14ac:dyDescent="0.25">
      <c r="A937" s="68"/>
      <c r="C937" s="68"/>
      <c r="D937" s="68"/>
    </row>
    <row r="938" spans="1:4" x14ac:dyDescent="0.25">
      <c r="A938" s="68"/>
      <c r="C938" s="68"/>
      <c r="D938" s="68"/>
    </row>
    <row r="939" spans="1:4" x14ac:dyDescent="0.25">
      <c r="A939" s="68"/>
      <c r="C939" s="68"/>
      <c r="D939" s="68"/>
    </row>
    <row r="940" spans="1:4" x14ac:dyDescent="0.25">
      <c r="A940" s="68"/>
      <c r="C940" s="68"/>
      <c r="D940" s="68"/>
    </row>
    <row r="941" spans="1:4" x14ac:dyDescent="0.25">
      <c r="A941" s="68"/>
      <c r="C941" s="68"/>
      <c r="D941" s="68"/>
    </row>
    <row r="942" spans="1:4" x14ac:dyDescent="0.25">
      <c r="A942" s="68"/>
      <c r="C942" s="68"/>
      <c r="D942" s="68"/>
    </row>
    <row r="943" spans="1:4" x14ac:dyDescent="0.25">
      <c r="A943" s="68"/>
      <c r="C943" s="68"/>
      <c r="D943" s="68"/>
    </row>
    <row r="944" spans="1:4" x14ac:dyDescent="0.25">
      <c r="A944" s="68"/>
      <c r="C944" s="68"/>
      <c r="D944" s="68"/>
    </row>
    <row r="945" spans="1:4" x14ac:dyDescent="0.25">
      <c r="A945" s="68"/>
      <c r="C945" s="68"/>
      <c r="D945" s="68"/>
    </row>
    <row r="946" spans="1:4" x14ac:dyDescent="0.25">
      <c r="A946" s="68"/>
      <c r="C946" s="68"/>
      <c r="D946" s="68"/>
    </row>
    <row r="947" spans="1:4" x14ac:dyDescent="0.25">
      <c r="A947" s="68"/>
      <c r="C947" s="68"/>
      <c r="D947" s="68"/>
    </row>
    <row r="948" spans="1:4" x14ac:dyDescent="0.25">
      <c r="A948" s="68"/>
      <c r="C948" s="68"/>
      <c r="D948" s="68"/>
    </row>
    <row r="949" spans="1:4" x14ac:dyDescent="0.25">
      <c r="A949" s="68"/>
      <c r="C949" s="68"/>
      <c r="D949" s="68"/>
    </row>
    <row r="950" spans="1:4" x14ac:dyDescent="0.25">
      <c r="A950" s="68"/>
      <c r="C950" s="68"/>
      <c r="D950" s="68"/>
    </row>
    <row r="951" spans="1:4" x14ac:dyDescent="0.25">
      <c r="A951" s="68"/>
      <c r="C951" s="68"/>
      <c r="D951" s="68"/>
    </row>
    <row r="952" spans="1:4" x14ac:dyDescent="0.25">
      <c r="A952" s="68"/>
      <c r="C952" s="68"/>
      <c r="D952" s="68"/>
    </row>
    <row r="953" spans="1:4" x14ac:dyDescent="0.25">
      <c r="A953" s="68"/>
      <c r="C953" s="68"/>
      <c r="D953" s="68"/>
    </row>
    <row r="954" spans="1:4" x14ac:dyDescent="0.25">
      <c r="A954" s="68"/>
      <c r="C954" s="68"/>
      <c r="D954" s="68"/>
    </row>
    <row r="955" spans="1:4" x14ac:dyDescent="0.25">
      <c r="A955" s="68"/>
      <c r="C955" s="68"/>
      <c r="D955" s="68"/>
    </row>
    <row r="956" spans="1:4" x14ac:dyDescent="0.25">
      <c r="A956" s="68"/>
      <c r="C956" s="68"/>
      <c r="D956" s="68"/>
    </row>
    <row r="957" spans="1:4" x14ac:dyDescent="0.25">
      <c r="A957" s="68"/>
      <c r="C957" s="68"/>
      <c r="D957" s="68"/>
    </row>
    <row r="958" spans="1:4" x14ac:dyDescent="0.25">
      <c r="A958" s="68"/>
      <c r="C958" s="68"/>
      <c r="D958" s="68"/>
    </row>
    <row r="959" spans="1:4" x14ac:dyDescent="0.25">
      <c r="A959" s="68"/>
      <c r="C959" s="68"/>
      <c r="D959" s="68"/>
    </row>
    <row r="960" spans="1:4" x14ac:dyDescent="0.25">
      <c r="A960" s="68"/>
      <c r="C960" s="68"/>
      <c r="D960" s="68"/>
    </row>
    <row r="961" spans="1:4" x14ac:dyDescent="0.25">
      <c r="A961" s="68"/>
      <c r="C961" s="68"/>
      <c r="D961" s="68"/>
    </row>
    <row r="962" spans="1:4" x14ac:dyDescent="0.25">
      <c r="A962" s="68"/>
      <c r="C962" s="68"/>
      <c r="D962" s="68"/>
    </row>
    <row r="963" spans="1:4" x14ac:dyDescent="0.25">
      <c r="A963" s="68"/>
      <c r="C963" s="68"/>
      <c r="D963" s="68"/>
    </row>
    <row r="964" spans="1:4" x14ac:dyDescent="0.25">
      <c r="A964" s="68"/>
      <c r="C964" s="68"/>
      <c r="D964" s="68"/>
    </row>
    <row r="965" spans="1:4" x14ac:dyDescent="0.25">
      <c r="A965" s="68"/>
      <c r="C965" s="68"/>
      <c r="D965" s="68"/>
    </row>
    <row r="966" spans="1:4" x14ac:dyDescent="0.25">
      <c r="A966" s="68"/>
      <c r="C966" s="68"/>
      <c r="D966" s="68"/>
    </row>
    <row r="967" spans="1:4" x14ac:dyDescent="0.25">
      <c r="A967" s="68"/>
      <c r="C967" s="68"/>
      <c r="D967" s="68"/>
    </row>
    <row r="968" spans="1:4" x14ac:dyDescent="0.25">
      <c r="A968" s="68"/>
      <c r="C968" s="68"/>
      <c r="D968" s="68"/>
    </row>
    <row r="969" spans="1:4" x14ac:dyDescent="0.25">
      <c r="A969" s="68"/>
      <c r="C969" s="68"/>
      <c r="D969" s="68"/>
    </row>
    <row r="970" spans="1:4" x14ac:dyDescent="0.25">
      <c r="A970" s="68"/>
      <c r="C970" s="68"/>
      <c r="D970" s="68"/>
    </row>
    <row r="971" spans="1:4" x14ac:dyDescent="0.25">
      <c r="A971" s="68"/>
      <c r="C971" s="68"/>
      <c r="D971" s="68"/>
    </row>
    <row r="972" spans="1:4" x14ac:dyDescent="0.25">
      <c r="A972" s="68"/>
      <c r="C972" s="68"/>
      <c r="D972" s="68"/>
    </row>
    <row r="973" spans="1:4" x14ac:dyDescent="0.25">
      <c r="A973" s="68"/>
      <c r="C973" s="68"/>
      <c r="D973" s="68"/>
    </row>
    <row r="974" spans="1:4" x14ac:dyDescent="0.25">
      <c r="A974" s="68"/>
      <c r="C974" s="68"/>
      <c r="D974" s="68"/>
    </row>
    <row r="975" spans="1:4" x14ac:dyDescent="0.25">
      <c r="A975" s="68"/>
      <c r="C975" s="68"/>
      <c r="D975" s="68"/>
    </row>
    <row r="976" spans="1:4" x14ac:dyDescent="0.25">
      <c r="A976" s="68"/>
      <c r="C976" s="68"/>
      <c r="D976" s="68"/>
    </row>
    <row r="977" spans="1:4" x14ac:dyDescent="0.25">
      <c r="A977" s="68"/>
      <c r="C977" s="68"/>
      <c r="D977" s="68"/>
    </row>
    <row r="978" spans="1:4" x14ac:dyDescent="0.25">
      <c r="A978" s="68"/>
      <c r="C978" s="68"/>
      <c r="D978" s="68"/>
    </row>
    <row r="979" spans="1:4" x14ac:dyDescent="0.25">
      <c r="A979" s="68"/>
      <c r="C979" s="68"/>
      <c r="D979" s="68"/>
    </row>
    <row r="980" spans="1:4" x14ac:dyDescent="0.25">
      <c r="A980" s="68"/>
      <c r="C980" s="68"/>
      <c r="D980" s="68"/>
    </row>
    <row r="981" spans="1:4" x14ac:dyDescent="0.25">
      <c r="A981" s="68"/>
      <c r="C981" s="68"/>
      <c r="D981" s="68"/>
    </row>
    <row r="982" spans="1:4" x14ac:dyDescent="0.25">
      <c r="A982" s="68"/>
      <c r="C982" s="68"/>
      <c r="D982" s="68"/>
    </row>
    <row r="983" spans="1:4" x14ac:dyDescent="0.25">
      <c r="A983" s="68"/>
      <c r="C983" s="68"/>
      <c r="D983" s="68"/>
    </row>
    <row r="984" spans="1:4" x14ac:dyDescent="0.25">
      <c r="A984" s="68"/>
      <c r="C984" s="68"/>
      <c r="D984" s="68"/>
    </row>
    <row r="985" spans="1:4" x14ac:dyDescent="0.25">
      <c r="A985" s="68"/>
      <c r="C985" s="68"/>
      <c r="D985" s="68"/>
    </row>
    <row r="986" spans="1:4" x14ac:dyDescent="0.25">
      <c r="A986" s="68"/>
      <c r="C986" s="68"/>
      <c r="D986" s="68"/>
    </row>
    <row r="987" spans="1:4" x14ac:dyDescent="0.25">
      <c r="A987" s="68"/>
      <c r="C987" s="68"/>
      <c r="D987" s="68"/>
    </row>
    <row r="988" spans="1:4" x14ac:dyDescent="0.25">
      <c r="A988" s="68"/>
      <c r="C988" s="68"/>
      <c r="D988" s="68"/>
    </row>
    <row r="989" spans="1:4" x14ac:dyDescent="0.25">
      <c r="A989" s="68"/>
      <c r="C989" s="68"/>
      <c r="D989" s="68"/>
    </row>
    <row r="990" spans="1:4" x14ac:dyDescent="0.25">
      <c r="A990" s="68"/>
      <c r="C990" s="68"/>
      <c r="D990" s="68"/>
    </row>
    <row r="991" spans="1:4" x14ac:dyDescent="0.25">
      <c r="A991" s="68"/>
      <c r="C991" s="68"/>
      <c r="D991" s="68"/>
    </row>
    <row r="992" spans="1:4" x14ac:dyDescent="0.25">
      <c r="A992" s="68"/>
      <c r="C992" s="68"/>
      <c r="D992" s="68"/>
    </row>
    <row r="993" spans="1:4" x14ac:dyDescent="0.25">
      <c r="A993" s="68"/>
      <c r="C993" s="68"/>
      <c r="D993" s="68"/>
    </row>
    <row r="994" spans="1:4" x14ac:dyDescent="0.25">
      <c r="A994" s="68"/>
      <c r="C994" s="68"/>
      <c r="D994" s="68"/>
    </row>
    <row r="995" spans="1:4" x14ac:dyDescent="0.25">
      <c r="A995" s="68"/>
      <c r="C995" s="68"/>
      <c r="D995" s="68"/>
    </row>
    <row r="996" spans="1:4" x14ac:dyDescent="0.25">
      <c r="A996" s="68"/>
      <c r="C996" s="68"/>
      <c r="D996" s="68"/>
    </row>
    <row r="997" spans="1:4" x14ac:dyDescent="0.25">
      <c r="A997" s="68"/>
      <c r="C997" s="68"/>
      <c r="D997" s="68"/>
    </row>
    <row r="998" spans="1:4" x14ac:dyDescent="0.25">
      <c r="A998" s="68"/>
      <c r="C998" s="68"/>
      <c r="D998" s="68"/>
    </row>
    <row r="999" spans="1:4" x14ac:dyDescent="0.25">
      <c r="A999" s="68"/>
      <c r="C999" s="68"/>
      <c r="D999" s="68"/>
    </row>
    <row r="1000" spans="1:4" x14ac:dyDescent="0.25">
      <c r="A1000" s="68"/>
      <c r="C1000" s="68"/>
      <c r="D1000" s="68"/>
    </row>
    <row r="1001" spans="1:4" x14ac:dyDescent="0.25">
      <c r="A1001" s="68"/>
      <c r="C1001" s="68"/>
      <c r="D1001" s="68"/>
    </row>
    <row r="1002" spans="1:4" x14ac:dyDescent="0.25">
      <c r="A1002" s="68"/>
      <c r="C1002" s="68"/>
      <c r="D1002" s="68"/>
    </row>
    <row r="1003" spans="1:4" x14ac:dyDescent="0.25">
      <c r="A1003" s="68"/>
      <c r="C1003" s="68"/>
      <c r="D1003" s="68"/>
    </row>
    <row r="1004" spans="1:4" x14ac:dyDescent="0.25">
      <c r="A1004" s="68"/>
      <c r="C1004" s="68"/>
      <c r="D1004" s="68"/>
    </row>
    <row r="1005" spans="1:4" x14ac:dyDescent="0.25">
      <c r="A1005" s="68"/>
      <c r="C1005" s="68"/>
      <c r="D1005" s="68"/>
    </row>
    <row r="1006" spans="1:4" x14ac:dyDescent="0.25">
      <c r="A1006" s="68"/>
      <c r="C1006" s="68"/>
      <c r="D1006" s="68"/>
    </row>
    <row r="1007" spans="1:4" x14ac:dyDescent="0.25">
      <c r="A1007" s="68"/>
      <c r="C1007" s="68"/>
      <c r="D1007" s="68"/>
    </row>
    <row r="1008" spans="1:4" x14ac:dyDescent="0.25">
      <c r="A1008" s="68"/>
      <c r="C1008" s="68"/>
      <c r="D1008" s="68"/>
    </row>
    <row r="1009" spans="1:4" x14ac:dyDescent="0.25">
      <c r="A1009" s="68"/>
      <c r="C1009" s="68"/>
      <c r="D1009" s="68"/>
    </row>
    <row r="1010" spans="1:4" x14ac:dyDescent="0.25">
      <c r="A1010" s="68"/>
      <c r="C1010" s="68"/>
      <c r="D1010" s="68"/>
    </row>
    <row r="1011" spans="1:4" x14ac:dyDescent="0.25">
      <c r="A1011" s="68"/>
      <c r="C1011" s="68"/>
      <c r="D1011" s="68"/>
    </row>
    <row r="1012" spans="1:4" x14ac:dyDescent="0.25">
      <c r="A1012" s="68"/>
      <c r="C1012" s="68"/>
      <c r="D1012" s="68"/>
    </row>
    <row r="1013" spans="1:4" x14ac:dyDescent="0.25">
      <c r="A1013" s="68"/>
      <c r="C1013" s="68"/>
      <c r="D1013" s="68"/>
    </row>
    <row r="1014" spans="1:4" x14ac:dyDescent="0.25">
      <c r="A1014" s="68"/>
      <c r="C1014" s="68"/>
      <c r="D1014" s="68"/>
    </row>
    <row r="1015" spans="1:4" x14ac:dyDescent="0.25">
      <c r="A1015" s="68"/>
      <c r="C1015" s="68"/>
      <c r="D1015" s="68"/>
    </row>
    <row r="1016" spans="1:4" x14ac:dyDescent="0.25">
      <c r="A1016" s="68"/>
      <c r="C1016" s="68"/>
      <c r="D1016" s="68"/>
    </row>
    <row r="1017" spans="1:4" x14ac:dyDescent="0.25">
      <c r="A1017" s="68"/>
      <c r="C1017" s="68"/>
      <c r="D1017" s="68"/>
    </row>
    <row r="1018" spans="1:4" x14ac:dyDescent="0.25">
      <c r="A1018" s="68"/>
      <c r="C1018" s="68"/>
      <c r="D1018" s="68"/>
    </row>
    <row r="1019" spans="1:4" x14ac:dyDescent="0.25">
      <c r="A1019" s="68"/>
      <c r="C1019" s="68"/>
      <c r="D1019" s="68"/>
    </row>
    <row r="1020" spans="1:4" x14ac:dyDescent="0.25">
      <c r="A1020" s="68"/>
      <c r="C1020" s="68"/>
      <c r="D1020" s="68"/>
    </row>
    <row r="1021" spans="1:4" x14ac:dyDescent="0.25">
      <c r="A1021" s="68"/>
      <c r="C1021" s="68"/>
      <c r="D1021" s="68"/>
    </row>
    <row r="1022" spans="1:4" x14ac:dyDescent="0.25">
      <c r="A1022" s="68"/>
      <c r="C1022" s="68"/>
      <c r="D1022" s="68"/>
    </row>
    <row r="1023" spans="1:4" x14ac:dyDescent="0.25">
      <c r="A1023" s="68"/>
      <c r="C1023" s="68"/>
      <c r="D1023" s="68"/>
    </row>
    <row r="1024" spans="1:4" x14ac:dyDescent="0.25">
      <c r="A1024" s="68"/>
      <c r="C1024" s="68"/>
      <c r="D1024" s="68"/>
    </row>
    <row r="1025" spans="1:4" x14ac:dyDescent="0.25">
      <c r="A1025" s="68"/>
      <c r="C1025" s="68"/>
      <c r="D1025" s="68"/>
    </row>
    <row r="1026" spans="1:4" x14ac:dyDescent="0.25">
      <c r="A1026" s="68"/>
      <c r="C1026" s="68"/>
      <c r="D1026" s="68"/>
    </row>
    <row r="1027" spans="1:4" x14ac:dyDescent="0.25">
      <c r="A1027" s="68"/>
      <c r="C1027" s="68"/>
      <c r="D1027" s="68"/>
    </row>
    <row r="1028" spans="1:4" x14ac:dyDescent="0.25">
      <c r="A1028" s="68"/>
      <c r="C1028" s="68"/>
      <c r="D1028" s="68"/>
    </row>
    <row r="1029" spans="1:4" x14ac:dyDescent="0.25">
      <c r="A1029" s="68"/>
      <c r="C1029" s="68"/>
      <c r="D1029" s="68"/>
    </row>
    <row r="1030" spans="1:4" x14ac:dyDescent="0.25">
      <c r="A1030" s="68"/>
      <c r="C1030" s="68"/>
      <c r="D1030" s="68"/>
    </row>
    <row r="1031" spans="1:4" x14ac:dyDescent="0.25">
      <c r="A1031" s="68"/>
      <c r="C1031" s="68"/>
      <c r="D1031" s="68"/>
    </row>
    <row r="1032" spans="1:4" x14ac:dyDescent="0.25">
      <c r="A1032" s="68"/>
      <c r="C1032" s="68"/>
      <c r="D1032" s="68"/>
    </row>
    <row r="1033" spans="1:4" x14ac:dyDescent="0.25">
      <c r="A1033" s="68"/>
      <c r="C1033" s="68"/>
      <c r="D1033" s="68"/>
    </row>
    <row r="1034" spans="1:4" x14ac:dyDescent="0.25">
      <c r="A1034" s="68"/>
      <c r="C1034" s="68"/>
      <c r="D1034" s="68"/>
    </row>
    <row r="1035" spans="1:4" x14ac:dyDescent="0.25">
      <c r="A1035" s="68"/>
      <c r="C1035" s="68"/>
      <c r="D1035" s="68"/>
    </row>
    <row r="1036" spans="1:4" x14ac:dyDescent="0.25">
      <c r="A1036" s="68"/>
      <c r="C1036" s="68"/>
      <c r="D1036" s="68"/>
    </row>
    <row r="1037" spans="1:4" x14ac:dyDescent="0.25">
      <c r="A1037" s="68"/>
      <c r="C1037" s="68"/>
      <c r="D1037" s="68"/>
    </row>
    <row r="1038" spans="1:4" x14ac:dyDescent="0.25">
      <c r="A1038" s="68"/>
      <c r="C1038" s="68"/>
      <c r="D1038" s="68"/>
    </row>
    <row r="1039" spans="1:4" x14ac:dyDescent="0.25">
      <c r="A1039" s="68"/>
      <c r="C1039" s="68"/>
      <c r="D1039" s="68"/>
    </row>
    <row r="1040" spans="1:4" x14ac:dyDescent="0.25">
      <c r="A1040" s="68"/>
      <c r="C1040" s="68"/>
      <c r="D1040" s="68"/>
    </row>
    <row r="1041" spans="1:4" x14ac:dyDescent="0.25">
      <c r="A1041" s="68"/>
      <c r="C1041" s="68"/>
      <c r="D1041" s="68"/>
    </row>
    <row r="1042" spans="1:4" x14ac:dyDescent="0.25">
      <c r="A1042" s="68"/>
      <c r="C1042" s="68"/>
      <c r="D1042" s="68"/>
    </row>
    <row r="1043" spans="1:4" x14ac:dyDescent="0.25">
      <c r="A1043" s="68"/>
      <c r="C1043" s="68"/>
      <c r="D1043" s="68"/>
    </row>
    <row r="1044" spans="1:4" x14ac:dyDescent="0.25">
      <c r="A1044" s="68"/>
      <c r="C1044" s="68"/>
      <c r="D1044" s="68"/>
    </row>
    <row r="1045" spans="1:4" x14ac:dyDescent="0.25">
      <c r="A1045" s="68"/>
      <c r="C1045" s="68"/>
      <c r="D1045" s="68"/>
    </row>
    <row r="1046" spans="1:4" x14ac:dyDescent="0.25">
      <c r="A1046" s="68"/>
      <c r="C1046" s="68"/>
      <c r="D1046" s="68"/>
    </row>
    <row r="1047" spans="1:4" x14ac:dyDescent="0.25">
      <c r="A1047" s="68"/>
      <c r="C1047" s="68"/>
      <c r="D1047" s="68"/>
    </row>
    <row r="1048" spans="1:4" x14ac:dyDescent="0.25">
      <c r="A1048" s="68"/>
      <c r="C1048" s="68"/>
      <c r="D1048" s="68"/>
    </row>
    <row r="1049" spans="1:4" x14ac:dyDescent="0.25">
      <c r="A1049" s="68"/>
      <c r="C1049" s="68"/>
      <c r="D1049" s="68"/>
    </row>
    <row r="1050" spans="1:4" x14ac:dyDescent="0.25">
      <c r="A1050" s="68"/>
      <c r="C1050" s="68"/>
      <c r="D1050" s="68"/>
    </row>
    <row r="1051" spans="1:4" x14ac:dyDescent="0.25">
      <c r="A1051" s="68"/>
      <c r="C1051" s="68"/>
      <c r="D1051" s="68"/>
    </row>
    <row r="1052" spans="1:4" x14ac:dyDescent="0.25">
      <c r="A1052" s="68"/>
      <c r="C1052" s="68"/>
      <c r="D1052" s="68"/>
    </row>
    <row r="1053" spans="1:4" x14ac:dyDescent="0.25">
      <c r="A1053" s="68"/>
      <c r="C1053" s="68"/>
      <c r="D1053" s="68"/>
    </row>
    <row r="1054" spans="1:4" x14ac:dyDescent="0.25">
      <c r="A1054" s="68"/>
      <c r="C1054" s="68"/>
      <c r="D1054" s="68"/>
    </row>
    <row r="1055" spans="1:4" x14ac:dyDescent="0.25">
      <c r="A1055" s="68"/>
      <c r="C1055" s="68"/>
      <c r="D1055" s="68"/>
    </row>
    <row r="1056" spans="1:4" x14ac:dyDescent="0.25">
      <c r="A1056" s="68"/>
      <c r="C1056" s="68"/>
      <c r="D1056" s="68"/>
    </row>
    <row r="1057" spans="1:4" x14ac:dyDescent="0.25">
      <c r="A1057" s="68"/>
      <c r="C1057" s="68"/>
      <c r="D1057" s="68"/>
    </row>
    <row r="1058" spans="1:4" x14ac:dyDescent="0.25">
      <c r="A1058" s="68"/>
      <c r="C1058" s="68"/>
      <c r="D1058" s="68"/>
    </row>
    <row r="1059" spans="1:4" x14ac:dyDescent="0.25">
      <c r="A1059" s="68"/>
      <c r="C1059" s="68"/>
      <c r="D1059" s="68"/>
    </row>
    <row r="1060" spans="1:4" x14ac:dyDescent="0.25">
      <c r="A1060" s="68"/>
      <c r="C1060" s="68"/>
      <c r="D1060" s="68"/>
    </row>
    <row r="1061" spans="1:4" x14ac:dyDescent="0.25">
      <c r="A1061" s="68"/>
      <c r="C1061" s="68"/>
      <c r="D1061" s="68"/>
    </row>
    <row r="1062" spans="1:4" x14ac:dyDescent="0.25">
      <c r="A1062" s="68"/>
      <c r="C1062" s="68"/>
      <c r="D1062" s="68"/>
    </row>
    <row r="1063" spans="1:4" x14ac:dyDescent="0.25">
      <c r="A1063" s="68"/>
      <c r="C1063" s="68"/>
      <c r="D1063" s="68"/>
    </row>
    <row r="1064" spans="1:4" x14ac:dyDescent="0.25">
      <c r="A1064" s="68"/>
      <c r="C1064" s="68"/>
      <c r="D1064" s="68"/>
    </row>
    <row r="1065" spans="1:4" x14ac:dyDescent="0.25">
      <c r="A1065" s="68"/>
      <c r="C1065" s="68"/>
      <c r="D1065" s="68"/>
    </row>
    <row r="1066" spans="1:4" x14ac:dyDescent="0.25">
      <c r="A1066" s="68"/>
      <c r="C1066" s="68"/>
      <c r="D1066" s="68"/>
    </row>
    <row r="1067" spans="1:4" x14ac:dyDescent="0.25">
      <c r="A1067" s="68"/>
      <c r="C1067" s="68"/>
      <c r="D1067" s="68"/>
    </row>
    <row r="1068" spans="1:4" x14ac:dyDescent="0.25">
      <c r="A1068" s="68"/>
      <c r="C1068" s="68"/>
      <c r="D1068" s="68"/>
    </row>
    <row r="1069" spans="1:4" x14ac:dyDescent="0.25">
      <c r="A1069" s="68"/>
      <c r="C1069" s="68"/>
      <c r="D1069" s="68"/>
    </row>
    <row r="1070" spans="1:4" x14ac:dyDescent="0.25">
      <c r="A1070" s="68"/>
      <c r="C1070" s="68"/>
      <c r="D1070" s="68"/>
    </row>
    <row r="1071" spans="1:4" x14ac:dyDescent="0.25">
      <c r="A1071" s="68"/>
      <c r="C1071" s="68"/>
      <c r="D1071" s="68"/>
    </row>
    <row r="1072" spans="1:4" x14ac:dyDescent="0.25">
      <c r="A1072" s="68"/>
      <c r="C1072" s="68"/>
      <c r="D1072" s="68"/>
    </row>
    <row r="1073" spans="1:4" x14ac:dyDescent="0.25">
      <c r="A1073" s="68"/>
      <c r="C1073" s="68"/>
      <c r="D1073" s="68"/>
    </row>
    <row r="1074" spans="1:4" x14ac:dyDescent="0.25">
      <c r="A1074" s="68"/>
      <c r="C1074" s="68"/>
      <c r="D1074" s="68"/>
    </row>
    <row r="1075" spans="1:4" x14ac:dyDescent="0.25">
      <c r="A1075" s="68"/>
      <c r="C1075" s="68"/>
      <c r="D1075" s="68"/>
    </row>
    <row r="1076" spans="1:4" x14ac:dyDescent="0.25">
      <c r="A1076" s="68"/>
      <c r="C1076" s="68"/>
      <c r="D1076" s="68"/>
    </row>
    <row r="1077" spans="1:4" x14ac:dyDescent="0.25">
      <c r="A1077" s="68"/>
      <c r="C1077" s="68"/>
      <c r="D1077" s="68"/>
    </row>
    <row r="1078" spans="1:4" x14ac:dyDescent="0.25">
      <c r="A1078" s="68"/>
      <c r="C1078" s="68"/>
      <c r="D1078" s="68"/>
    </row>
    <row r="1079" spans="1:4" x14ac:dyDescent="0.25">
      <c r="A1079" s="68"/>
      <c r="C1079" s="68"/>
      <c r="D1079" s="68"/>
    </row>
    <row r="1080" spans="1:4" x14ac:dyDescent="0.25">
      <c r="A1080" s="68"/>
      <c r="C1080" s="68"/>
      <c r="D1080" s="68"/>
    </row>
    <row r="1081" spans="1:4" x14ac:dyDescent="0.25">
      <c r="A1081" s="68"/>
      <c r="C1081" s="68"/>
      <c r="D1081" s="68"/>
    </row>
    <row r="1082" spans="1:4" x14ac:dyDescent="0.25">
      <c r="A1082" s="68"/>
      <c r="C1082" s="68"/>
      <c r="D1082" s="68"/>
    </row>
    <row r="1083" spans="1:4" x14ac:dyDescent="0.25">
      <c r="A1083" s="68"/>
      <c r="C1083" s="68"/>
      <c r="D1083" s="68"/>
    </row>
    <row r="1084" spans="1:4" x14ac:dyDescent="0.25">
      <c r="A1084" s="68"/>
      <c r="C1084" s="68"/>
      <c r="D1084" s="68"/>
    </row>
    <row r="1085" spans="1:4" x14ac:dyDescent="0.25">
      <c r="A1085" s="68"/>
      <c r="C1085" s="68"/>
      <c r="D1085" s="68"/>
    </row>
    <row r="1086" spans="1:4" x14ac:dyDescent="0.25">
      <c r="A1086" s="68"/>
      <c r="C1086" s="68"/>
      <c r="D1086" s="68"/>
    </row>
    <row r="1087" spans="1:4" x14ac:dyDescent="0.25">
      <c r="A1087" s="68"/>
      <c r="C1087" s="68"/>
      <c r="D1087" s="68"/>
    </row>
    <row r="1088" spans="1:4" x14ac:dyDescent="0.25">
      <c r="A1088" s="68"/>
      <c r="C1088" s="68"/>
      <c r="D1088" s="68"/>
    </row>
    <row r="1089" spans="1:4" x14ac:dyDescent="0.25">
      <c r="A1089" s="68"/>
      <c r="C1089" s="68"/>
      <c r="D1089" s="68"/>
    </row>
    <row r="1090" spans="1:4" x14ac:dyDescent="0.25">
      <c r="A1090" s="68"/>
      <c r="C1090" s="68"/>
      <c r="D1090" s="68"/>
    </row>
    <row r="1091" spans="1:4" x14ac:dyDescent="0.25">
      <c r="A1091" s="68"/>
      <c r="C1091" s="68"/>
      <c r="D1091" s="68"/>
    </row>
    <row r="1092" spans="1:4" x14ac:dyDescent="0.25">
      <c r="A1092" s="68"/>
      <c r="C1092" s="68"/>
      <c r="D1092" s="68"/>
    </row>
    <row r="1093" spans="1:4" x14ac:dyDescent="0.25">
      <c r="A1093" s="68"/>
      <c r="C1093" s="68"/>
      <c r="D1093" s="68"/>
    </row>
    <row r="1094" spans="1:4" x14ac:dyDescent="0.25">
      <c r="A1094" s="68"/>
      <c r="C1094" s="68"/>
      <c r="D1094" s="68"/>
    </row>
    <row r="1095" spans="1:4" x14ac:dyDescent="0.25">
      <c r="A1095" s="68"/>
      <c r="C1095" s="68"/>
      <c r="D1095" s="68"/>
    </row>
    <row r="1096" spans="1:4" x14ac:dyDescent="0.25">
      <c r="A1096" s="68"/>
      <c r="C1096" s="68"/>
      <c r="D1096" s="68"/>
    </row>
    <row r="1097" spans="1:4" x14ac:dyDescent="0.25">
      <c r="A1097" s="68"/>
      <c r="C1097" s="68"/>
      <c r="D1097" s="68"/>
    </row>
    <row r="1098" spans="1:4" x14ac:dyDescent="0.25">
      <c r="A1098" s="68"/>
      <c r="C1098" s="68"/>
      <c r="D1098" s="68"/>
    </row>
    <row r="1099" spans="1:4" x14ac:dyDescent="0.25">
      <c r="A1099" s="68"/>
      <c r="C1099" s="68"/>
      <c r="D1099" s="68"/>
    </row>
    <row r="1100" spans="1:4" x14ac:dyDescent="0.25">
      <c r="A1100" s="68"/>
      <c r="C1100" s="68"/>
      <c r="D1100" s="68"/>
    </row>
    <row r="1101" spans="1:4" x14ac:dyDescent="0.25">
      <c r="A1101" s="68"/>
      <c r="C1101" s="68"/>
      <c r="D1101" s="68"/>
    </row>
    <row r="1102" spans="1:4" x14ac:dyDescent="0.25">
      <c r="A1102" s="68"/>
      <c r="C1102" s="68"/>
      <c r="D1102" s="68"/>
    </row>
    <row r="1103" spans="1:4" x14ac:dyDescent="0.25">
      <c r="A1103" s="68"/>
      <c r="C1103" s="68"/>
      <c r="D1103" s="68"/>
    </row>
    <row r="1104" spans="1:4" x14ac:dyDescent="0.25">
      <c r="A1104" s="68"/>
      <c r="C1104" s="68"/>
      <c r="D1104" s="68"/>
    </row>
    <row r="1105" spans="1:4" x14ac:dyDescent="0.25">
      <c r="A1105" s="68"/>
      <c r="C1105" s="68"/>
      <c r="D1105" s="68"/>
    </row>
    <row r="1106" spans="1:4" x14ac:dyDescent="0.25">
      <c r="A1106" s="68"/>
      <c r="C1106" s="68"/>
      <c r="D1106" s="68"/>
    </row>
    <row r="1107" spans="1:4" x14ac:dyDescent="0.25">
      <c r="A1107" s="68"/>
      <c r="C1107" s="68"/>
      <c r="D1107" s="68"/>
    </row>
    <row r="1108" spans="1:4" x14ac:dyDescent="0.25">
      <c r="A1108" s="68"/>
      <c r="C1108" s="68"/>
      <c r="D1108" s="68"/>
    </row>
    <row r="1109" spans="1:4" x14ac:dyDescent="0.25">
      <c r="A1109" s="68"/>
      <c r="C1109" s="68"/>
      <c r="D1109" s="68"/>
    </row>
    <row r="1110" spans="1:4" x14ac:dyDescent="0.25">
      <c r="A1110" s="68"/>
      <c r="C1110" s="68"/>
      <c r="D1110" s="68"/>
    </row>
    <row r="1111" spans="1:4" x14ac:dyDescent="0.25">
      <c r="A1111" s="68"/>
      <c r="C1111" s="68"/>
      <c r="D1111" s="68"/>
    </row>
    <row r="1112" spans="1:4" x14ac:dyDescent="0.25">
      <c r="A1112" s="68"/>
      <c r="C1112" s="68"/>
      <c r="D1112" s="68"/>
    </row>
    <row r="1113" spans="1:4" x14ac:dyDescent="0.25">
      <c r="A1113" s="68"/>
      <c r="C1113" s="68"/>
      <c r="D1113" s="68"/>
    </row>
    <row r="1114" spans="1:4" x14ac:dyDescent="0.25">
      <c r="A1114" s="68"/>
      <c r="C1114" s="68"/>
      <c r="D1114" s="68"/>
    </row>
    <row r="1115" spans="1:4" x14ac:dyDescent="0.25">
      <c r="A1115" s="68"/>
      <c r="C1115" s="68"/>
      <c r="D1115" s="68"/>
    </row>
    <row r="1116" spans="1:4" x14ac:dyDescent="0.25">
      <c r="A1116" s="68"/>
      <c r="C1116" s="68"/>
      <c r="D1116" s="68"/>
    </row>
    <row r="1117" spans="1:4" x14ac:dyDescent="0.25">
      <c r="A1117" s="68"/>
      <c r="C1117" s="68"/>
      <c r="D1117" s="68"/>
    </row>
    <row r="1118" spans="1:4" x14ac:dyDescent="0.25">
      <c r="A1118" s="68"/>
      <c r="C1118" s="68"/>
      <c r="D1118" s="68"/>
    </row>
    <row r="1119" spans="1:4" x14ac:dyDescent="0.25">
      <c r="A1119" s="68"/>
      <c r="C1119" s="68"/>
      <c r="D1119" s="68"/>
    </row>
    <row r="1120" spans="1:4" x14ac:dyDescent="0.25">
      <c r="A1120" s="68"/>
      <c r="C1120" s="68"/>
      <c r="D1120" s="68"/>
    </row>
    <row r="1121" spans="1:4" x14ac:dyDescent="0.25">
      <c r="A1121" s="68"/>
      <c r="C1121" s="68"/>
      <c r="D1121" s="68"/>
    </row>
    <row r="1122" spans="1:4" x14ac:dyDescent="0.25">
      <c r="A1122" s="68"/>
      <c r="C1122" s="68"/>
      <c r="D1122" s="68"/>
    </row>
    <row r="1123" spans="1:4" x14ac:dyDescent="0.25">
      <c r="A1123" s="68"/>
      <c r="C1123" s="68"/>
      <c r="D1123" s="68"/>
    </row>
    <row r="1124" spans="1:4" x14ac:dyDescent="0.25">
      <c r="A1124" s="68"/>
      <c r="C1124" s="68"/>
      <c r="D1124" s="68"/>
    </row>
    <row r="1125" spans="1:4" x14ac:dyDescent="0.25">
      <c r="A1125" s="68"/>
      <c r="C1125" s="68"/>
      <c r="D1125" s="68"/>
    </row>
    <row r="1126" spans="1:4" x14ac:dyDescent="0.25">
      <c r="A1126" s="68"/>
      <c r="C1126" s="68"/>
      <c r="D1126" s="68"/>
    </row>
    <row r="1127" spans="1:4" x14ac:dyDescent="0.25">
      <c r="A1127" s="68"/>
      <c r="C1127" s="68"/>
      <c r="D1127" s="68"/>
    </row>
    <row r="1128" spans="1:4" x14ac:dyDescent="0.25">
      <c r="A1128" s="68"/>
      <c r="C1128" s="68"/>
      <c r="D1128" s="68"/>
    </row>
    <row r="1129" spans="1:4" x14ac:dyDescent="0.25">
      <c r="A1129" s="68"/>
      <c r="C1129" s="68"/>
      <c r="D1129" s="68"/>
    </row>
    <row r="1130" spans="1:4" x14ac:dyDescent="0.25">
      <c r="A1130" s="68"/>
      <c r="C1130" s="68"/>
      <c r="D1130" s="68"/>
    </row>
    <row r="1131" spans="1:4" x14ac:dyDescent="0.25">
      <c r="A1131" s="68"/>
      <c r="C1131" s="68"/>
      <c r="D1131" s="68"/>
    </row>
    <row r="1132" spans="1:4" x14ac:dyDescent="0.25">
      <c r="A1132" s="68"/>
      <c r="C1132" s="68"/>
      <c r="D1132" s="68"/>
    </row>
    <row r="1133" spans="1:4" x14ac:dyDescent="0.25">
      <c r="A1133" s="68"/>
      <c r="C1133" s="68"/>
      <c r="D1133" s="68"/>
    </row>
    <row r="1134" spans="1:4" x14ac:dyDescent="0.25">
      <c r="A1134" s="68"/>
      <c r="C1134" s="68"/>
      <c r="D1134" s="68"/>
    </row>
    <row r="1135" spans="1:4" x14ac:dyDescent="0.25">
      <c r="A1135" s="68"/>
      <c r="C1135" s="68"/>
      <c r="D1135" s="68"/>
    </row>
    <row r="1136" spans="1:4" x14ac:dyDescent="0.25">
      <c r="A1136" s="68"/>
      <c r="C1136" s="68"/>
      <c r="D1136" s="68"/>
    </row>
    <row r="1137" spans="1:4" x14ac:dyDescent="0.25">
      <c r="A1137" s="68"/>
      <c r="C1137" s="68"/>
      <c r="D1137" s="68"/>
    </row>
    <row r="1138" spans="1:4" x14ac:dyDescent="0.25">
      <c r="A1138" s="68"/>
      <c r="C1138" s="68"/>
      <c r="D1138" s="68"/>
    </row>
    <row r="1139" spans="1:4" x14ac:dyDescent="0.25">
      <c r="A1139" s="68"/>
      <c r="C1139" s="68"/>
      <c r="D1139" s="68"/>
    </row>
    <row r="1140" spans="1:4" x14ac:dyDescent="0.25">
      <c r="A1140" s="68"/>
      <c r="C1140" s="68"/>
      <c r="D1140" s="68"/>
    </row>
    <row r="1141" spans="1:4" x14ac:dyDescent="0.25">
      <c r="A1141" s="68"/>
      <c r="C1141" s="68"/>
      <c r="D1141" s="68"/>
    </row>
    <row r="1142" spans="1:4" x14ac:dyDescent="0.25">
      <c r="A1142" s="68"/>
      <c r="C1142" s="68"/>
      <c r="D1142" s="68"/>
    </row>
    <row r="1143" spans="1:4" x14ac:dyDescent="0.25">
      <c r="A1143" s="68"/>
      <c r="C1143" s="68"/>
      <c r="D1143" s="68"/>
    </row>
    <row r="1144" spans="1:4" x14ac:dyDescent="0.25">
      <c r="A1144" s="68"/>
      <c r="C1144" s="68"/>
      <c r="D1144" s="68"/>
    </row>
    <row r="1145" spans="1:4" x14ac:dyDescent="0.25">
      <c r="A1145" s="68"/>
      <c r="C1145" s="68"/>
      <c r="D1145" s="68"/>
    </row>
    <row r="1146" spans="1:4" x14ac:dyDescent="0.25">
      <c r="A1146" s="68"/>
      <c r="C1146" s="68"/>
      <c r="D1146" s="68"/>
    </row>
    <row r="1147" spans="1:4" x14ac:dyDescent="0.25">
      <c r="A1147" s="68"/>
      <c r="C1147" s="68"/>
      <c r="D1147" s="68"/>
    </row>
    <row r="1148" spans="1:4" x14ac:dyDescent="0.25">
      <c r="A1148" s="68"/>
      <c r="C1148" s="68"/>
      <c r="D1148" s="68"/>
    </row>
    <row r="1149" spans="1:4" x14ac:dyDescent="0.25">
      <c r="A1149" s="68"/>
      <c r="C1149" s="68"/>
      <c r="D1149" s="68"/>
    </row>
    <row r="1150" spans="1:4" x14ac:dyDescent="0.25">
      <c r="A1150" s="68"/>
      <c r="C1150" s="68"/>
      <c r="D1150" s="68"/>
    </row>
    <row r="1151" spans="1:4" x14ac:dyDescent="0.25">
      <c r="A1151" s="68"/>
      <c r="C1151" s="68"/>
      <c r="D1151" s="68"/>
    </row>
    <row r="1152" spans="1:4" x14ac:dyDescent="0.25">
      <c r="A1152" s="68"/>
      <c r="C1152" s="68"/>
      <c r="D1152" s="68"/>
    </row>
    <row r="1153" spans="1:4" x14ac:dyDescent="0.25">
      <c r="A1153" s="68"/>
      <c r="C1153" s="68"/>
      <c r="D1153" s="68"/>
    </row>
    <row r="1154" spans="1:4" x14ac:dyDescent="0.25">
      <c r="A1154" s="68"/>
      <c r="C1154" s="68"/>
      <c r="D1154" s="68"/>
    </row>
    <row r="1155" spans="1:4" x14ac:dyDescent="0.25">
      <c r="A1155" s="68"/>
      <c r="C1155" s="68"/>
      <c r="D1155" s="68"/>
    </row>
    <row r="1156" spans="1:4" x14ac:dyDescent="0.25">
      <c r="A1156" s="68"/>
      <c r="C1156" s="68"/>
      <c r="D1156" s="68"/>
    </row>
    <row r="1157" spans="1:4" x14ac:dyDescent="0.25">
      <c r="A1157" s="68"/>
      <c r="C1157" s="68"/>
      <c r="D1157" s="68"/>
    </row>
    <row r="1158" spans="1:4" x14ac:dyDescent="0.25">
      <c r="A1158" s="68"/>
      <c r="C1158" s="68"/>
      <c r="D1158" s="68"/>
    </row>
    <row r="1159" spans="1:4" x14ac:dyDescent="0.25">
      <c r="A1159" s="68"/>
      <c r="C1159" s="68"/>
      <c r="D1159" s="68"/>
    </row>
    <row r="1160" spans="1:4" x14ac:dyDescent="0.25">
      <c r="A1160" s="68"/>
      <c r="C1160" s="68"/>
      <c r="D1160" s="68"/>
    </row>
    <row r="1161" spans="1:4" x14ac:dyDescent="0.25">
      <c r="A1161" s="68"/>
      <c r="C1161" s="68"/>
      <c r="D1161" s="68"/>
    </row>
    <row r="1162" spans="1:4" x14ac:dyDescent="0.25">
      <c r="A1162" s="68"/>
      <c r="C1162" s="68"/>
      <c r="D1162" s="68"/>
    </row>
    <row r="1163" spans="1:4" x14ac:dyDescent="0.25">
      <c r="A1163" s="68"/>
      <c r="C1163" s="68"/>
      <c r="D1163" s="68"/>
    </row>
    <row r="1164" spans="1:4" x14ac:dyDescent="0.25">
      <c r="A1164" s="68"/>
      <c r="C1164" s="68"/>
      <c r="D1164" s="68"/>
    </row>
    <row r="1165" spans="1:4" x14ac:dyDescent="0.25">
      <c r="A1165" s="68"/>
      <c r="C1165" s="68"/>
      <c r="D1165" s="68"/>
    </row>
    <row r="1166" spans="1:4" x14ac:dyDescent="0.25">
      <c r="A1166" s="68"/>
      <c r="C1166" s="68"/>
      <c r="D1166" s="68"/>
    </row>
    <row r="1167" spans="1:4" x14ac:dyDescent="0.25">
      <c r="A1167" s="68"/>
      <c r="C1167" s="68"/>
      <c r="D1167" s="68"/>
    </row>
    <row r="1168" spans="1:4" x14ac:dyDescent="0.25">
      <c r="A1168" s="68"/>
      <c r="C1168" s="68"/>
      <c r="D1168" s="68"/>
    </row>
    <row r="1169" spans="1:4" x14ac:dyDescent="0.25">
      <c r="A1169" s="68"/>
      <c r="C1169" s="68"/>
      <c r="D1169" s="68"/>
    </row>
    <row r="1170" spans="1:4" x14ac:dyDescent="0.25">
      <c r="A1170" s="68"/>
      <c r="C1170" s="68"/>
      <c r="D1170" s="68"/>
    </row>
    <row r="1171" spans="1:4" x14ac:dyDescent="0.25">
      <c r="A1171" s="68"/>
      <c r="C1171" s="68"/>
      <c r="D1171" s="68"/>
    </row>
    <row r="1172" spans="1:4" x14ac:dyDescent="0.25">
      <c r="A1172" s="68"/>
      <c r="C1172" s="68"/>
      <c r="D1172" s="68"/>
    </row>
    <row r="1173" spans="1:4" x14ac:dyDescent="0.25">
      <c r="A1173" s="68"/>
      <c r="C1173" s="68"/>
      <c r="D1173" s="68"/>
    </row>
    <row r="1174" spans="1:4" x14ac:dyDescent="0.25">
      <c r="A1174" s="68"/>
      <c r="C1174" s="68"/>
      <c r="D1174" s="68"/>
    </row>
    <row r="1175" spans="1:4" x14ac:dyDescent="0.25">
      <c r="A1175" s="68"/>
      <c r="C1175" s="68"/>
      <c r="D1175" s="68"/>
    </row>
    <row r="1176" spans="1:4" x14ac:dyDescent="0.25">
      <c r="A1176" s="68"/>
      <c r="C1176" s="68"/>
      <c r="D1176" s="68"/>
    </row>
    <row r="1177" spans="1:4" x14ac:dyDescent="0.25">
      <c r="A1177" s="68"/>
      <c r="C1177" s="68"/>
      <c r="D1177" s="68"/>
    </row>
    <row r="1178" spans="1:4" x14ac:dyDescent="0.25">
      <c r="A1178" s="68"/>
      <c r="C1178" s="68"/>
      <c r="D1178" s="68"/>
    </row>
    <row r="1179" spans="1:4" x14ac:dyDescent="0.25">
      <c r="A1179" s="68"/>
      <c r="C1179" s="68"/>
      <c r="D1179" s="68"/>
    </row>
    <row r="1180" spans="1:4" x14ac:dyDescent="0.25">
      <c r="A1180" s="68"/>
      <c r="C1180" s="68"/>
      <c r="D1180" s="68"/>
    </row>
    <row r="1181" spans="1:4" x14ac:dyDescent="0.25">
      <c r="A1181" s="68"/>
      <c r="C1181" s="68"/>
      <c r="D1181" s="68"/>
    </row>
    <row r="1182" spans="1:4" x14ac:dyDescent="0.25">
      <c r="A1182" s="68"/>
      <c r="C1182" s="68"/>
      <c r="D1182" s="68"/>
    </row>
    <row r="1183" spans="1:4" x14ac:dyDescent="0.25">
      <c r="A1183" s="68"/>
      <c r="C1183" s="68"/>
      <c r="D1183" s="68"/>
    </row>
    <row r="1184" spans="1:4" x14ac:dyDescent="0.25">
      <c r="A1184" s="68"/>
      <c r="C1184" s="68"/>
      <c r="D1184" s="68"/>
    </row>
    <row r="1185" spans="1:4" x14ac:dyDescent="0.25">
      <c r="A1185" s="68"/>
      <c r="C1185" s="68"/>
      <c r="D1185" s="68"/>
    </row>
    <row r="1186" spans="1:4" x14ac:dyDescent="0.25">
      <c r="A1186" s="68"/>
      <c r="C1186" s="68"/>
      <c r="D1186" s="68"/>
    </row>
    <row r="1187" spans="1:4" x14ac:dyDescent="0.25">
      <c r="A1187" s="68"/>
      <c r="C1187" s="68"/>
      <c r="D1187" s="68"/>
    </row>
    <row r="1188" spans="1:4" x14ac:dyDescent="0.25">
      <c r="A1188" s="68"/>
      <c r="C1188" s="68"/>
      <c r="D1188" s="68"/>
    </row>
    <row r="1189" spans="1:4" x14ac:dyDescent="0.25">
      <c r="A1189" s="68"/>
      <c r="C1189" s="68"/>
      <c r="D1189" s="68"/>
    </row>
    <row r="1190" spans="1:4" x14ac:dyDescent="0.25">
      <c r="A1190" s="68"/>
      <c r="C1190" s="68"/>
      <c r="D1190" s="68"/>
    </row>
    <row r="1191" spans="1:4" x14ac:dyDescent="0.25">
      <c r="A1191" s="68"/>
      <c r="C1191" s="68"/>
      <c r="D1191" s="68"/>
    </row>
    <row r="1192" spans="1:4" x14ac:dyDescent="0.25">
      <c r="A1192" s="68"/>
      <c r="C1192" s="68"/>
      <c r="D1192" s="68"/>
    </row>
    <row r="1193" spans="1:4" x14ac:dyDescent="0.25">
      <c r="A1193" s="68"/>
      <c r="C1193" s="68"/>
      <c r="D1193" s="68"/>
    </row>
    <row r="1194" spans="1:4" x14ac:dyDescent="0.25">
      <c r="A1194" s="68"/>
      <c r="C1194" s="68"/>
      <c r="D1194" s="68"/>
    </row>
    <row r="1195" spans="1:4" x14ac:dyDescent="0.25">
      <c r="A1195" s="68"/>
      <c r="C1195" s="68"/>
      <c r="D1195" s="68"/>
    </row>
    <row r="1196" spans="1:4" x14ac:dyDescent="0.25">
      <c r="A1196" s="68"/>
      <c r="C1196" s="68"/>
      <c r="D1196" s="68"/>
    </row>
    <row r="1197" spans="1:4" x14ac:dyDescent="0.25">
      <c r="A1197" s="68"/>
      <c r="C1197" s="68"/>
      <c r="D1197" s="68"/>
    </row>
    <row r="1198" spans="1:4" x14ac:dyDescent="0.25">
      <c r="A1198" s="68"/>
      <c r="C1198" s="68"/>
      <c r="D1198" s="68"/>
    </row>
    <row r="1199" spans="1:4" x14ac:dyDescent="0.25">
      <c r="A1199" s="68"/>
      <c r="C1199" s="68"/>
      <c r="D1199" s="68"/>
    </row>
    <row r="1200" spans="1:4" x14ac:dyDescent="0.25">
      <c r="A1200" s="68"/>
      <c r="C1200" s="68"/>
      <c r="D1200" s="68"/>
    </row>
    <row r="1201" spans="1:4" x14ac:dyDescent="0.25">
      <c r="A1201" s="68"/>
      <c r="C1201" s="68"/>
      <c r="D1201" s="68"/>
    </row>
    <row r="1202" spans="1:4" x14ac:dyDescent="0.25">
      <c r="A1202" s="68"/>
      <c r="C1202" s="68"/>
      <c r="D1202" s="68"/>
    </row>
    <row r="1203" spans="1:4" x14ac:dyDescent="0.25">
      <c r="A1203" s="68"/>
      <c r="C1203" s="68"/>
      <c r="D1203" s="68"/>
    </row>
    <row r="1204" spans="1:4" x14ac:dyDescent="0.25">
      <c r="A1204" s="68"/>
      <c r="C1204" s="68"/>
      <c r="D1204" s="68"/>
    </row>
    <row r="1205" spans="1:4" x14ac:dyDescent="0.25">
      <c r="A1205" s="68"/>
      <c r="C1205" s="68"/>
      <c r="D1205" s="68"/>
    </row>
    <row r="1206" spans="1:4" x14ac:dyDescent="0.25">
      <c r="A1206" s="68"/>
      <c r="C1206" s="68"/>
      <c r="D1206" s="68"/>
    </row>
    <row r="1207" spans="1:4" x14ac:dyDescent="0.25">
      <c r="A1207" s="68"/>
      <c r="C1207" s="68"/>
      <c r="D1207" s="68"/>
    </row>
    <row r="1208" spans="1:4" x14ac:dyDescent="0.25">
      <c r="A1208" s="68"/>
      <c r="C1208" s="68"/>
      <c r="D1208" s="68"/>
    </row>
    <row r="1209" spans="1:4" x14ac:dyDescent="0.25">
      <c r="A1209" s="68"/>
      <c r="C1209" s="68"/>
      <c r="D1209" s="68"/>
    </row>
    <row r="1210" spans="1:4" x14ac:dyDescent="0.25">
      <c r="A1210" s="68"/>
      <c r="C1210" s="68"/>
      <c r="D1210" s="68"/>
    </row>
    <row r="1211" spans="1:4" x14ac:dyDescent="0.25">
      <c r="A1211" s="68"/>
      <c r="C1211" s="68"/>
      <c r="D1211" s="68"/>
    </row>
    <row r="1212" spans="1:4" x14ac:dyDescent="0.25">
      <c r="A1212" s="68"/>
      <c r="C1212" s="68"/>
      <c r="D1212" s="68"/>
    </row>
    <row r="1213" spans="1:4" x14ac:dyDescent="0.25">
      <c r="A1213" s="68"/>
      <c r="C1213" s="68"/>
      <c r="D1213" s="68"/>
    </row>
    <row r="1214" spans="1:4" x14ac:dyDescent="0.25">
      <c r="A1214" s="68"/>
      <c r="C1214" s="68"/>
      <c r="D1214" s="68"/>
    </row>
    <row r="1215" spans="1:4" x14ac:dyDescent="0.25">
      <c r="A1215" s="68"/>
      <c r="C1215" s="68"/>
      <c r="D1215" s="68"/>
    </row>
    <row r="1216" spans="1:4" x14ac:dyDescent="0.25">
      <c r="A1216" s="68"/>
      <c r="C1216" s="68"/>
      <c r="D1216" s="68"/>
    </row>
    <row r="1217" spans="1:4" x14ac:dyDescent="0.25">
      <c r="A1217" s="68"/>
      <c r="C1217" s="68"/>
      <c r="D1217" s="68"/>
    </row>
    <row r="1218" spans="1:4" x14ac:dyDescent="0.25">
      <c r="A1218" s="68"/>
      <c r="C1218" s="68"/>
      <c r="D1218" s="68"/>
    </row>
    <row r="1219" spans="1:4" x14ac:dyDescent="0.25">
      <c r="A1219" s="68"/>
      <c r="C1219" s="68"/>
      <c r="D1219" s="68"/>
    </row>
    <row r="1220" spans="1:4" x14ac:dyDescent="0.25">
      <c r="A1220" s="68"/>
      <c r="C1220" s="68"/>
      <c r="D1220" s="68"/>
    </row>
    <row r="1221" spans="1:4" x14ac:dyDescent="0.25">
      <c r="A1221" s="68"/>
      <c r="C1221" s="68"/>
      <c r="D1221" s="68"/>
    </row>
    <row r="1222" spans="1:4" x14ac:dyDescent="0.25">
      <c r="A1222" s="68"/>
      <c r="C1222" s="68"/>
      <c r="D1222" s="68"/>
    </row>
    <row r="1223" spans="1:4" x14ac:dyDescent="0.25">
      <c r="A1223" s="68"/>
      <c r="C1223" s="68"/>
      <c r="D1223" s="68"/>
    </row>
    <row r="1224" spans="1:4" x14ac:dyDescent="0.25">
      <c r="A1224" s="68"/>
      <c r="C1224" s="68"/>
      <c r="D1224" s="68"/>
    </row>
    <row r="1225" spans="1:4" x14ac:dyDescent="0.25">
      <c r="A1225" s="68"/>
      <c r="C1225" s="68"/>
      <c r="D1225" s="68"/>
    </row>
    <row r="1226" spans="1:4" x14ac:dyDescent="0.25">
      <c r="A1226" s="68"/>
      <c r="C1226" s="68"/>
      <c r="D1226" s="68"/>
    </row>
    <row r="1227" spans="1:4" x14ac:dyDescent="0.25">
      <c r="A1227" s="68"/>
      <c r="C1227" s="68"/>
      <c r="D1227" s="68"/>
    </row>
    <row r="1228" spans="1:4" x14ac:dyDescent="0.25">
      <c r="A1228" s="68"/>
      <c r="C1228" s="68"/>
      <c r="D1228" s="68"/>
    </row>
    <row r="1229" spans="1:4" x14ac:dyDescent="0.25">
      <c r="A1229" s="68"/>
      <c r="C1229" s="68"/>
      <c r="D1229" s="68"/>
    </row>
    <row r="1230" spans="1:4" x14ac:dyDescent="0.25">
      <c r="A1230" s="68"/>
      <c r="C1230" s="68"/>
      <c r="D1230" s="68"/>
    </row>
    <row r="1231" spans="1:4" x14ac:dyDescent="0.25">
      <c r="A1231" s="68"/>
      <c r="C1231" s="68"/>
      <c r="D1231" s="68"/>
    </row>
    <row r="1232" spans="1:4" x14ac:dyDescent="0.25">
      <c r="A1232" s="68"/>
      <c r="C1232" s="68"/>
      <c r="D1232" s="68"/>
    </row>
    <row r="1233" spans="1:4" x14ac:dyDescent="0.25">
      <c r="A1233" s="68"/>
      <c r="C1233" s="68"/>
      <c r="D1233" s="68"/>
    </row>
    <row r="1234" spans="1:4" x14ac:dyDescent="0.25">
      <c r="A1234" s="68"/>
      <c r="C1234" s="68"/>
      <c r="D1234" s="68"/>
    </row>
    <row r="1235" spans="1:4" x14ac:dyDescent="0.25">
      <c r="A1235" s="68"/>
      <c r="C1235" s="68"/>
      <c r="D1235" s="68"/>
    </row>
    <row r="1236" spans="1:4" x14ac:dyDescent="0.25">
      <c r="A1236" s="68"/>
      <c r="C1236" s="68"/>
      <c r="D1236" s="68"/>
    </row>
    <row r="1237" spans="1:4" x14ac:dyDescent="0.25">
      <c r="A1237" s="68"/>
      <c r="C1237" s="68"/>
      <c r="D1237" s="68"/>
    </row>
    <row r="1238" spans="1:4" x14ac:dyDescent="0.25">
      <c r="A1238" s="68"/>
      <c r="C1238" s="68"/>
      <c r="D1238" s="68"/>
    </row>
    <row r="1239" spans="1:4" x14ac:dyDescent="0.25">
      <c r="A1239" s="68"/>
      <c r="C1239" s="68"/>
      <c r="D1239" s="68"/>
    </row>
    <row r="1240" spans="1:4" x14ac:dyDescent="0.25">
      <c r="A1240" s="68"/>
      <c r="C1240" s="68"/>
      <c r="D1240" s="68"/>
    </row>
    <row r="1241" spans="1:4" x14ac:dyDescent="0.25">
      <c r="A1241" s="68"/>
      <c r="C1241" s="68"/>
      <c r="D1241" s="68"/>
    </row>
    <row r="1242" spans="1:4" x14ac:dyDescent="0.25">
      <c r="A1242" s="68"/>
      <c r="C1242" s="68"/>
      <c r="D1242" s="68"/>
    </row>
    <row r="1243" spans="1:4" x14ac:dyDescent="0.25">
      <c r="A1243" s="68"/>
      <c r="C1243" s="68"/>
      <c r="D1243" s="68"/>
    </row>
    <row r="1244" spans="1:4" x14ac:dyDescent="0.25">
      <c r="A1244" s="68"/>
      <c r="C1244" s="68"/>
      <c r="D1244" s="68"/>
    </row>
    <row r="1245" spans="1:4" x14ac:dyDescent="0.25">
      <c r="A1245" s="68"/>
      <c r="C1245" s="68"/>
      <c r="D1245" s="68"/>
    </row>
    <row r="1246" spans="1:4" x14ac:dyDescent="0.25">
      <c r="A1246" s="68"/>
      <c r="C1246" s="68"/>
      <c r="D1246" s="68"/>
    </row>
    <row r="1247" spans="1:4" x14ac:dyDescent="0.25">
      <c r="A1247" s="68"/>
      <c r="C1247" s="68"/>
      <c r="D1247" s="68"/>
    </row>
    <row r="1248" spans="1:4" x14ac:dyDescent="0.25">
      <c r="A1248" s="68"/>
      <c r="C1248" s="68"/>
      <c r="D1248" s="68"/>
    </row>
    <row r="1249" spans="1:4" x14ac:dyDescent="0.25">
      <c r="A1249" s="68"/>
      <c r="C1249" s="68"/>
      <c r="D1249" s="68"/>
    </row>
    <row r="1250" spans="1:4" x14ac:dyDescent="0.25">
      <c r="A1250" s="68"/>
      <c r="C1250" s="68"/>
      <c r="D1250" s="68"/>
    </row>
    <row r="1251" spans="1:4" x14ac:dyDescent="0.25">
      <c r="A1251" s="68"/>
      <c r="C1251" s="68"/>
      <c r="D1251" s="68"/>
    </row>
    <row r="1252" spans="1:4" x14ac:dyDescent="0.25">
      <c r="A1252" s="68"/>
      <c r="C1252" s="68"/>
      <c r="D1252" s="68"/>
    </row>
    <row r="1253" spans="1:4" x14ac:dyDescent="0.25">
      <c r="A1253" s="68"/>
      <c r="C1253" s="68"/>
      <c r="D1253" s="68"/>
    </row>
    <row r="1254" spans="1:4" x14ac:dyDescent="0.25">
      <c r="A1254" s="68"/>
      <c r="C1254" s="68"/>
      <c r="D1254" s="68"/>
    </row>
    <row r="1255" spans="1:4" x14ac:dyDescent="0.25">
      <c r="A1255" s="68"/>
      <c r="C1255" s="68"/>
      <c r="D1255" s="68"/>
    </row>
    <row r="1256" spans="1:4" x14ac:dyDescent="0.25">
      <c r="A1256" s="68"/>
      <c r="C1256" s="68"/>
      <c r="D1256" s="68"/>
    </row>
    <row r="1257" spans="1:4" x14ac:dyDescent="0.25">
      <c r="A1257" s="68"/>
      <c r="C1257" s="68"/>
      <c r="D1257" s="68"/>
    </row>
    <row r="1258" spans="1:4" x14ac:dyDescent="0.25">
      <c r="A1258" s="68"/>
      <c r="C1258" s="68"/>
      <c r="D1258" s="68"/>
    </row>
    <row r="1259" spans="1:4" x14ac:dyDescent="0.25">
      <c r="A1259" s="68"/>
      <c r="C1259" s="68"/>
      <c r="D1259" s="68"/>
    </row>
    <row r="1260" spans="1:4" x14ac:dyDescent="0.25">
      <c r="A1260" s="68"/>
      <c r="C1260" s="68"/>
      <c r="D1260" s="68"/>
    </row>
    <row r="1261" spans="1:4" x14ac:dyDescent="0.25">
      <c r="A1261" s="68"/>
      <c r="C1261" s="68"/>
      <c r="D1261" s="68"/>
    </row>
    <row r="1262" spans="1:4" x14ac:dyDescent="0.25">
      <c r="A1262" s="68"/>
      <c r="C1262" s="68"/>
      <c r="D1262" s="68"/>
    </row>
    <row r="1263" spans="1:4" x14ac:dyDescent="0.25">
      <c r="A1263" s="68"/>
      <c r="C1263" s="68"/>
      <c r="D1263" s="68"/>
    </row>
    <row r="1264" spans="1:4" x14ac:dyDescent="0.25">
      <c r="A1264" s="68"/>
      <c r="C1264" s="68"/>
      <c r="D1264" s="68"/>
    </row>
    <row r="1265" spans="1:4" x14ac:dyDescent="0.25">
      <c r="A1265" s="68"/>
      <c r="C1265" s="68"/>
      <c r="D1265" s="68"/>
    </row>
    <row r="1266" spans="1:4" x14ac:dyDescent="0.25">
      <c r="A1266" s="68"/>
      <c r="C1266" s="68"/>
      <c r="D1266" s="68"/>
    </row>
    <row r="1267" spans="1:4" x14ac:dyDescent="0.25">
      <c r="A1267" s="68"/>
      <c r="C1267" s="68"/>
      <c r="D1267" s="68"/>
    </row>
    <row r="1268" spans="1:4" x14ac:dyDescent="0.25">
      <c r="A1268" s="68"/>
      <c r="C1268" s="68"/>
      <c r="D1268" s="68"/>
    </row>
    <row r="1269" spans="1:4" x14ac:dyDescent="0.25">
      <c r="A1269" s="68"/>
      <c r="C1269" s="68"/>
      <c r="D1269" s="68"/>
    </row>
    <row r="1270" spans="1:4" x14ac:dyDescent="0.25">
      <c r="A1270" s="68"/>
      <c r="C1270" s="68"/>
      <c r="D1270" s="68"/>
    </row>
    <row r="1271" spans="1:4" x14ac:dyDescent="0.25">
      <c r="A1271" s="68"/>
      <c r="C1271" s="68"/>
      <c r="D1271" s="68"/>
    </row>
    <row r="1272" spans="1:4" x14ac:dyDescent="0.25">
      <c r="A1272" s="68"/>
      <c r="C1272" s="68"/>
      <c r="D1272" s="68"/>
    </row>
    <row r="1273" spans="1:4" x14ac:dyDescent="0.25">
      <c r="A1273" s="68"/>
      <c r="C1273" s="68"/>
      <c r="D1273" s="68"/>
    </row>
    <row r="1274" spans="1:4" x14ac:dyDescent="0.25">
      <c r="A1274" s="68"/>
      <c r="C1274" s="68"/>
      <c r="D1274" s="68"/>
    </row>
    <row r="1275" spans="1:4" x14ac:dyDescent="0.25">
      <c r="A1275" s="68"/>
      <c r="C1275" s="68"/>
      <c r="D1275" s="68"/>
    </row>
    <row r="1276" spans="1:4" x14ac:dyDescent="0.25">
      <c r="A1276" s="68"/>
      <c r="C1276" s="68"/>
      <c r="D1276" s="68"/>
    </row>
  </sheetData>
  <mergeCells count="40">
    <mergeCell ref="A98:E98"/>
    <mergeCell ref="C96:E96"/>
    <mergeCell ref="A97:E97"/>
    <mergeCell ref="F1:G1"/>
    <mergeCell ref="A1:E1"/>
    <mergeCell ref="A2:E2"/>
    <mergeCell ref="A7:E7"/>
    <mergeCell ref="A3:B3"/>
    <mergeCell ref="C3:E6"/>
    <mergeCell ref="A6:B6"/>
    <mergeCell ref="A68:E68"/>
    <mergeCell ref="A69:E69"/>
    <mergeCell ref="C84:E84"/>
    <mergeCell ref="A85:E85"/>
    <mergeCell ref="A86:E86"/>
    <mergeCell ref="C51:E51"/>
    <mergeCell ref="A52:E52"/>
    <mergeCell ref="A53:E53"/>
    <mergeCell ref="D54:E54"/>
    <mergeCell ref="C67:E67"/>
    <mergeCell ref="C108:E108"/>
    <mergeCell ref="A109:B109"/>
    <mergeCell ref="C109:E112"/>
    <mergeCell ref="A110:B110"/>
    <mergeCell ref="A111:B111"/>
    <mergeCell ref="A112:B112"/>
    <mergeCell ref="A113:E113"/>
    <mergeCell ref="D114:E114"/>
    <mergeCell ref="D115:E115"/>
    <mergeCell ref="D116:E116"/>
    <mergeCell ref="D117:E117"/>
    <mergeCell ref="D123:E123"/>
    <mergeCell ref="D124:E124"/>
    <mergeCell ref="D125:E125"/>
    <mergeCell ref="C131:E131"/>
    <mergeCell ref="D118:E118"/>
    <mergeCell ref="D119:E119"/>
    <mergeCell ref="D120:E120"/>
    <mergeCell ref="D121:E121"/>
    <mergeCell ref="D122:E122"/>
  </mergeCells>
  <phoneticPr fontId="45" type="noConversion"/>
  <conditionalFormatting sqref="E41">
    <cfRule type="duplicateValues" dxfId="1542" priority="97"/>
  </conditionalFormatting>
  <conditionalFormatting sqref="E90">
    <cfRule type="duplicateValues" dxfId="1541" priority="96"/>
  </conditionalFormatting>
  <conditionalFormatting sqref="E42">
    <cfRule type="duplicateValues" dxfId="1540" priority="95"/>
  </conditionalFormatting>
  <conditionalFormatting sqref="E42">
    <cfRule type="duplicateValues" dxfId="1539" priority="94"/>
  </conditionalFormatting>
  <conditionalFormatting sqref="E43">
    <cfRule type="duplicateValues" dxfId="1538" priority="93"/>
  </conditionalFormatting>
  <conditionalFormatting sqref="E43">
    <cfRule type="duplicateValues" dxfId="1537" priority="92"/>
  </conditionalFormatting>
  <conditionalFormatting sqref="E44">
    <cfRule type="duplicateValues" dxfId="1536" priority="91"/>
  </conditionalFormatting>
  <conditionalFormatting sqref="E44">
    <cfRule type="duplicateValues" dxfId="1535" priority="90"/>
  </conditionalFormatting>
  <conditionalFormatting sqref="B101">
    <cfRule type="duplicateValues" dxfId="1534" priority="89"/>
  </conditionalFormatting>
  <conditionalFormatting sqref="B26">
    <cfRule type="duplicateValues" dxfId="1533" priority="88"/>
  </conditionalFormatting>
  <conditionalFormatting sqref="B108:B132 B84:B90 B40:B44 B96:B99 B1:B25 B50:B57 B60:B74">
    <cfRule type="duplicateValues" dxfId="1532" priority="99"/>
  </conditionalFormatting>
  <conditionalFormatting sqref="E45">
    <cfRule type="duplicateValues" dxfId="1531" priority="86"/>
  </conditionalFormatting>
  <conditionalFormatting sqref="E45">
    <cfRule type="duplicateValues" dxfId="1530" priority="85"/>
  </conditionalFormatting>
  <conditionalFormatting sqref="B45">
    <cfRule type="duplicateValues" dxfId="1529" priority="87"/>
  </conditionalFormatting>
  <conditionalFormatting sqref="B108:B132 B84:B90 B40:B45 B96:B99 B101 B1:B26 B50:B57 B60:B74">
    <cfRule type="duplicateValues" dxfId="1528" priority="84"/>
  </conditionalFormatting>
  <conditionalFormatting sqref="B108:B132 B96:B99 B84:B90 B40:B45 B101 B1:B26 B50:B57 B60:B74">
    <cfRule type="duplicateValues" dxfId="1527" priority="83"/>
  </conditionalFormatting>
  <conditionalFormatting sqref="E46">
    <cfRule type="duplicateValues" dxfId="1526" priority="81"/>
  </conditionalFormatting>
  <conditionalFormatting sqref="E46">
    <cfRule type="duplicateValues" dxfId="1525" priority="80"/>
  </conditionalFormatting>
  <conditionalFormatting sqref="B46">
    <cfRule type="duplicateValues" dxfId="1524" priority="82"/>
  </conditionalFormatting>
  <conditionalFormatting sqref="B46">
    <cfRule type="duplicateValues" dxfId="1523" priority="79"/>
  </conditionalFormatting>
  <conditionalFormatting sqref="B46">
    <cfRule type="duplicateValues" dxfId="1522" priority="78"/>
  </conditionalFormatting>
  <conditionalFormatting sqref="B27">
    <cfRule type="duplicateValues" dxfId="1521" priority="77"/>
  </conditionalFormatting>
  <conditionalFormatting sqref="B27">
    <cfRule type="duplicateValues" dxfId="1520" priority="76"/>
  </conditionalFormatting>
  <conditionalFormatting sqref="B27">
    <cfRule type="duplicateValues" dxfId="1519" priority="75"/>
  </conditionalFormatting>
  <conditionalFormatting sqref="B28">
    <cfRule type="duplicateValues" dxfId="1518" priority="74"/>
  </conditionalFormatting>
  <conditionalFormatting sqref="B28">
    <cfRule type="duplicateValues" dxfId="1517" priority="73"/>
  </conditionalFormatting>
  <conditionalFormatting sqref="B28">
    <cfRule type="duplicateValues" dxfId="1516" priority="72"/>
  </conditionalFormatting>
  <conditionalFormatting sqref="B29">
    <cfRule type="duplicateValues" dxfId="1515" priority="71"/>
  </conditionalFormatting>
  <conditionalFormatting sqref="B29">
    <cfRule type="duplicateValues" dxfId="1514" priority="70"/>
  </conditionalFormatting>
  <conditionalFormatting sqref="B29">
    <cfRule type="duplicateValues" dxfId="1513" priority="69"/>
  </conditionalFormatting>
  <conditionalFormatting sqref="B108:B132 B84:B90 B40:B46 B101 B96:B99 B1:B29 B50:B57 B60:B74">
    <cfRule type="duplicateValues" dxfId="1512" priority="68"/>
  </conditionalFormatting>
  <conditionalFormatting sqref="B30">
    <cfRule type="duplicateValues" dxfId="1511" priority="67"/>
  </conditionalFormatting>
  <conditionalFormatting sqref="B30">
    <cfRule type="duplicateValues" dxfId="1510" priority="66"/>
  </conditionalFormatting>
  <conditionalFormatting sqref="B30">
    <cfRule type="duplicateValues" dxfId="1509" priority="65"/>
  </conditionalFormatting>
  <conditionalFormatting sqref="B30">
    <cfRule type="duplicateValues" dxfId="1508" priority="64"/>
  </conditionalFormatting>
  <conditionalFormatting sqref="B75">
    <cfRule type="duplicateValues" dxfId="1507" priority="63"/>
  </conditionalFormatting>
  <conditionalFormatting sqref="B75">
    <cfRule type="duplicateValues" dxfId="1506" priority="62"/>
  </conditionalFormatting>
  <conditionalFormatting sqref="B75">
    <cfRule type="duplicateValues" dxfId="1505" priority="61"/>
  </conditionalFormatting>
  <conditionalFormatting sqref="B75">
    <cfRule type="duplicateValues" dxfId="1504" priority="60"/>
  </conditionalFormatting>
  <conditionalFormatting sqref="B76">
    <cfRule type="duplicateValues" dxfId="1503" priority="59"/>
  </conditionalFormatting>
  <conditionalFormatting sqref="B76">
    <cfRule type="duplicateValues" dxfId="1502" priority="58"/>
  </conditionalFormatting>
  <conditionalFormatting sqref="B76">
    <cfRule type="duplicateValues" dxfId="1501" priority="57"/>
  </conditionalFormatting>
  <conditionalFormatting sqref="B76">
    <cfRule type="duplicateValues" dxfId="1500" priority="56"/>
  </conditionalFormatting>
  <conditionalFormatting sqref="B108:B132 B101 B84:B90 B40:B46 B96:B99 B1:B30 B50:B57 B60:B76">
    <cfRule type="duplicateValues" dxfId="1499" priority="55"/>
  </conditionalFormatting>
  <conditionalFormatting sqref="B58">
    <cfRule type="duplicateValues" dxfId="1498" priority="54"/>
  </conditionalFormatting>
  <conditionalFormatting sqref="B58">
    <cfRule type="duplicateValues" dxfId="1497" priority="53"/>
  </conditionalFormatting>
  <conditionalFormatting sqref="B58">
    <cfRule type="duplicateValues" dxfId="1496" priority="52"/>
  </conditionalFormatting>
  <conditionalFormatting sqref="B58">
    <cfRule type="duplicateValues" dxfId="1495" priority="51"/>
  </conditionalFormatting>
  <conditionalFormatting sqref="B58">
    <cfRule type="duplicateValues" dxfId="1494" priority="50"/>
  </conditionalFormatting>
  <conditionalFormatting sqref="B100">
    <cfRule type="duplicateValues" dxfId="1493" priority="49"/>
  </conditionalFormatting>
  <conditionalFormatting sqref="B100">
    <cfRule type="duplicateValues" dxfId="1492" priority="48"/>
  </conditionalFormatting>
  <conditionalFormatting sqref="B100">
    <cfRule type="duplicateValues" dxfId="1491" priority="47"/>
  </conditionalFormatting>
  <conditionalFormatting sqref="B100">
    <cfRule type="duplicateValues" dxfId="1490" priority="46"/>
  </conditionalFormatting>
  <conditionalFormatting sqref="B100">
    <cfRule type="duplicateValues" dxfId="1489" priority="45"/>
  </conditionalFormatting>
  <conditionalFormatting sqref="B31">
    <cfRule type="duplicateValues" dxfId="1488" priority="44"/>
  </conditionalFormatting>
  <conditionalFormatting sqref="B31">
    <cfRule type="duplicateValues" dxfId="1487" priority="43"/>
  </conditionalFormatting>
  <conditionalFormatting sqref="B31">
    <cfRule type="duplicateValues" dxfId="1486" priority="42"/>
  </conditionalFormatting>
  <conditionalFormatting sqref="B31">
    <cfRule type="duplicateValues" dxfId="1485" priority="41"/>
  </conditionalFormatting>
  <conditionalFormatting sqref="B31">
    <cfRule type="duplicateValues" dxfId="1484" priority="40"/>
  </conditionalFormatting>
  <conditionalFormatting sqref="B108:B132 B96:B101 B84:B90 B40:B46 B1:B31 B50:B58 B60:B76">
    <cfRule type="duplicateValues" dxfId="1483" priority="39"/>
  </conditionalFormatting>
  <conditionalFormatting sqref="B1:B132">
    <cfRule type="duplicateValues" dxfId="1482" priority="16"/>
    <cfRule type="duplicateValues" dxfId="1481" priority="18"/>
  </conditionalFormatting>
  <conditionalFormatting sqref="E1:E58 E60:E132">
    <cfRule type="duplicateValues" dxfId="1480" priority="17"/>
  </conditionalFormatting>
  <conditionalFormatting sqref="E59">
    <cfRule type="duplicateValues" dxfId="1479" priority="13"/>
    <cfRule type="duplicateValues" dxfId="1478" priority="14"/>
    <cfRule type="duplicateValues" dxfId="1477" priority="15"/>
  </conditionalFormatting>
  <conditionalFormatting sqref="E59">
    <cfRule type="duplicateValues" dxfId="1476" priority="11"/>
    <cfRule type="duplicateValues" dxfId="1475" priority="12"/>
  </conditionalFormatting>
  <conditionalFormatting sqref="E59">
    <cfRule type="duplicateValues" dxfId="1474" priority="10"/>
  </conditionalFormatting>
  <conditionalFormatting sqref="E59">
    <cfRule type="duplicateValues" dxfId="1473" priority="6"/>
    <cfRule type="duplicateValues" dxfId="1472" priority="7"/>
    <cfRule type="duplicateValues" dxfId="1471" priority="8"/>
    <cfRule type="duplicateValues" dxfId="1470" priority="9"/>
  </conditionalFormatting>
  <conditionalFormatting sqref="E59">
    <cfRule type="duplicateValues" dxfId="1469" priority="1"/>
    <cfRule type="duplicateValues" dxfId="1468" priority="2"/>
    <cfRule type="duplicateValues" dxfId="1467" priority="3"/>
    <cfRule type="duplicateValues" dxfId="1466" priority="4"/>
    <cfRule type="duplicateValues" dxfId="1465" priority="5"/>
  </conditionalFormatting>
  <conditionalFormatting sqref="B77:B83 B32:B39 B49">
    <cfRule type="duplicateValues" dxfId="1464" priority="175363"/>
  </conditionalFormatting>
  <conditionalFormatting sqref="E90 E40:E41">
    <cfRule type="duplicateValues" dxfId="1463" priority="175364"/>
  </conditionalFormatting>
  <conditionalFormatting sqref="E91:E95 E47:E48">
    <cfRule type="duplicateValues" dxfId="1462" priority="175418"/>
  </conditionalFormatting>
  <conditionalFormatting sqref="B91:B95 B47:B48">
    <cfRule type="duplicateValues" dxfId="1461" priority="175422"/>
  </conditionalFormatting>
  <conditionalFormatting sqref="B102:B107 B59">
    <cfRule type="duplicateValues" dxfId="1460" priority="175469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8"/>
  <sheetViews>
    <sheetView workbookViewId="0">
      <selection activeCell="E2" sqref="E2"/>
    </sheetView>
  </sheetViews>
  <sheetFormatPr baseColWidth="10" defaultColWidth="11.42578125" defaultRowHeight="15" x14ac:dyDescent="0.25"/>
  <cols>
    <col min="5" max="5" width="59.42578125" bestFit="1" customWidth="1"/>
  </cols>
  <sheetData>
    <row r="1" spans="2:5" s="119" customFormat="1" ht="15.75" thickBot="1" x14ac:dyDescent="0.3"/>
    <row r="2" spans="2:5" s="119" customFormat="1" ht="24.75" customHeight="1" thickBot="1" x14ac:dyDescent="0.3">
      <c r="B2" s="156">
        <v>429</v>
      </c>
      <c r="C2" s="130" t="s">
        <v>2404</v>
      </c>
      <c r="E2" s="131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429 573 12 608 514 16 516 142 224 761 584 153 843                                                       </v>
      </c>
    </row>
    <row r="3" spans="2:5" s="119" customFormat="1" ht="18.75" thickBot="1" x14ac:dyDescent="0.3">
      <c r="B3" s="156">
        <v>573</v>
      </c>
      <c r="C3" s="130" t="s">
        <v>2404</v>
      </c>
    </row>
    <row r="4" spans="2:5" s="119" customFormat="1" ht="18.75" thickBot="1" x14ac:dyDescent="0.3">
      <c r="B4" s="156">
        <v>12</v>
      </c>
      <c r="C4" s="130" t="s">
        <v>2404</v>
      </c>
    </row>
    <row r="5" spans="2:5" s="119" customFormat="1" ht="18.75" thickBot="1" x14ac:dyDescent="0.3">
      <c r="B5" s="156">
        <v>608</v>
      </c>
      <c r="C5" s="130" t="s">
        <v>2404</v>
      </c>
    </row>
    <row r="6" spans="2:5" s="119" customFormat="1" ht="18.75" thickBot="1" x14ac:dyDescent="0.3">
      <c r="B6" s="156">
        <v>514</v>
      </c>
      <c r="C6" s="130" t="s">
        <v>2404</v>
      </c>
    </row>
    <row r="7" spans="2:5" s="119" customFormat="1" ht="18.75" thickBot="1" x14ac:dyDescent="0.3">
      <c r="B7" s="156">
        <v>16</v>
      </c>
      <c r="C7" s="130" t="s">
        <v>2404</v>
      </c>
    </row>
    <row r="8" spans="2:5" s="119" customFormat="1" ht="18.75" thickBot="1" x14ac:dyDescent="0.3">
      <c r="B8" s="156">
        <v>516</v>
      </c>
      <c r="C8" s="130" t="s">
        <v>2404</v>
      </c>
    </row>
    <row r="9" spans="2:5" s="119" customFormat="1" ht="18.75" thickBot="1" x14ac:dyDescent="0.3">
      <c r="B9" s="156">
        <v>142</v>
      </c>
      <c r="C9" s="130" t="s">
        <v>2404</v>
      </c>
    </row>
    <row r="10" spans="2:5" s="119" customFormat="1" ht="18.75" thickBot="1" x14ac:dyDescent="0.3">
      <c r="B10" s="156">
        <v>224</v>
      </c>
      <c r="C10" s="130" t="s">
        <v>2404</v>
      </c>
    </row>
    <row r="11" spans="2:5" s="119" customFormat="1" ht="18.75" thickBot="1" x14ac:dyDescent="0.3">
      <c r="B11" s="156">
        <v>761</v>
      </c>
      <c r="C11" s="130" t="s">
        <v>2404</v>
      </c>
    </row>
    <row r="12" spans="2:5" s="119" customFormat="1" ht="18.75" thickBot="1" x14ac:dyDescent="0.3">
      <c r="B12" s="156">
        <v>584</v>
      </c>
      <c r="C12" s="130" t="s">
        <v>2404</v>
      </c>
    </row>
    <row r="13" spans="2:5" s="119" customFormat="1" ht="18.75" thickBot="1" x14ac:dyDescent="0.3">
      <c r="B13" s="156">
        <v>153</v>
      </c>
      <c r="C13" s="130" t="s">
        <v>2404</v>
      </c>
    </row>
    <row r="14" spans="2:5" s="119" customFormat="1" ht="18.75" thickBot="1" x14ac:dyDescent="0.3">
      <c r="B14" s="156">
        <v>843</v>
      </c>
      <c r="C14" s="130" t="s">
        <v>2404</v>
      </c>
    </row>
    <row r="15" spans="2:5" s="119" customFormat="1" ht="18.75" thickBot="1" x14ac:dyDescent="0.3">
      <c r="B15" s="156"/>
      <c r="C15" s="130" t="s">
        <v>2404</v>
      </c>
    </row>
    <row r="16" spans="2:5" s="119" customFormat="1" ht="18.75" thickBot="1" x14ac:dyDescent="0.3">
      <c r="B16" s="156"/>
      <c r="C16" s="130" t="s">
        <v>2404</v>
      </c>
    </row>
    <row r="17" spans="2:3" s="119" customFormat="1" ht="18.75" thickBot="1" x14ac:dyDescent="0.3">
      <c r="B17" s="156"/>
      <c r="C17" s="130" t="s">
        <v>2404</v>
      </c>
    </row>
    <row r="18" spans="2:3" s="119" customFormat="1" ht="18.75" thickBot="1" x14ac:dyDescent="0.3">
      <c r="B18" s="156"/>
      <c r="C18" s="130" t="s">
        <v>2404</v>
      </c>
    </row>
    <row r="19" spans="2:3" s="119" customFormat="1" ht="18.75" thickBot="1" x14ac:dyDescent="0.3">
      <c r="B19" s="156"/>
      <c r="C19" s="130" t="s">
        <v>2404</v>
      </c>
    </row>
    <row r="20" spans="2:3" s="119" customFormat="1" ht="18.75" thickBot="1" x14ac:dyDescent="0.3">
      <c r="B20" s="156"/>
      <c r="C20" s="130" t="s">
        <v>2404</v>
      </c>
    </row>
    <row r="21" spans="2:3" s="119" customFormat="1" ht="18.75" thickBot="1" x14ac:dyDescent="0.3">
      <c r="B21" s="135"/>
      <c r="C21" s="130" t="s">
        <v>2404</v>
      </c>
    </row>
    <row r="22" spans="2:3" s="119" customFormat="1" ht="18.75" thickBot="1" x14ac:dyDescent="0.3">
      <c r="B22" s="135"/>
      <c r="C22" s="130" t="s">
        <v>2404</v>
      </c>
    </row>
    <row r="23" spans="2:3" s="119" customFormat="1" ht="18.75" thickBot="1" x14ac:dyDescent="0.3">
      <c r="B23" s="135"/>
      <c r="C23" s="130" t="s">
        <v>2404</v>
      </c>
    </row>
    <row r="24" spans="2:3" s="119" customFormat="1" ht="18.75" thickBot="1" x14ac:dyDescent="0.3">
      <c r="B24" s="135"/>
      <c r="C24" s="130" t="s">
        <v>2404</v>
      </c>
    </row>
    <row r="25" spans="2:3" s="119" customFormat="1" ht="18.75" thickBot="1" x14ac:dyDescent="0.3">
      <c r="B25" s="135"/>
      <c r="C25" s="130" t="s">
        <v>2404</v>
      </c>
    </row>
    <row r="26" spans="2:3" s="119" customFormat="1" ht="18.75" thickBot="1" x14ac:dyDescent="0.3">
      <c r="B26" s="135"/>
      <c r="C26" s="130" t="s">
        <v>2404</v>
      </c>
    </row>
    <row r="27" spans="2:3" s="119" customFormat="1" ht="18.75" thickBot="1" x14ac:dyDescent="0.3">
      <c r="B27" s="135"/>
      <c r="C27" s="130" t="s">
        <v>2404</v>
      </c>
    </row>
    <row r="28" spans="2:3" s="119" customFormat="1" ht="18.75" thickBot="1" x14ac:dyDescent="0.3">
      <c r="B28" s="135"/>
      <c r="C28" s="130" t="s">
        <v>2404</v>
      </c>
    </row>
    <row r="29" spans="2:3" s="119" customFormat="1" ht="18.75" thickBot="1" x14ac:dyDescent="0.3">
      <c r="B29" s="135"/>
      <c r="C29" s="130" t="s">
        <v>2404</v>
      </c>
    </row>
    <row r="30" spans="2:3" s="119" customFormat="1" ht="18.75" thickBot="1" x14ac:dyDescent="0.3">
      <c r="B30" s="135"/>
      <c r="C30" s="130" t="s">
        <v>2404</v>
      </c>
    </row>
    <row r="31" spans="2:3" s="119" customFormat="1" ht="18.75" thickBot="1" x14ac:dyDescent="0.3">
      <c r="B31" s="135"/>
      <c r="C31" s="130" t="s">
        <v>2404</v>
      </c>
    </row>
    <row r="32" spans="2:3" s="119" customFormat="1" ht="18.75" thickBot="1" x14ac:dyDescent="0.3">
      <c r="B32" s="135"/>
      <c r="C32" s="130" t="s">
        <v>2404</v>
      </c>
    </row>
    <row r="33" spans="2:3" s="119" customFormat="1" ht="18.75" thickBot="1" x14ac:dyDescent="0.3">
      <c r="B33" s="135"/>
      <c r="C33" s="130" t="s">
        <v>2404</v>
      </c>
    </row>
    <row r="34" spans="2:3" s="119" customFormat="1" ht="18.75" thickBot="1" x14ac:dyDescent="0.3">
      <c r="B34" s="135"/>
      <c r="C34" s="130" t="s">
        <v>2404</v>
      </c>
    </row>
    <row r="35" spans="2:3" s="119" customFormat="1" ht="18.75" thickBot="1" x14ac:dyDescent="0.3">
      <c r="B35" s="135"/>
      <c r="C35" s="130" t="s">
        <v>2404</v>
      </c>
    </row>
    <row r="36" spans="2:3" s="119" customFormat="1" ht="18.75" thickBot="1" x14ac:dyDescent="0.3">
      <c r="B36" s="135"/>
      <c r="C36" s="130" t="s">
        <v>2404</v>
      </c>
    </row>
    <row r="37" spans="2:3" s="119" customFormat="1" ht="18.75" thickBot="1" x14ac:dyDescent="0.3">
      <c r="B37" s="135"/>
      <c r="C37" s="130" t="s">
        <v>2404</v>
      </c>
    </row>
    <row r="38" spans="2:3" s="119" customFormat="1" ht="18.75" thickBot="1" x14ac:dyDescent="0.3">
      <c r="B38" s="135"/>
      <c r="C38" s="130" t="s">
        <v>2404</v>
      </c>
    </row>
    <row r="39" spans="2:3" s="119" customFormat="1" ht="18.75" thickBot="1" x14ac:dyDescent="0.3">
      <c r="B39" s="135"/>
      <c r="C39" s="130" t="s">
        <v>2404</v>
      </c>
    </row>
    <row r="40" spans="2:3" s="119" customFormat="1" ht="18.75" thickBot="1" x14ac:dyDescent="0.3">
      <c r="B40" s="135"/>
      <c r="C40" s="130" t="s">
        <v>2404</v>
      </c>
    </row>
    <row r="41" spans="2:3" s="119" customFormat="1" ht="18.75" thickBot="1" x14ac:dyDescent="0.3">
      <c r="B41" s="135"/>
      <c r="C41" s="130" t="s">
        <v>2404</v>
      </c>
    </row>
    <row r="42" spans="2:3" s="119" customFormat="1" ht="18.75" thickBot="1" x14ac:dyDescent="0.3">
      <c r="B42" s="135"/>
      <c r="C42" s="130" t="s">
        <v>2404</v>
      </c>
    </row>
    <row r="43" spans="2:3" s="119" customFormat="1" ht="18.75" thickBot="1" x14ac:dyDescent="0.3">
      <c r="B43" s="135"/>
      <c r="C43" s="130" t="s">
        <v>2404</v>
      </c>
    </row>
    <row r="44" spans="2:3" s="119" customFormat="1" ht="18.75" thickBot="1" x14ac:dyDescent="0.3">
      <c r="B44" s="135"/>
      <c r="C44" s="130" t="s">
        <v>2404</v>
      </c>
    </row>
    <row r="45" spans="2:3" s="119" customFormat="1" ht="18.75" thickBot="1" x14ac:dyDescent="0.3">
      <c r="B45" s="135"/>
      <c r="C45" s="130" t="s">
        <v>2404</v>
      </c>
    </row>
    <row r="46" spans="2:3" s="119" customFormat="1" ht="18.75" thickBot="1" x14ac:dyDescent="0.3">
      <c r="B46" s="135"/>
      <c r="C46" s="130" t="s">
        <v>2404</v>
      </c>
    </row>
    <row r="47" spans="2:3" s="119" customFormat="1" ht="18.75" thickBot="1" x14ac:dyDescent="0.3">
      <c r="B47" s="135"/>
      <c r="C47" s="130" t="s">
        <v>2404</v>
      </c>
    </row>
    <row r="48" spans="2:3" s="119" customFormat="1" ht="18.75" thickBot="1" x14ac:dyDescent="0.3">
      <c r="B48" s="135"/>
      <c r="C48" s="130" t="s">
        <v>2404</v>
      </c>
    </row>
    <row r="49" spans="2:3" s="119" customFormat="1" ht="18.75" thickBot="1" x14ac:dyDescent="0.3">
      <c r="B49" s="135"/>
      <c r="C49" s="130" t="s">
        <v>2404</v>
      </c>
    </row>
    <row r="50" spans="2:3" s="119" customFormat="1" ht="18.75" thickBot="1" x14ac:dyDescent="0.3">
      <c r="B50" s="135"/>
      <c r="C50" s="130" t="s">
        <v>2404</v>
      </c>
    </row>
    <row r="51" spans="2:3" s="119" customFormat="1" ht="18.75" thickBot="1" x14ac:dyDescent="0.3">
      <c r="B51" s="135"/>
      <c r="C51" s="130" t="s">
        <v>2404</v>
      </c>
    </row>
    <row r="52" spans="2:3" s="119" customFormat="1" ht="18.75" thickBot="1" x14ac:dyDescent="0.3">
      <c r="B52" s="135"/>
      <c r="C52" s="130" t="s">
        <v>2404</v>
      </c>
    </row>
    <row r="53" spans="2:3" s="119" customFormat="1" ht="18.75" thickBot="1" x14ac:dyDescent="0.3">
      <c r="B53" s="135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6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5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.75" thickBot="1" x14ac:dyDescent="0.3">
      <c r="B67" s="126"/>
      <c r="C67" s="130" t="s">
        <v>2404</v>
      </c>
    </row>
    <row r="68" spans="2:3" s="119" customFormat="1" ht="18" x14ac:dyDescent="0.25">
      <c r="B68" s="126"/>
      <c r="C68" s="130" t="s">
        <v>2404</v>
      </c>
    </row>
  </sheetData>
  <conditionalFormatting sqref="B62:B68">
    <cfRule type="duplicateValues" dxfId="1459" priority="1939"/>
  </conditionalFormatting>
  <conditionalFormatting sqref="B62:B68">
    <cfRule type="duplicateValues" dxfId="1458" priority="1938"/>
  </conditionalFormatting>
  <conditionalFormatting sqref="B58:B61">
    <cfRule type="duplicateValues" dxfId="1457" priority="1936"/>
  </conditionalFormatting>
  <conditionalFormatting sqref="B58:B61">
    <cfRule type="duplicateValues" dxfId="1456" priority="1937"/>
  </conditionalFormatting>
  <conditionalFormatting sqref="B54:B57">
    <cfRule type="duplicateValues" dxfId="1455" priority="1935"/>
  </conditionalFormatting>
  <conditionalFormatting sqref="B37:B47">
    <cfRule type="duplicateValues" dxfId="1454" priority="536"/>
  </conditionalFormatting>
  <conditionalFormatting sqref="B37:B47">
    <cfRule type="duplicateValues" dxfId="1453" priority="535"/>
  </conditionalFormatting>
  <conditionalFormatting sqref="B37:B47">
    <cfRule type="duplicateValues" dxfId="1452" priority="533"/>
    <cfRule type="duplicateValues" dxfId="1451" priority="534"/>
  </conditionalFormatting>
  <conditionalFormatting sqref="B37:B47">
    <cfRule type="duplicateValues" dxfId="1450" priority="530"/>
    <cfRule type="duplicateValues" dxfId="1449" priority="531"/>
    <cfRule type="duplicateValues" dxfId="1448" priority="532"/>
  </conditionalFormatting>
  <conditionalFormatting sqref="B37:B47">
    <cfRule type="duplicateValues" dxfId="1447" priority="527"/>
    <cfRule type="duplicateValues" dxfId="1446" priority="528"/>
    <cfRule type="duplicateValues" dxfId="1445" priority="529"/>
  </conditionalFormatting>
  <conditionalFormatting sqref="B37:B47">
    <cfRule type="duplicateValues" dxfId="1444" priority="525"/>
    <cfRule type="duplicateValues" dxfId="1443" priority="526"/>
  </conditionalFormatting>
  <conditionalFormatting sqref="B37:B47">
    <cfRule type="duplicateValues" dxfId="1442" priority="523"/>
    <cfRule type="duplicateValues" dxfId="1441" priority="524"/>
  </conditionalFormatting>
  <conditionalFormatting sqref="B37:B47">
    <cfRule type="duplicateValues" dxfId="1440" priority="522"/>
  </conditionalFormatting>
  <conditionalFormatting sqref="B37:B47">
    <cfRule type="duplicateValues" dxfId="1439" priority="520"/>
    <cfRule type="duplicateValues" dxfId="1438" priority="521"/>
  </conditionalFormatting>
  <conditionalFormatting sqref="B37:B47">
    <cfRule type="duplicateValues" dxfId="1437" priority="517"/>
    <cfRule type="duplicateValues" dxfId="1436" priority="518"/>
    <cfRule type="duplicateValues" dxfId="1435" priority="519"/>
  </conditionalFormatting>
  <conditionalFormatting sqref="B37:B47">
    <cfRule type="duplicateValues" dxfId="1434" priority="516"/>
  </conditionalFormatting>
  <conditionalFormatting sqref="B37:B47">
    <cfRule type="duplicateValues" dxfId="1433" priority="515"/>
  </conditionalFormatting>
  <conditionalFormatting sqref="B37:B47">
    <cfRule type="duplicateValues" dxfId="1432" priority="513"/>
    <cfRule type="duplicateValues" dxfId="1431" priority="514"/>
  </conditionalFormatting>
  <conditionalFormatting sqref="B37:B47">
    <cfRule type="duplicateValues" dxfId="1430" priority="510"/>
    <cfRule type="duplicateValues" dxfId="1429" priority="511"/>
    <cfRule type="duplicateValues" dxfId="1428" priority="512"/>
  </conditionalFormatting>
  <conditionalFormatting sqref="B37:B47">
    <cfRule type="duplicateValues" dxfId="1427" priority="508"/>
    <cfRule type="duplicateValues" dxfId="1426" priority="509"/>
  </conditionalFormatting>
  <conditionalFormatting sqref="B48:B53">
    <cfRule type="duplicateValues" dxfId="1425" priority="507"/>
  </conditionalFormatting>
  <conditionalFormatting sqref="B48:B53">
    <cfRule type="duplicateValues" dxfId="1424" priority="506"/>
  </conditionalFormatting>
  <conditionalFormatting sqref="B48:B53">
    <cfRule type="duplicateValues" dxfId="1423" priority="504"/>
    <cfRule type="duplicateValues" dxfId="1422" priority="505"/>
  </conditionalFormatting>
  <conditionalFormatting sqref="B48:B53">
    <cfRule type="duplicateValues" dxfId="1421" priority="501"/>
    <cfRule type="duplicateValues" dxfId="1420" priority="502"/>
    <cfRule type="duplicateValues" dxfId="1419" priority="503"/>
  </conditionalFormatting>
  <conditionalFormatting sqref="B48:B53">
    <cfRule type="duplicateValues" dxfId="1418" priority="498"/>
    <cfRule type="duplicateValues" dxfId="1417" priority="499"/>
    <cfRule type="duplicateValues" dxfId="1416" priority="500"/>
  </conditionalFormatting>
  <conditionalFormatting sqref="B48:B53">
    <cfRule type="duplicateValues" dxfId="1415" priority="496"/>
    <cfRule type="duplicateValues" dxfId="1414" priority="497"/>
  </conditionalFormatting>
  <conditionalFormatting sqref="B48:B53">
    <cfRule type="duplicateValues" dxfId="1413" priority="494"/>
    <cfRule type="duplicateValues" dxfId="1412" priority="495"/>
  </conditionalFormatting>
  <conditionalFormatting sqref="B48:B53">
    <cfRule type="duplicateValues" dxfId="1411" priority="493"/>
  </conditionalFormatting>
  <conditionalFormatting sqref="B48:B53">
    <cfRule type="duplicateValues" dxfId="1410" priority="491"/>
    <cfRule type="duplicateValues" dxfId="1409" priority="492"/>
  </conditionalFormatting>
  <conditionalFormatting sqref="B48:B53">
    <cfRule type="duplicateValues" dxfId="1408" priority="488"/>
    <cfRule type="duplicateValues" dxfId="1407" priority="489"/>
    <cfRule type="duplicateValues" dxfId="1406" priority="490"/>
  </conditionalFormatting>
  <conditionalFormatting sqref="B48:B53">
    <cfRule type="duplicateValues" dxfId="1405" priority="487"/>
  </conditionalFormatting>
  <conditionalFormatting sqref="B48:B53">
    <cfRule type="duplicateValues" dxfId="1404" priority="486"/>
  </conditionalFormatting>
  <conditionalFormatting sqref="B48:B53">
    <cfRule type="duplicateValues" dxfId="1403" priority="484"/>
    <cfRule type="duplicateValues" dxfId="1402" priority="485"/>
  </conditionalFormatting>
  <conditionalFormatting sqref="B48:B53">
    <cfRule type="duplicateValues" dxfId="1401" priority="481"/>
    <cfRule type="duplicateValues" dxfId="1400" priority="482"/>
    <cfRule type="duplicateValues" dxfId="1399" priority="483"/>
  </conditionalFormatting>
  <conditionalFormatting sqref="B48:B53">
    <cfRule type="duplicateValues" dxfId="1398" priority="479"/>
    <cfRule type="duplicateValues" dxfId="1397" priority="480"/>
  </conditionalFormatting>
  <conditionalFormatting sqref="B29:B36">
    <cfRule type="duplicateValues" dxfId="1396" priority="328"/>
    <cfRule type="duplicateValues" dxfId="1395" priority="329"/>
    <cfRule type="duplicateValues" dxfId="1394" priority="330"/>
    <cfRule type="duplicateValues" dxfId="1393" priority="331"/>
  </conditionalFormatting>
  <conditionalFormatting sqref="B29:B36">
    <cfRule type="duplicateValues" dxfId="1392" priority="321"/>
  </conditionalFormatting>
  <conditionalFormatting sqref="B29:B36">
    <cfRule type="duplicateValues" dxfId="1391" priority="319"/>
    <cfRule type="duplicateValues" dxfId="1390" priority="320"/>
  </conditionalFormatting>
  <conditionalFormatting sqref="B29:B36">
    <cfRule type="duplicateValues" dxfId="1389" priority="316"/>
    <cfRule type="duplicateValues" dxfId="1388" priority="317"/>
    <cfRule type="duplicateValues" dxfId="1387" priority="318"/>
  </conditionalFormatting>
  <conditionalFormatting sqref="B21:B28">
    <cfRule type="duplicateValues" dxfId="1386" priority="243"/>
  </conditionalFormatting>
  <conditionalFormatting sqref="B21:B28">
    <cfRule type="duplicateValues" dxfId="1385" priority="242"/>
  </conditionalFormatting>
  <conditionalFormatting sqref="B21:B28">
    <cfRule type="duplicateValues" dxfId="1384" priority="240"/>
    <cfRule type="duplicateValues" dxfId="1383" priority="241"/>
  </conditionalFormatting>
  <conditionalFormatting sqref="B21:B28">
    <cfRule type="duplicateValues" dxfId="1382" priority="237"/>
    <cfRule type="duplicateValues" dxfId="1381" priority="238"/>
    <cfRule type="duplicateValues" dxfId="1380" priority="239"/>
  </conditionalFormatting>
  <conditionalFormatting sqref="B21:B28">
    <cfRule type="duplicateValues" dxfId="1379" priority="234"/>
    <cfRule type="duplicateValues" dxfId="1378" priority="235"/>
    <cfRule type="duplicateValues" dxfId="1377" priority="236"/>
  </conditionalFormatting>
  <conditionalFormatting sqref="B21:B28">
    <cfRule type="duplicateValues" dxfId="1376" priority="232"/>
    <cfRule type="duplicateValues" dxfId="1375" priority="233"/>
  </conditionalFormatting>
  <conditionalFormatting sqref="B21:B28">
    <cfRule type="duplicateValues" dxfId="1374" priority="228"/>
    <cfRule type="duplicateValues" dxfId="1373" priority="229"/>
    <cfRule type="duplicateValues" dxfId="1372" priority="230"/>
    <cfRule type="duplicateValues" dxfId="1371" priority="231"/>
  </conditionalFormatting>
  <conditionalFormatting sqref="B21:B28">
    <cfRule type="duplicateValues" dxfId="1370" priority="227"/>
  </conditionalFormatting>
  <conditionalFormatting sqref="B21:B28">
    <cfRule type="duplicateValues" dxfId="1369" priority="226"/>
  </conditionalFormatting>
  <conditionalFormatting sqref="B21:B28">
    <cfRule type="duplicateValues" dxfId="1368" priority="224"/>
    <cfRule type="duplicateValues" dxfId="1367" priority="225"/>
  </conditionalFormatting>
  <conditionalFormatting sqref="B21:B28">
    <cfRule type="duplicateValues" dxfId="1366" priority="221"/>
    <cfRule type="duplicateValues" dxfId="1365" priority="222"/>
    <cfRule type="duplicateValues" dxfId="1364" priority="223"/>
  </conditionalFormatting>
  <conditionalFormatting sqref="B21:B28">
    <cfRule type="duplicateValues" dxfId="1363" priority="218"/>
    <cfRule type="duplicateValues" dxfId="1362" priority="219"/>
    <cfRule type="duplicateValues" dxfId="1361" priority="220"/>
  </conditionalFormatting>
  <conditionalFormatting sqref="B21:B28">
    <cfRule type="duplicateValues" dxfId="1360" priority="216"/>
    <cfRule type="duplicateValues" dxfId="1359" priority="217"/>
  </conditionalFormatting>
  <conditionalFormatting sqref="B21:B28">
    <cfRule type="duplicateValues" dxfId="1358" priority="215"/>
  </conditionalFormatting>
  <conditionalFormatting sqref="B21:B28">
    <cfRule type="duplicateValues" dxfId="1357" priority="211"/>
    <cfRule type="duplicateValues" dxfId="1356" priority="212"/>
    <cfRule type="duplicateValues" dxfId="1355" priority="213"/>
    <cfRule type="duplicateValues" dxfId="1354" priority="214"/>
  </conditionalFormatting>
  <conditionalFormatting sqref="B21:B28">
    <cfRule type="duplicateValues" dxfId="1353" priority="210"/>
  </conditionalFormatting>
  <conditionalFormatting sqref="B21:B28">
    <cfRule type="duplicateValues" dxfId="1352" priority="208"/>
    <cfRule type="duplicateValues" dxfId="1351" priority="209"/>
  </conditionalFormatting>
  <conditionalFormatting sqref="B21:B28">
    <cfRule type="duplicateValues" dxfId="1350" priority="205"/>
    <cfRule type="duplicateValues" dxfId="1349" priority="206"/>
    <cfRule type="duplicateValues" dxfId="1348" priority="207"/>
  </conditionalFormatting>
  <conditionalFormatting sqref="B21:B28">
    <cfRule type="duplicateValues" dxfId="1347" priority="204"/>
  </conditionalFormatting>
  <conditionalFormatting sqref="B16:B20">
    <cfRule type="duplicateValues" dxfId="119" priority="83"/>
  </conditionalFormatting>
  <conditionalFormatting sqref="B16:B20">
    <cfRule type="duplicateValues" dxfId="118" priority="81"/>
    <cfRule type="duplicateValues" dxfId="117" priority="82"/>
  </conditionalFormatting>
  <conditionalFormatting sqref="B16:B20">
    <cfRule type="duplicateValues" dxfId="116" priority="78"/>
    <cfRule type="duplicateValues" dxfId="115" priority="79"/>
    <cfRule type="duplicateValues" dxfId="114" priority="80"/>
  </conditionalFormatting>
  <conditionalFormatting sqref="B16:B20">
    <cfRule type="duplicateValues" dxfId="113" priority="74"/>
    <cfRule type="duplicateValues" dxfId="112" priority="75"/>
    <cfRule type="duplicateValues" dxfId="111" priority="76"/>
    <cfRule type="duplicateValues" dxfId="110" priority="77"/>
  </conditionalFormatting>
  <conditionalFormatting sqref="B16:B20">
    <cfRule type="duplicateValues" dxfId="99" priority="63"/>
  </conditionalFormatting>
  <conditionalFormatting sqref="B15">
    <cfRule type="duplicateValues" dxfId="68" priority="32"/>
  </conditionalFormatting>
  <conditionalFormatting sqref="B15">
    <cfRule type="duplicateValues" dxfId="67" priority="30"/>
    <cfRule type="duplicateValues" dxfId="66" priority="31"/>
  </conditionalFormatting>
  <conditionalFormatting sqref="B15">
    <cfRule type="duplicateValues" dxfId="65" priority="27"/>
    <cfRule type="duplicateValues" dxfId="64" priority="28"/>
    <cfRule type="duplicateValues" dxfId="63" priority="29"/>
  </conditionalFormatting>
  <conditionalFormatting sqref="B15">
    <cfRule type="duplicateValues" dxfId="62" priority="23"/>
    <cfRule type="duplicateValues" dxfId="61" priority="24"/>
    <cfRule type="duplicateValues" dxfId="60" priority="25"/>
    <cfRule type="duplicateValues" dxfId="59" priority="26"/>
  </conditionalFormatting>
  <conditionalFormatting sqref="B15">
    <cfRule type="duplicateValues" dxfId="58" priority="22"/>
  </conditionalFormatting>
  <conditionalFormatting sqref="B2:B14">
    <cfRule type="duplicateValues" dxfId="57" priority="21"/>
  </conditionalFormatting>
  <conditionalFormatting sqref="B2:B14">
    <cfRule type="duplicateValues" dxfId="56" priority="19"/>
    <cfRule type="duplicateValues" dxfId="55" priority="20"/>
  </conditionalFormatting>
  <conditionalFormatting sqref="B2:B14">
    <cfRule type="duplicateValues" dxfId="54" priority="16"/>
    <cfRule type="duplicateValues" dxfId="53" priority="17"/>
    <cfRule type="duplicateValues" dxfId="52" priority="18"/>
  </conditionalFormatting>
  <conditionalFormatting sqref="B2:B14">
    <cfRule type="duplicateValues" dxfId="51" priority="12"/>
    <cfRule type="duplicateValues" dxfId="50" priority="13"/>
    <cfRule type="duplicateValues" dxfId="49" priority="14"/>
    <cfRule type="duplicateValues" dxfId="48" priority="15"/>
  </conditionalFormatting>
  <conditionalFormatting sqref="B2:B14">
    <cfRule type="duplicateValues" dxfId="47" priority="11"/>
  </conditionalFormatting>
  <conditionalFormatting sqref="B2:B14">
    <cfRule type="duplicateValues" dxfId="46" priority="9"/>
    <cfRule type="duplicateValues" dxfId="45" priority="10"/>
  </conditionalFormatting>
  <conditionalFormatting sqref="B2:B14">
    <cfRule type="duplicateValues" dxfId="44" priority="6"/>
    <cfRule type="duplicateValues" dxfId="43" priority="7"/>
    <cfRule type="duplicateValues" dxfId="42" priority="8"/>
  </conditionalFormatting>
  <conditionalFormatting sqref="B2:B14">
    <cfRule type="duplicateValues" dxfId="41" priority="2"/>
    <cfRule type="duplicateValues" dxfId="40" priority="3"/>
    <cfRule type="duplicateValues" dxfId="39" priority="4"/>
    <cfRule type="duplicateValues" dxfId="38" priority="5"/>
  </conditionalFormatting>
  <conditionalFormatting sqref="B2:B14">
    <cfRule type="duplicateValues" dxfId="37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4"/>
  <sheetViews>
    <sheetView zoomScale="110" zoomScaleNormal="110" workbookViewId="0">
      <pane ySplit="1" topLeftCell="A167" activePane="bottomLeft" state="frozen"/>
      <selection pane="bottomLeft" activeCell="B182" sqref="B1:B1048576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2565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2576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2566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2570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2556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2577</v>
      </c>
      <c r="C273" s="38" t="s">
        <v>1270</v>
      </c>
    </row>
    <row r="274" spans="1:3" x14ac:dyDescent="0.25">
      <c r="A274" s="38">
        <v>375</v>
      </c>
      <c r="B274" s="38" t="s">
        <v>2542</v>
      </c>
      <c r="C274" s="38" t="s">
        <v>1270</v>
      </c>
    </row>
    <row r="275" spans="1:3" x14ac:dyDescent="0.25">
      <c r="A275" s="38">
        <v>376</v>
      </c>
      <c r="B275" s="38" t="s">
        <v>2578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2579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2580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2574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2581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2559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2582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2567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2596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2604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2590</v>
      </c>
      <c r="C842" s="38" t="s">
        <v>1273</v>
      </c>
    </row>
    <row r="843" spans="1:3" x14ac:dyDescent="0.25">
      <c r="A843" s="38">
        <v>379</v>
      </c>
      <c r="B843" s="38" t="s">
        <v>2601</v>
      </c>
      <c r="C843" s="38" t="s">
        <v>1270</v>
      </c>
    </row>
    <row r="844" spans="1:3" s="68" customFormat="1" x14ac:dyDescent="0.25">
      <c r="A844" s="38">
        <v>100</v>
      </c>
      <c r="B844" s="38" t="s">
        <v>2618</v>
      </c>
      <c r="C844" s="38" t="s">
        <v>1271</v>
      </c>
    </row>
  </sheetData>
  <autoFilter ref="A1:C829">
    <sortState ref="A2:C843">
      <sortCondition sortBy="cellColor" ref="A1:A830" dxfId="1544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5:A1048576 A1:A829">
    <cfRule type="duplicateValues" dxfId="1286" priority="24"/>
  </conditionalFormatting>
  <conditionalFormatting sqref="A830">
    <cfRule type="duplicateValues" dxfId="1285" priority="23"/>
  </conditionalFormatting>
  <conditionalFormatting sqref="A831">
    <cfRule type="duplicateValues" dxfId="1284" priority="22"/>
  </conditionalFormatting>
  <conditionalFormatting sqref="A832">
    <cfRule type="duplicateValues" dxfId="1283" priority="21"/>
  </conditionalFormatting>
  <conditionalFormatting sqref="A833">
    <cfRule type="duplicateValues" dxfId="1282" priority="20"/>
  </conditionalFormatting>
  <conditionalFormatting sqref="A845:A1048576 A1:A833">
    <cfRule type="duplicateValues" dxfId="1281" priority="19"/>
  </conditionalFormatting>
  <conditionalFormatting sqref="A834:A840">
    <cfRule type="duplicateValues" dxfId="1280" priority="18"/>
  </conditionalFormatting>
  <conditionalFormatting sqref="A834:A840">
    <cfRule type="duplicateValues" dxfId="1279" priority="17"/>
  </conditionalFormatting>
  <conditionalFormatting sqref="A845:A1048576 A1:A840">
    <cfRule type="duplicateValues" dxfId="1278" priority="16"/>
  </conditionalFormatting>
  <conditionalFormatting sqref="A841">
    <cfRule type="duplicateValues" dxfId="1277" priority="15"/>
  </conditionalFormatting>
  <conditionalFormatting sqref="A841">
    <cfRule type="duplicateValues" dxfId="1276" priority="14"/>
  </conditionalFormatting>
  <conditionalFormatting sqref="A841">
    <cfRule type="duplicateValues" dxfId="1275" priority="13"/>
  </conditionalFormatting>
  <conditionalFormatting sqref="A842">
    <cfRule type="duplicateValues" dxfId="1274" priority="12"/>
  </conditionalFormatting>
  <conditionalFormatting sqref="A842">
    <cfRule type="duplicateValues" dxfId="1273" priority="11"/>
  </conditionalFormatting>
  <conditionalFormatting sqref="A842">
    <cfRule type="duplicateValues" dxfId="1272" priority="10"/>
  </conditionalFormatting>
  <conditionalFormatting sqref="A1:A842 A845:A1048576">
    <cfRule type="duplicateValues" dxfId="1271" priority="9"/>
  </conditionalFormatting>
  <conditionalFormatting sqref="A843">
    <cfRule type="duplicateValues" dxfId="1270" priority="8"/>
  </conditionalFormatting>
  <conditionalFormatting sqref="A843">
    <cfRule type="duplicateValues" dxfId="1269" priority="7"/>
  </conditionalFormatting>
  <conditionalFormatting sqref="A843">
    <cfRule type="duplicateValues" dxfId="1268" priority="6"/>
  </conditionalFormatting>
  <conditionalFormatting sqref="A843">
    <cfRule type="duplicateValues" dxfId="1267" priority="5"/>
  </conditionalFormatting>
  <conditionalFormatting sqref="A844">
    <cfRule type="duplicateValues" dxfId="1266" priority="4"/>
  </conditionalFormatting>
  <conditionalFormatting sqref="A844">
    <cfRule type="duplicateValues" dxfId="1265" priority="3"/>
  </conditionalFormatting>
  <conditionalFormatting sqref="A844">
    <cfRule type="duplicateValues" dxfId="1264" priority="2"/>
  </conditionalFormatting>
  <conditionalFormatting sqref="A844">
    <cfRule type="duplicateValues" dxfId="1263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A18" sqref="A18:A25"/>
    </sheetView>
  </sheetViews>
  <sheetFormatPr baseColWidth="10" defaultColWidth="34.5703125" defaultRowHeight="15" x14ac:dyDescent="0.25"/>
  <cols>
    <col min="2" max="2" width="72.140625" customWidth="1"/>
  </cols>
  <sheetData>
    <row r="1" spans="1:4" ht="29.25" x14ac:dyDescent="0.25">
      <c r="A1" s="227" t="s">
        <v>2412</v>
      </c>
      <c r="B1" s="228"/>
      <c r="C1" s="228"/>
      <c r="D1" s="228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2610</v>
      </c>
      <c r="C3" s="48" t="s">
        <v>2544</v>
      </c>
      <c r="D3" s="60" t="s">
        <v>2530</v>
      </c>
    </row>
    <row r="4" spans="1:4" ht="15.75" x14ac:dyDescent="0.25">
      <c r="A4" s="48">
        <v>3336023002</v>
      </c>
      <c r="B4" s="48" t="s">
        <v>2611</v>
      </c>
      <c r="C4" s="48" t="s">
        <v>2544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7" t="s">
        <v>2421</v>
      </c>
      <c r="B16" s="228"/>
      <c r="C16" s="228"/>
      <c r="D16" s="228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2546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2545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2548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2549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2550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2551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2552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2547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262" priority="26"/>
  </conditionalFormatting>
  <conditionalFormatting sqref="B5:B6">
    <cfRule type="duplicateValues" dxfId="1261" priority="25"/>
  </conditionalFormatting>
  <conditionalFormatting sqref="A5:A6">
    <cfRule type="duplicateValues" dxfId="1260" priority="23"/>
    <cfRule type="duplicateValues" dxfId="1259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Gráficos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2021-09-30T03:07:31Z</dcterms:modified>
</cp:coreProperties>
</file>