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G96" i="1"/>
  <c r="H96" i="1"/>
  <c r="I96" i="1"/>
  <c r="J96" i="1"/>
  <c r="K96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3" i="1"/>
  <c r="G83" i="1"/>
  <c r="H83" i="1"/>
  <c r="I83" i="1"/>
  <c r="J83" i="1"/>
  <c r="K83" i="1"/>
  <c r="F77" i="1"/>
  <c r="G77" i="1"/>
  <c r="H77" i="1"/>
  <c r="I77" i="1"/>
  <c r="J77" i="1"/>
  <c r="K77" i="1"/>
  <c r="F62" i="1"/>
  <c r="G62" i="1"/>
  <c r="H62" i="1"/>
  <c r="I62" i="1"/>
  <c r="J62" i="1"/>
  <c r="K62" i="1"/>
  <c r="A96" i="1"/>
  <c r="A93" i="1"/>
  <c r="A92" i="1"/>
  <c r="A91" i="1"/>
  <c r="A90" i="1"/>
  <c r="A89" i="1"/>
  <c r="A88" i="1"/>
  <c r="A87" i="1"/>
  <c r="A85" i="1"/>
  <c r="A83" i="1"/>
  <c r="A77" i="1"/>
  <c r="A62" i="1"/>
  <c r="F95" i="1"/>
  <c r="G95" i="1"/>
  <c r="H95" i="1"/>
  <c r="I95" i="1"/>
  <c r="J95" i="1"/>
  <c r="K95" i="1"/>
  <c r="F94" i="1"/>
  <c r="G94" i="1"/>
  <c r="H94" i="1"/>
  <c r="I94" i="1"/>
  <c r="J94" i="1"/>
  <c r="K94" i="1"/>
  <c r="F86" i="1"/>
  <c r="G86" i="1"/>
  <c r="H86" i="1"/>
  <c r="I86" i="1"/>
  <c r="J86" i="1"/>
  <c r="K86" i="1"/>
  <c r="F84" i="1"/>
  <c r="G84" i="1"/>
  <c r="H84" i="1"/>
  <c r="I84" i="1"/>
  <c r="J84" i="1"/>
  <c r="K8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A95" i="1"/>
  <c r="A94" i="1"/>
  <c r="A86" i="1"/>
  <c r="A84" i="1"/>
  <c r="A82" i="1"/>
  <c r="A81" i="1"/>
  <c r="A80" i="1"/>
  <c r="A79" i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 l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I7" i="16" l="1"/>
  <c r="H1" i="16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<sst xmlns="http://schemas.openxmlformats.org/spreadsheetml/2006/main" count="13910" uniqueCount="2729">
  <si>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</si>
  <si>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</si>
  <si>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</si>
  <si>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</si>
  <si>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</si>
  <si>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</si>
  <si>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</si>
  <si>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</si>
  <si>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</si>
  <si>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</si>
  <si>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</si>
  <si>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</si>
  <si>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</si>
  <si>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</si>
  <si>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</si>
  <si>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</si>
  <si>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</si>
  <si>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</si>
  <si>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</si>
  <si>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</si>
  <si>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</si>
  <si>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</si>
  <si>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</si>
  <si>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</si>
  <si>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</si>
  <si>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</si>
  <si>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</si>
  <si>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</si>
  <si>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</si>
  <si>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</si>
  <si>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</si>
  <si>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</si>
  <si>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</si>
  <si>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</si>
  <si>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</si>
  <si>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</si>
  <si>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</si>
  <si>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</si>
  <si>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</si>
  <si>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</si>
  <si>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</si>
  <si>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</si>
  <si>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</si>
  <si>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</si>
  <si>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</si>
  <si>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</si>
  <si>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</si>
  <si>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</si>
  <si>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</si>
  <si>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</si>
  <si>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</si>
  <si>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</si>
  <si>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</si>
  <si>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</si>
  <si>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</si>
  <si>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</si>
  <si>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</si>
  <si>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</si>
  <si>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</si>
  <si>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</si>
  <si>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</si>
  <si>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</si>
  <si>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</si>
  <si>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</si>
  <si>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</si>
  <si>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</si>
  <si>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</si>
  <si>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</si>
  <si>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</si>
  <si>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</si>
  <si>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</si>
  <si>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</si>
  <si>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</si>
  <si>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</si>
  <si>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</si>
  <si>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</si>
  <si>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</si>
  <si>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</si>
  <si>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</si>
  <si>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</si>
  <si>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</si>
  <si>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</si>
  <si>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</si>
  <si>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</si>
  <si>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</si>
  <si>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</si>
  <si>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</si>
  <si>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</si>
  <si>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</si>
  <si>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</si>
  <si>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</si>
  <si>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</si>
  <si>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</si>
  <si>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</si>
  <si>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</si>
  <si>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</si>
  <si>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</si>
  <si>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</si>
  <si>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</si>
  <si>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</si>
  <si>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</si>
  <si>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</si>
  <si>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</si>
  <si>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</si>
  <si>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</si>
  <si>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</si>
  <si>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</si>
  <si>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</si>
  <si>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</si>
  <si>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</si>
  <si>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</si>
  <si>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</si>
  <si>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</si>
  <si>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</si>
  <si>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</si>
  <si>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</si>
  <si>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</si>
  <si>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</si>
  <si>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</si>
  <si>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</si>
  <si>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</si>
  <si>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</si>
  <si>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</si>
  <si>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</si>
  <si>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</si>
  <si>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</si>
  <si>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</si>
  <si>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</si>
  <si>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</si>
  <si>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</si>
  <si>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</si>
  <si>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</si>
  <si>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</si>
  <si>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</si>
  <si>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</si>
  <si>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</si>
  <si>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</si>
  <si>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</si>
  <si>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</si>
  <si>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</si>
  <si>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</si>
  <si>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</si>
  <si>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</si>
  <si>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</si>
  <si>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</si>
  <si>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</si>
  <si>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</si>
  <si>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</si>
  <si>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</si>
  <si>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</si>
  <si>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</si>
  <si>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</si>
  <si>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</si>
  <si>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</si>
  <si>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</si>
  <si>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</si>
  <si>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</si>
  <si>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</si>
  <si>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</si>
  <si>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</si>
  <si>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</si>
  <si>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</si>
  <si>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</si>
  <si>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</si>
  <si>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</si>
  <si>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</si>
  <si>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</si>
  <si>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</si>
  <si>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</si>
  <si>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</si>
  <si>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</si>
  <si>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</si>
  <si>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</si>
  <si>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</si>
  <si>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</si>
  <si>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</si>
  <si>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</si>
  <si>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</si>
  <si>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</si>
  <si>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</si>
  <si>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</si>
  <si>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</si>
  <si>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</si>
  <si>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</si>
  <si>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</si>
  <si>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</si>
  <si>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</si>
  <si>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</si>
  <si>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</si>
  <si>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</si>
  <si>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</si>
  <si>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</si>
  <si>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</si>
  <si>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</si>
  <si>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</si>
  <si>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</si>
  <si>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</si>
  <si>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</si>
  <si>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</si>
  <si>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</si>
  <si>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</si>
  <si>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</si>
  <si>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</si>
  <si>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</si>
  <si>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</si>
  <si>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</si>
  <si>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</si>
  <si>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</si>
  <si>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</si>
  <si>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</si>
  <si>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</si>
  <si>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</si>
  <si>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</si>
  <si>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</si>
  <si>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</si>
  <si>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</si>
  <si>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</si>
  <si>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</si>
  <si>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</si>
  <si>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</si>
  <si>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</si>
  <si>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</si>
  <si>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</si>
  <si>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</si>
  <si>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</si>
  <si>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</si>
  <si>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</si>
  <si>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</si>
  <si>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</si>
  <si>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</si>
  <si>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</si>
  <si>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</si>
  <si>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</si>
  <si>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</si>
  <si>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</si>
  <si>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</si>
  <si>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</si>
  <si>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</si>
  <si>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</si>
  <si>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</si>
  <si>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</si>
  <si>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</si>
  <si>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</si>
  <si>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</si>
  <si>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</si>
  <si>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</si>
  <si>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</si>
  <si>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</si>
  <si>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</si>
  <si>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</si>
  <si>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</si>
  <si>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</si>
  <si>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</si>
  <si>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</si>
  <si>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</si>
  <si>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</si>
  <si>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</si>
  <si>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</si>
  <si>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</si>
  <si>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</si>
  <si>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</si>
  <si>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</si>
  <si>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</si>
  <si>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</si>
  <si>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</si>
  <si>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</si>
  <si>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</si>
  <si>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</si>
  <si>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</si>
  <si>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</si>
  <si>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</si>
  <si>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</si>
  <si>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</si>
  <si>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</si>
  <si>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</si>
  <si>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</si>
  <si>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</si>
  <si>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</si>
  <si>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</si>
  <si>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</si>
  <si>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</si>
  <si>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</si>
  <si>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</si>
  <si>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</si>
  <si>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</si>
  <si>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</si>
  <si>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</si>
  <si>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</si>
  <si>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</si>
  <si>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</si>
  <si>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</si>
  <si>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</si>
  <si>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</si>
  <si>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</si>
  <si>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</si>
  <si>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</si>
  <si>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</si>
  <si>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</si>
  <si>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</si>
  <si>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</si>
  <si>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</si>
  <si>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</si>
  <si>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</si>
  <si>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</si>
  <si>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</si>
  <si>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</si>
  <si>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</si>
  <si>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</si>
  <si>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</si>
  <si>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</si>
  <si>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</si>
  <si>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</si>
  <si>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</si>
  <si>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</si>
  <si>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</si>
  <si>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</si>
  <si>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</si>
  <si>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</si>
  <si>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</si>
  <si>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</si>
  <si>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</si>
  <si>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</si>
  <si>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</si>
  <si>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</si>
  <si>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</si>
  <si>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</si>
  <si>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</si>
  <si>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</si>
  <si>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</si>
  <si>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</si>
  <si>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</si>
  <si>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</si>
  <si>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</si>
  <si>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</si>
  <si>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</si>
  <si>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</si>
  <si>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</si>
  <si>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</si>
  <si>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</si>
  <si>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</si>
  <si>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</si>
  <si>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</si>
  <si>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</si>
  <si>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</si>
  <si>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</si>
  <si>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</si>
  <si>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</si>
  <si>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</si>
  <si>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</si>
  <si>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</si>
  <si>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</si>
  <si>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</si>
  <si>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</si>
  <si>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</si>
  <si>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</si>
  <si>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</si>
  <si>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</si>
  <si>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</si>
  <si>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</si>
  <si>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</si>
  <si>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</si>
  <si>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</si>
  <si>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</si>
  <si>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</si>
  <si>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</si>
  <si>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</si>
  <si>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</si>
  <si>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</si>
  <si>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</si>
  <si>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</si>
  <si>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</si>
  <si>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</si>
  <si>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</si>
  <si>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</si>
  <si>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</si>
  <si>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</si>
  <si>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</si>
  <si>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</si>
  <si>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</si>
  <si>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</si>
  <si>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</si>
  <si>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</si>
  <si>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</si>
  <si>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</si>
  <si>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</si>
  <si>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</si>
  <si>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</si>
  <si>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</si>
  <si>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</si>
  <si>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</si>
  <si>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</si>
  <si>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</si>
  <si>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</si>
  <si>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</si>
  <si>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</si>
  <si>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</si>
  <si>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</si>
  <si>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</si>
  <si>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</si>
  <si>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</si>
  <si>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</si>
  <si>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</si>
  <si>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</si>
  <si>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</si>
  <si>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</si>
  <si>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</si>
  <si>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</si>
  <si>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</si>
  <si>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</si>
  <si>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</si>
  <si>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</si>
  <si>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</si>
  <si>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</si>
  <si>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</si>
  <si>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</si>
  <si>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</si>
  <si>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</si>
  <si>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</si>
  <si>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</si>
  <si>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</si>
  <si>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</si>
  <si>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</si>
  <si>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</si>
  <si>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</si>
  <si>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</si>
  <si>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</si>
  <si>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</si>
  <si>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</si>
  <si>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</si>
  <si>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</si>
  <si>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</si>
  <si>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</si>
  <si>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</si>
  <si>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</si>
  <si>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</si>
  <si>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</si>
  <si>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</si>
  <si>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</si>
  <si>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</si>
  <si>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</si>
  <si>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</si>
  <si>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</si>
  <si>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</si>
  <si>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</si>
  <si>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</si>
  <si>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</si>
  <si>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</si>
  <si>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</si>
  <si>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</si>
  <si>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</si>
  <si>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</si>
  <si>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</si>
  <si>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</si>
  <si>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</si>
  <si>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</si>
  <si>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</si>
  <si>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</si>
  <si>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</si>
  <si>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</si>
  <si>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</si>
  <si>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</si>
  <si>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</si>
  <si>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</si>
  <si>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</si>
  <si>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</si>
  <si>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</si>
  <si>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</si>
  <si>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</si>
  <si>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</si>
  <si>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</si>
  <si>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</si>
  <si>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</si>
  <si>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</si>
  <si>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</si>
  <si>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</si>
  <si>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</si>
  <si>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</si>
  <si>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</si>
  <si>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</si>
  <si>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</si>
  <si>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</si>
  <si>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</si>
  <si>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</si>
  <si>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</si>
  <si>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</si>
  <si>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</si>
  <si>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</si>
  <si>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</si>
  <si>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</si>
  <si>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</si>
  <si>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</si>
  <si>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</si>
  <si>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</si>
  <si>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</si>
  <si>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</si>
  <si>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</si>
  <si>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</si>
  <si>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</si>
  <si>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</si>
  <si>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</si>
  <si>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</si>
  <si>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</si>
  <si>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</si>
  <si>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</si>
  <si>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</si>
  <si>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</si>
  <si>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</si>
  <si>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</si>
  <si>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</si>
  <si>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</si>
  <si>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</si>
  <si>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</si>
  <si>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</si>
  <si>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</si>
  <si>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</si>
  <si>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</si>
  <si>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</si>
  <si>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</si>
  <si>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</si>
  <si>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</si>
  <si>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</si>
  <si>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</si>
  <si>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</si>
  <si>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</si>
  <si>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</si>
  <si>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</si>
  <si>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</si>
  <si>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</si>
  <si>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</si>
  <si>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</si>
  <si>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</si>
  <si>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</si>
  <si>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</si>
  <si>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</si>
  <si>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</si>
  <si>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</si>
  <si>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</si>
  <si>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</si>
  <si>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</si>
  <si>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</si>
  <si>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</si>
  <si>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</si>
  <si>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</si>
  <si>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</si>
  <si>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</si>
  <si>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</si>
  <si>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</si>
  <si>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</si>
  <si>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</si>
  <si>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</si>
  <si>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</si>
  <si>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</si>
  <si>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</si>
  <si>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</si>
  <si>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</si>
  <si>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</si>
  <si>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</si>
  <si>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</si>
  <si>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</si>
  <si>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</si>
  <si>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</si>
  <si>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</si>
  <si>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</si>
  <si>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</si>
  <si>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</si>
  <si>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</si>
  <si>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</si>
  <si>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</si>
  <si>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</si>
  <si>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</si>
  <si>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</si>
  <si>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</si>
  <si>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</si>
  <si>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</si>
  <si>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</si>
  <si>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</si>
  <si>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</si>
  <si>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</si>
  <si>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</si>
  <si>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</si>
  <si>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</si>
  <si>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</si>
  <si>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</si>
  <si>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</si>
  <si>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</si>
  <si>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</si>
  <si>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</si>
  <si>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</si>
  <si>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</si>
  <si>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</si>
  <si>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</si>
  <si>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</si>
  <si>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</si>
  <si>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</si>
  <si>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</si>
  <si>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</si>
  <si>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</si>
  <si>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</si>
  <si>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</si>
  <si>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</si>
  <si>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</si>
  <si>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</si>
  <si>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</si>
  <si>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</si>
  <si>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</si>
  <si>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</si>
  <si>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</si>
  <si>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</si>
  <si>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</si>
  <si>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</si>
  <si>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</si>
  <si>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</si>
  <si>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</si>
  <si>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</si>
  <si>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</si>
  <si>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</si>
  <si>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</si>
  <si>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</si>
  <si>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</si>
  <si>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</si>
  <si>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</si>
  <si>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</si>
  <si>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</si>
  <si>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</si>
  <si>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</si>
  <si>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</si>
  <si>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</si>
  <si>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</si>
  <si>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</si>
  <si>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</si>
  <si>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</si>
  <si>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</si>
  <si>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</si>
  <si>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</si>
  <si>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</si>
  <si>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</si>
  <si>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</si>
  <si>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</si>
  <si>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</si>
  <si>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</si>
  <si>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</si>
  <si>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</si>
  <si>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</si>
  <si>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</si>
  <si>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</si>
  <si>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</si>
  <si>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</si>
  <si>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</si>
  <si>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</si>
  <si>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</si>
  <si>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</si>
  <si>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</si>
  <si>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</si>
  <si>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</si>
  <si>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</si>
  <si>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</si>
  <si>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</si>
  <si>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</si>
  <si>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</si>
  <si>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</si>
  <si>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</si>
  <si>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</si>
  <si>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</si>
  <si>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</si>
  <si>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</si>
  <si>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</si>
  <si>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</si>
  <si>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</si>
  <si>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</si>
  <si>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</si>
  <si>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</si>
  <si>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</si>
  <si>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</si>
  <si>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</si>
  <si>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</si>
  <si>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</si>
  <si>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</si>
  <si>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</si>
  <si>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</si>
  <si>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</si>
  <si>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</si>
  <si>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</si>
  <si>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</si>
  <si>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</si>
  <si>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</si>
  <si>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</si>
  <si>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</si>
  <si>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</si>
  <si>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</si>
  <si>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</si>
  <si>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</si>
  <si>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</si>
  <si>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</si>
  <si>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</si>
  <si>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</si>
  <si>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</si>
  <si>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</si>
  <si>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</si>
  <si>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</si>
  <si>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</si>
  <si>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</si>
  <si>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</si>
  <si>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</si>
  <si>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</si>
  <si>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</si>
  <si>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</si>
  <si>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</si>
  <si>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</si>
  <si>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</si>
  <si>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</si>
  <si>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</si>
  <si>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</si>
  <si>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</si>
  <si>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</si>
  <si>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</si>
  <si>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</si>
  <si>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</si>
  <si>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</si>
  <si>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</si>
  <si>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</si>
  <si>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</si>
  <si>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</si>
  <si>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</si>
  <si>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</si>
  <si>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</si>
  <si>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</si>
  <si>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</si>
  <si>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</si>
  <si>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</si>
  <si>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</si>
  <si>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</si>
  <si>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</si>
  <si>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</si>
  <si>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</si>
  <si>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</si>
  <si>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</si>
  <si>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</si>
  <si>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</si>
  <si>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</si>
  <si>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</si>
  <si>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</si>
  <si>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</si>
  <si>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</si>
  <si>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</si>
  <si>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</si>
  <si>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</si>
  <si>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</si>
  <si>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</si>
  <si>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</si>
  <si>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</si>
  <si>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</si>
  <si>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</si>
  <si>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</si>
  <si>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</si>
  <si>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</si>
  <si>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</si>
  <si>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</si>
  <si>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</si>
  <si>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</si>
  <si>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</si>
  <si>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</si>
  <si>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</si>
  <si>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</si>
  <si>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</si>
  <si>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</si>
  <si>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</si>
  <si>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</si>
  <si>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</si>
  <si>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</si>
  <si>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</si>
  <si>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</si>
  <si>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</si>
  <si>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</si>
  <si>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</si>
  <si>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</si>
  <si>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</si>
  <si>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</si>
  <si>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</si>
  <si>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</si>
  <si>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</si>
  <si>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</si>
  <si>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</si>
  <si>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</si>
  <si>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</si>
  <si>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</si>
  <si>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</si>
  <si>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</si>
  <si>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</si>
  <si>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</si>
  <si>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</si>
  <si>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</si>
  <si>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</si>
  <si>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</si>
  <si>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</si>
  <si>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</si>
  <si>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</si>
  <si>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</si>
  <si>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</si>
  <si>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</si>
  <si>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</si>
  <si>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</si>
  <si>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</si>
  <si>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</si>
  <si>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</si>
  <si>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</si>
  <si>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</si>
  <si>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</si>
  <si>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</si>
  <si>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</si>
  <si>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</si>
  <si>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</si>
  <si>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</si>
  <si>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</si>
  <si>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</si>
  <si>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</si>
  <si>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</si>
  <si>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</si>
  <si>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</si>
  <si>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</si>
  <si>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</si>
  <si>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</si>
  <si>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</si>
  <si>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</si>
  <si>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</si>
  <si>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</si>
  <si>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</si>
  <si>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</si>
  <si>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</si>
  <si>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</si>
  <si>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</si>
  <si>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</si>
  <si>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</si>
  <si>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</si>
  <si>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</si>
  <si>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</si>
  <si>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</si>
  <si>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</si>
  <si>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</si>
  <si>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</si>
  <si>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</si>
  <si>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</si>
  <si>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</si>
  <si>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</si>
  <si>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</si>
  <si>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</si>
  <si>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</si>
  <si>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</si>
  <si>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</si>
  <si>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</si>
  <si>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</si>
  <si>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</si>
  <si>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</si>
  <si>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</si>
  <si>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</si>
  <si>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</si>
  <si>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</si>
  <si>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</si>
  <si>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</si>
  <si>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</si>
  <si>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</si>
  <si>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</si>
  <si>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</si>
  <si>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</si>
  <si>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</si>
  <si>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</si>
  <si>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</si>
  <si>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</si>
  <si>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</si>
  <si>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</si>
  <si>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</si>
  <si>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</si>
  <si>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</si>
  <si>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</si>
  <si>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</si>
  <si>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</si>
  <si>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</si>
  <si>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</si>
  <si>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</si>
  <si>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</si>
  <si>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</si>
  <si>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</si>
  <si>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</si>
  <si>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</si>
  <si>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</si>
  <si>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</si>
  <si>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</si>
  <si>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</si>
  <si>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</si>
  <si>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</si>
  <si>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</si>
  <si>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</si>
  <si>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</si>
  <si>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</si>
  <si>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</si>
  <si>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</si>
  <si>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</si>
  <si>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</si>
  <si>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</si>
  <si>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</si>
  <si>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</si>
  <si>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</si>
  <si>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</si>
  <si>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</si>
  <si>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</si>
  <si>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</si>
  <si>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</si>
  <si>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</si>
  <si>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</si>
  <si>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</si>
  <si>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</si>
  <si>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</si>
  <si>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</si>
  <si>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</si>
  <si>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</si>
  <si>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</si>
  <si>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</si>
  <si>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</si>
  <si>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</si>
  <si>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</si>
  <si>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</si>
  <si>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</si>
  <si>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</si>
  <si>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</si>
  <si>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</si>
  <si>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</si>
  <si>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</si>
  <si>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</si>
  <si>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</si>
  <si>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</si>
  <si>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</si>
  <si>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</si>
  <si>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</si>
  <si>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</si>
  <si>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</si>
  <si>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</si>
  <si>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</si>
  <si>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</si>
  <si>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</si>
  <si>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</si>
  <si>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</si>
  <si>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</si>
  <si>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</si>
  <si>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</si>
  <si>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</si>
  <si>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</si>
  <si>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</si>
  <si>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</si>
  <si>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</si>
  <si>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</si>
  <si>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</si>
  <si>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</si>
  <si>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</si>
  <si>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</si>
  <si>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</si>
  <si>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</si>
  <si>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</si>
  <si>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</si>
  <si>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</si>
  <si>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</si>
  <si>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</si>
  <si>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</si>
  <si>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</si>
  <si>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</si>
  <si>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</si>
  <si>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</si>
  <si>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</si>
  <si>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</si>
  <si>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</si>
  <si>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</si>
  <si>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</si>
  <si>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</si>
  <si>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</si>
  <si>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</si>
  <si>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</si>
  <si>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</si>
  <si>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</si>
  <si>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</si>
  <si>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</si>
  <si>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</si>
  <si>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</si>
  <si>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</si>
  <si>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</si>
  <si>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</si>
  <si>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</si>
  <si>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</si>
  <si>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</si>
  <si>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</si>
  <si>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</si>
  <si>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</si>
  <si>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</si>
  <si>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</si>
  <si>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</si>
  <si>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</si>
  <si>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</si>
  <si>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</si>
  <si>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</si>
  <si>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</si>
  <si>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</si>
  <si>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</si>
  <si>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</si>
  <si>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</si>
  <si>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</si>
  <si>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</si>
  <si>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</si>
  <si>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</si>
  <si>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</si>
  <si>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</si>
  <si>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</si>
  <si>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</si>
  <si>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</si>
  <si>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</si>
  <si>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</si>
  <si>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</si>
  <si>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</si>
  <si>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</si>
  <si>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</si>
  <si>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</si>
  <si>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</si>
  <si>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</si>
  <si>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</si>
  <si>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</si>
  <si>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</si>
  <si>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</si>
  <si>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</si>
  <si>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</si>
  <si>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</si>
  <si>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</si>
  <si>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</si>
  <si>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</si>
  <si>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</si>
  <si>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</si>
  <si>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</si>
  <si>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</si>
  <si>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</si>
  <si>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</si>
  <si>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</si>
  <si>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</si>
  <si>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</si>
  <si>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</si>
  <si>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</si>
  <si>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</si>
  <si>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</si>
  <si>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</si>
  <si>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</si>
  <si>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</si>
  <si>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</si>
  <si>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</si>
  <si>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</si>
  <si>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</si>
  <si>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</si>
  <si>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</si>
  <si>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</si>
  <si>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</si>
  <si>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</si>
  <si>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</si>
  <si>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</si>
  <si>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</si>
  <si>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</si>
  <si>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</si>
  <si>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</si>
  <si>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</si>
  <si>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</si>
  <si>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</si>
  <si>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</si>
  <si>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</si>
  <si>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</si>
  <si>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</si>
  <si>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</si>
  <si>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</si>
  <si>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</si>
  <si>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</si>
  <si>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</si>
  <si>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</si>
  <si>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</si>
  <si>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</si>
  <si>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</si>
  <si>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</si>
  <si>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</si>
  <si>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</si>
  <si>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</si>
  <si>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</si>
  <si>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</si>
  <si>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</si>
  <si>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</si>
  <si>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</si>
  <si>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</si>
  <si>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</si>
  <si>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</si>
  <si>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</si>
  <si>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</si>
  <si>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</si>
  <si>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</si>
  <si>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</si>
  <si>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</si>
  <si>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</si>
  <si>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</si>
  <si>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</si>
  <si>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</si>
  <si>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</si>
  <si>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</si>
  <si>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</si>
  <si>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</si>
  <si>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</si>
  <si>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</si>
  <si>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</si>
  <si>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</si>
  <si>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</si>
  <si>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</si>
  <si>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</si>
  <si>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</si>
  <si>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</si>
  <si>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</si>
  <si>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</si>
  <si>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</si>
  <si>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</si>
  <si>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</si>
  <si>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</si>
  <si>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</si>
  <si>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</si>
  <si>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</si>
  <si>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</si>
  <si>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</si>
  <si>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</si>
  <si>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</si>
  <si>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</si>
  <si>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</si>
  <si>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</si>
  <si>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</si>
  <si>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</si>
  <si>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</si>
  <si>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</si>
  <si>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</si>
  <si>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</si>
  <si>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</si>
  <si>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</si>
  <si>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</si>
  <si>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</si>
  <si>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</si>
  <si>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</si>
  <si>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</si>
  <si>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</si>
  <si>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</si>
  <si>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</si>
  <si>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</si>
  <si>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</si>
  <si>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</si>
  <si>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</si>
  <si>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</si>
  <si>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</si>
  <si>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</si>
  <si>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</si>
  <si>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</si>
  <si>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</si>
  <si>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</si>
  <si>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</si>
  <si>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</si>
  <si>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</si>
  <si>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</si>
  <si>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</si>
  <si>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</si>
  <si>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</si>
  <si>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</si>
  <si>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</si>
  <si>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</si>
  <si>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</si>
  <si>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</si>
  <si>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</si>
  <si>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</si>
  <si>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</si>
  <si>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</si>
  <si>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</si>
  <si>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</si>
  <si>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</si>
  <si>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</si>
  <si>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</si>
  <si>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</si>
  <si>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</si>
  <si>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</si>
  <si>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</si>
  <si>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</si>
  <si>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</si>
  <si>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</si>
  <si>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</si>
  <si>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</si>
  <si>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</si>
  <si>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</si>
  <si>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</si>
  <si>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</si>
  <si>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</si>
  <si>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</si>
  <si>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</si>
  <si>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</si>
  <si>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</si>
  <si>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</si>
  <si>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</si>
  <si>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</si>
  <si>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</si>
  <si>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</si>
  <si>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</si>
  <si>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</si>
  <si>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</si>
  <si>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</si>
  <si>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</si>
  <si>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</si>
  <si>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</si>
  <si>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</si>
  <si>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</si>
  <si>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</si>
  <si>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</si>
  <si>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</si>
  <si>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</si>
  <si>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</si>
  <si>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</si>
  <si>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</si>
  <si>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</si>
  <si>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</si>
  <si>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</si>
  <si>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</si>
  <si>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</si>
  <si>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</si>
  <si>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</si>
  <si>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</si>
  <si>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</si>
  <si>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</si>
  <si>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</si>
  <si>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</si>
  <si>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</si>
  <si>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</si>
  <si>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</si>
  <si>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</si>
  <si>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</si>
  <si>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</si>
  <si>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</si>
  <si>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</si>
  <si>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</si>
  <si>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</si>
  <si>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</si>
  <si>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</si>
  <si>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</si>
  <si>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</si>
  <si>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</si>
  <si>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</si>
  <si>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</si>
  <si>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</si>
  <si>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</si>
  <si>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</si>
  <si>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</si>
  <si>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</si>
  <si>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</si>
  <si>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</si>
  <si>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</si>
  <si>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</si>
  <si>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</si>
  <si>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</si>
  <si>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</si>
  <si>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</si>
  <si>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</si>
  <si>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</si>
  <si>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</si>
  <si>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</si>
  <si>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</si>
  <si>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</si>
  <si>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</si>
  <si>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</si>
  <si>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</si>
  <si>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</si>
  <si>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</si>
  <si>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</si>
  <si>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</si>
  <si>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</si>
  <si>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</si>
  <si>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</si>
  <si>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</si>
  <si>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</si>
  <si>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</si>
  <si>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</si>
  <si>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</si>
  <si>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</si>
  <si>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</si>
  <si>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</si>
  <si>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</si>
  <si>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</si>
  <si>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</si>
  <si>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</si>
  <si>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</si>
  <si>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</si>
  <si>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</si>
  <si>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</si>
  <si>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</si>
  <si>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</si>
  <si>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</si>
  <si>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</si>
  <si>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</si>
  <si>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</si>
  <si>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</si>
  <si>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</si>
  <si>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</si>
  <si>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</si>
  <si>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</si>
  <si>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</si>
  <si>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</si>
  <si>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</si>
  <si>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</si>
  <si>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</si>
  <si>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</si>
  <si>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</si>
  <si>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</si>
  <si>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</si>
  <si>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</si>
  <si>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</si>
  <si>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</si>
  <si>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</si>
  <si>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</si>
  <si>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</si>
  <si>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</si>
  <si>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</si>
  <si>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</si>
  <si>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</si>
  <si>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</si>
  <si>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</si>
  <si>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</si>
  <si>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</si>
  <si>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</si>
  <si>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</si>
  <si>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</si>
  <si>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</si>
  <si>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</si>
  <si>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</si>
  <si>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</si>
  <si>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</si>
  <si>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</si>
  <si>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</si>
  <si>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</si>
  <si>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</si>
  <si>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</si>
  <si>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</si>
  <si>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</si>
  <si>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</si>
  <si>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</si>
  <si>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</si>
  <si>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</si>
  <si>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</si>
  <si>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</si>
  <si>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</si>
  <si>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</si>
  <si>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</si>
  <si>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</si>
  <si>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</si>
  <si>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</si>
  <si>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</si>
  <si>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</si>
  <si>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</si>
  <si>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</si>
  <si>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</si>
  <si>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</si>
  <si>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</si>
  <si>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</si>
  <si>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</si>
  <si>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</si>
  <si>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</si>
  <si>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</si>
  <si>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</si>
  <si>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</si>
  <si>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</si>
  <si>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</si>
  <si>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</si>
  <si>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</si>
  <si>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</si>
  <si>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</si>
  <si>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</si>
  <si>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</si>
  <si>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</si>
  <si>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</si>
  <si>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</si>
  <si>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</si>
  <si>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</si>
  <si>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</si>
  <si>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</si>
  <si>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</si>
  <si>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</si>
  <si>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</si>
  <si>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</si>
  <si>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</si>
  <si>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</si>
  <si>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</si>
  <si>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</si>
  <si>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</si>
  <si>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</si>
  <si>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</si>
  <si>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</si>
  <si>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</si>
  <si>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</si>
  <si>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</si>
  <si>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</si>
  <si>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</si>
  <si>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</si>
  <si>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</si>
  <si>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</si>
  <si>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</si>
  <si>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</si>
  <si>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</si>
  <si>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</si>
  <si>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</si>
  <si>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</si>
  <si>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</si>
  <si>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</si>
  <si>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</si>
  <si>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</si>
  <si>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</si>
  <si>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</si>
  <si>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</si>
  <si>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</si>
  <si>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</si>
  <si>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</si>
  <si>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</si>
  <si>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</si>
  <si>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</si>
  <si>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</si>
  <si>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</si>
  <si>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</si>
  <si>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</si>
  <si>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</si>
  <si>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</si>
  <si>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</si>
  <si>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</si>
  <si>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</si>
  <si>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</si>
  <si>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</si>
  <si>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</si>
  <si>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</si>
  <si>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</si>
  <si>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</si>
  <si>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</si>
  <si>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</si>
  <si>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</si>
  <si>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</si>
  <si>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</si>
  <si>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</si>
  <si>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</si>
  <si>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</si>
  <si>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</si>
  <si>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</si>
  <si>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</si>
  <si>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</si>
  <si>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</si>
  <si>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</si>
  <si>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</si>
  <si>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</si>
  <si>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</si>
  <si>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</si>
  <si>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</si>
  <si>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</si>
  <si>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</si>
  <si>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</si>
  <si>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</si>
  <si>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</si>
  <si>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</si>
  <si>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</si>
  <si>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</si>
  <si>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</si>
  <si>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</si>
  <si>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</si>
  <si>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</si>
  <si>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</si>
  <si>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</si>
  <si>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</si>
  <si>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</si>
  <si>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</si>
  <si>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</si>
  <si>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</si>
  <si>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</si>
  <si>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</si>
  <si>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</si>
  <si>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</si>
  <si>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</si>
  <si>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</si>
  <si>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</si>
  <si>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</si>
  <si>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</si>
  <si>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</si>
  <si>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</si>
  <si>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</si>
  <si>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</si>
  <si>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</si>
  <si>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</si>
  <si>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</si>
  <si>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</si>
  <si>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</si>
  <si>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</si>
  <si>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</si>
  <si>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</si>
  <si>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</si>
  <si>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</si>
  <si>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</si>
  <si>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</si>
  <si>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</si>
  <si>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</si>
  <si>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</si>
  <si>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</si>
  <si>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</si>
  <si>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</si>
  <si>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</si>
  <si>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</si>
  <si>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</si>
  <si>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</si>
  <si>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</si>
  <si>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</si>
  <si>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</si>
  <si>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</si>
  <si>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</si>
  <si>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</si>
  <si>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</si>
  <si>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</si>
  <si>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</si>
  <si>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</si>
  <si>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</si>
  <si>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</si>
  <si>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</si>
  <si>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</si>
  <si>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</si>
  <si>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</si>
  <si>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</si>
  <si>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</si>
  <si>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</si>
  <si>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</si>
  <si>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</si>
  <si>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</si>
  <si>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</si>
  <si>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</si>
  <si>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</si>
  <si>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</si>
  <si>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</si>
  <si>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</si>
  <si>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</si>
  <si>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</si>
  <si>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</si>
  <si>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</si>
  <si>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</si>
  <si>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</si>
  <si>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</si>
  <si>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</si>
  <si>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</si>
  <si>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</si>
  <si>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</si>
  <si>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</si>
  <si>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</si>
  <si>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</si>
  <si>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</si>
  <si>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</si>
  <si>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</si>
  <si>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</si>
  <si>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</si>
  <si>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</si>
  <si>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</si>
  <si>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</si>
  <si>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</si>
  <si>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</si>
  <si>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</si>
  <si>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</si>
  <si>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</si>
  <si>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</si>
  <si>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</si>
  <si>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</si>
  <si>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</si>
  <si>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</si>
  <si>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</si>
  <si>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</si>
  <si>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</si>
  <si>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</si>
  <si>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</si>
  <si>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</si>
  <si>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</si>
  <si>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</si>
  <si>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</si>
  <si>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</si>
  <si>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</si>
  <si>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</si>
  <si>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</si>
  <si>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</si>
  <si>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</si>
  <si>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</si>
  <si>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</si>
  <si>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</si>
  <si>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</si>
  <si>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</si>
  <si>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</si>
  <si>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</si>
  <si>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</si>
  <si>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</si>
  <si>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</si>
  <si>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</si>
  <si>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</si>
  <si>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</si>
  <si>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</si>
  <si>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</si>
  <si>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</si>
  <si>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</si>
  <si>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</si>
  <si>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</si>
  <si>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</si>
  <si>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</si>
  <si>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</si>
  <si>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</si>
  <si>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</si>
  <si>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</si>
  <si>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</si>
  <si>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</si>
  <si>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</si>
  <si>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</si>
  <si>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</si>
  <si>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</si>
  <si>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</si>
  <si>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</si>
  <si>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</si>
  <si>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</si>
  <si>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</si>
  <si>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</si>
  <si>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</si>
  <si>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</si>
  <si>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</si>
  <si>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</si>
  <si>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</si>
  <si>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</si>
  <si>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</si>
  <si>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</si>
  <si>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</si>
  <si>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</si>
  <si>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</si>
  <si>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</si>
  <si>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</si>
  <si>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</si>
  <si>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</si>
  <si>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</si>
  <si>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</si>
  <si>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</si>
  <si>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</si>
  <si>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</si>
  <si>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</si>
  <si>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</si>
  <si>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</si>
  <si>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</si>
  <si>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</si>
  <si>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</si>
  <si>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</si>
  <si>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</si>
  <si>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</si>
  <si>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</si>
  <si>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</si>
  <si>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</si>
  <si>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</si>
  <si>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</si>
  <si>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</si>
  <si>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</si>
  <si>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</si>
  <si>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</si>
  <si>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</si>
  <si>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</si>
  <si>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</si>
  <si>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</si>
  <si>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</si>
  <si>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</si>
  <si>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</si>
  <si>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</si>
  <si>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</si>
  <si>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</si>
  <si>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</si>
  <si>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</si>
  <si>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</si>
  <si>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</si>
  <si>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</si>
  <si>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</si>
  <si>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</si>
  <si>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</si>
  <si>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</si>
  <si>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</si>
  <si>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</si>
  <si>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</si>
  <si>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</si>
  <si>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</si>
  <si>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</si>
  <si>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</si>
  <si>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</si>
  <si>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</si>
  <si>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</si>
  <si>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</si>
  <si>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</si>
  <si>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</si>
  <si>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</si>
  <si>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</si>
  <si>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</si>
  <si>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</si>
  <si>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</si>
  <si>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</si>
  <si>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</si>
  <si>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</si>
  <si>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</si>
  <si>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</si>
  <si>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</si>
  <si>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</si>
  <si>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</si>
  <si>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</si>
  <si>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</si>
  <si>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</si>
  <si>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</si>
  <si>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</si>
  <si>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</si>
  <si>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</si>
  <si>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</si>
  <si>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</si>
  <si>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</si>
  <si>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</si>
  <si>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</si>
  <si>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</si>
  <si>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</si>
  <si>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</si>
  <si>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</si>
  <si>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</si>
  <si>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</si>
  <si>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</si>
  <si>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</si>
  <si>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</si>
  <si>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</si>
  <si>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</si>
  <si>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</si>
  <si>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</si>
  <si>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</si>
  <si>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</si>
  <si>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</si>
  <si>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</si>
  <si>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</si>
  <si>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</si>
  <si>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</si>
  <si>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</si>
  <si>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</si>
  <si>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</si>
  <si>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</si>
  <si>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</si>
  <si>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</si>
  <si>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</si>
  <si>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</si>
  <si>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</si>
  <si>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</si>
  <si>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</si>
  <si>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</si>
  <si>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</si>
  <si>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</si>
  <si>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</si>
  <si>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</si>
  <si>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</si>
  <si>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</si>
  <si>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</si>
  <si>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</si>
  <si>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</si>
  <si>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</si>
  <si>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</si>
  <si>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</si>
  <si>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</si>
  <si>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</si>
  <si>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</si>
  <si>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</si>
  <si>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</si>
  <si>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</si>
  <si>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</si>
  <si>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</si>
  <si>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</si>
  <si>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</si>
  <si>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</si>
  <si>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</si>
  <si>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</si>
  <si>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</si>
  <si>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</si>
  <si>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</si>
  <si>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</si>
  <si>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</si>
  <si>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</si>
  <si>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</si>
  <si>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</si>
  <si>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</si>
  <si>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</si>
  <si>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</si>
  <si>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</si>
  <si>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</si>
  <si>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</si>
  <si>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</si>
  <si>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</si>
  <si>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</si>
  <si>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</si>
  <si>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</si>
  <si>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</si>
  <si>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</si>
  <si>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</si>
  <si>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</si>
  <si>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</si>
  <si>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</si>
  <si>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</si>
  <si>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</si>
  <si>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</si>
  <si>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</si>
  <si>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</si>
  <si>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</si>
  <si>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</si>
  <si>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</si>
  <si>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</si>
  <si>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</si>
  <si>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</si>
  <si>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</si>
  <si>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</si>
  <si>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</si>
  <si>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</si>
  <si>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</si>
  <si>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</si>
  <si>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</si>
  <si>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</si>
  <si>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</si>
  <si>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</si>
  <si>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</si>
  <si>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</si>
  <si>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</si>
  <si>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</si>
  <si>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</si>
  <si>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</si>
  <si>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</si>
  <si>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</si>
  <si>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</si>
  <si>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</si>
  <si>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</si>
  <si>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</si>
  <si>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</si>
  <si>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</si>
  <si>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</si>
  <si>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</si>
  <si>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</si>
  <si>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</si>
  <si>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</si>
  <si>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</si>
  <si>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</si>
  <si>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</si>
  <si>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</si>
  <si>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</si>
  <si>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</si>
  <si>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</si>
  <si>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</si>
  <si>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</si>
  <si>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</si>
  <si>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</si>
  <si>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</si>
  <si>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</si>
  <si>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</si>
  <si>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</si>
  <si>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</si>
  <si>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</si>
  <si>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</si>
  <si>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</si>
  <si>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</si>
  <si>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</si>
  <si>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</si>
  <si>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</si>
  <si>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</si>
  <si>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</si>
  <si>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</si>
  <si>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</si>
  <si>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</si>
  <si>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</si>
  <si>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</si>
  <si>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</si>
  <si>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</si>
  <si>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</si>
  <si>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</si>
  <si>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</si>
  <si>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</si>
  <si>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</si>
  <si>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</si>
  <si>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</si>
  <si>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</si>
  <si>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</si>
  <si>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</si>
  <si>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</si>
  <si>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</si>
  <si>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</si>
  <si>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</si>
  <si>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</si>
  <si>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</si>
  <si>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</si>
  <si>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</si>
  <si>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</si>
  <si>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</si>
  <si>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</si>
  <si>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</si>
  <si>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</si>
  <si>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</si>
  <si>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</si>
  <si>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</si>
  <si>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</si>
  <si>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</si>
  <si>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</si>
  <si>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</si>
  <si>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</si>
  <si>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</si>
  <si>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</si>
  <si>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</si>
  <si>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</si>
  <si>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</si>
  <si>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</si>
  <si>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</si>
  <si>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</si>
  <si>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</si>
  <si>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</si>
  <si>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</si>
  <si>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</si>
  <si>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</si>
  <si>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</si>
  <si>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</si>
  <si>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</si>
  <si>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</si>
  <si>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</si>
  <si>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</si>
  <si>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</si>
  <si>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</si>
  <si>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</si>
  <si>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</si>
  <si>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</si>
  <si>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</si>
  <si>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</si>
  <si>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</si>
  <si>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</si>
  <si>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</si>
  <si>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</si>
  <si>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</si>
  <si>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</si>
  <si>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</si>
  <si>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</si>
  <si>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</si>
  <si>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</si>
  <si>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</si>
  <si>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</si>
  <si>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</si>
  <si>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</si>
  <si>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</si>
  <si>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</si>
  <si>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</si>
  <si>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</si>
  <si>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</si>
  <si>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</si>
  <si>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</si>
  <si>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</si>
  <si>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</si>
  <si>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</si>
  <si>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</si>
  <si>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</si>
  <si>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</si>
  <si>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</si>
  <si>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</si>
  <si>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</si>
  <si>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</si>
  <si>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</si>
  <si>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</si>
  <si>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</si>
  <si>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</si>
  <si>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</si>
  <si>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</si>
  <si>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</si>
  <si>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</si>
  <si>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</si>
  <si>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</si>
  <si>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</si>
  <si>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</si>
  <si>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</si>
  <si>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</si>
  <si>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</si>
  <si>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</si>
  <si>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</si>
  <si>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</si>
  <si>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</si>
  <si>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</si>
  <si>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</si>
  <si>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</si>
  <si>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</si>
  <si>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</si>
  <si>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</si>
  <si>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</si>
  <si>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</si>
  <si>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</si>
  <si>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</si>
  <si>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</si>
  <si>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</si>
  <si>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</si>
  <si>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</si>
  <si>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</si>
  <si>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</si>
  <si>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</si>
  <si>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</si>
  <si>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</si>
  <si>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</si>
  <si>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</si>
  <si>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</si>
  <si>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</si>
  <si>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</si>
  <si>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</si>
  <si>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</si>
  <si>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</si>
  <si>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</si>
  <si>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</si>
  <si>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</si>
  <si>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</si>
  <si>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</si>
  <si>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</si>
  <si>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</si>
  <si>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</si>
  <si>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</si>
  <si>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</si>
  <si>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</si>
  <si>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</si>
  <si>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</si>
  <si>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</si>
  <si>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</si>
  <si>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</si>
  <si>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</si>
  <si>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</si>
  <si>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</si>
  <si>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</si>
  <si>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</si>
  <si>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</si>
  <si>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</si>
  <si>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</si>
  <si>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</si>
  <si>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</si>
  <si>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</si>
  <si>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</si>
  <si>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</si>
  <si>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</si>
  <si>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</si>
  <si>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</si>
  <si>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</si>
  <si>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</si>
  <si>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</si>
  <si>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</si>
  <si>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</si>
  <si>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</si>
  <si>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</si>
  <si>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</si>
  <si>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</si>
  <si>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</si>
  <si>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</si>
  <si>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</si>
  <si>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</si>
  <si>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</si>
  <si>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</si>
  <si>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</si>
  <si>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</si>
  <si>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</si>
  <si>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</si>
  <si>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</si>
  <si>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</si>
  <si>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</si>
  <si>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</si>
  <si>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</si>
  <si>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</si>
  <si>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</si>
  <si>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</si>
  <si>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</si>
  <si>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</si>
  <si>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</si>
  <si>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</si>
  <si>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</si>
  <si>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</si>
  <si>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</si>
  <si>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</si>
  <si>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</si>
  <si>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</si>
  <si>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</si>
  <si>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</si>
  <si>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</si>
  <si>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</si>
  <si>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</si>
  <si>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</si>
  <si>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</si>
  <si>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</si>
  <si>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</si>
  <si>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</si>
  <si>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</si>
  <si>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</si>
  <si>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</si>
  <si>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</si>
  <si>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</si>
  <si>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</si>
  <si>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</si>
  <si>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</si>
  <si>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</si>
  <si>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</si>
  <si>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</si>
  <si>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</si>
  <si>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</si>
  <si>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</si>
  <si>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</si>
  <si>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</si>
  <si>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</si>
  <si>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</si>
  <si>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</si>
  <si>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</si>
  <si>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</si>
  <si>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</si>
  <si>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</si>
  <si>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</si>
  <si>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</si>
  <si>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</si>
  <si>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</si>
  <si>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</si>
  <si>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</si>
  <si>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</si>
  <si>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</si>
  <si>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</si>
  <si>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</si>
  <si>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</si>
  <si>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</si>
  <si>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</si>
  <si>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</si>
  <si>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</si>
  <si>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</si>
  <si>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</si>
  <si>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</si>
  <si>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</si>
  <si>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</si>
  <si>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</si>
  <si>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</si>
  <si>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</si>
  <si>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</si>
  <si>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</si>
  <si>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</si>
  <si>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</si>
  <si>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</si>
  <si>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</si>
  <si>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</si>
  <si>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</si>
  <si>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</si>
  <si>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</si>
  <si>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</si>
  <si>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</si>
  <si>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</si>
  <si>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</si>
  <si>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</si>
  <si>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</si>
  <si>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</si>
  <si>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</si>
  <si>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</si>
  <si>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</si>
  <si>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</si>
  <si>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</si>
  <si>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</si>
  <si>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</si>
  <si>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</si>
  <si>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</si>
  <si>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</si>
  <si>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</si>
  <si>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</si>
  <si>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</si>
  <si>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</si>
  <si>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</si>
  <si>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</si>
  <si>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</si>
  <si>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</si>
  <si>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</si>
  <si>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</si>
  <si>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</si>
  <si>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</si>
  <si>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</si>
  <si>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</si>
  <si>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</si>
  <si>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</si>
  <si>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</si>
  <si>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</si>
  <si>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</si>
  <si>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</si>
  <si>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</si>
  <si>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</si>
  <si>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</si>
  <si>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</si>
  <si>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</si>
  <si>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</si>
  <si>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</si>
  <si>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</si>
  <si>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</si>
  <si>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</si>
  <si>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</si>
  <si>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</si>
  <si>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</si>
  <si>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</si>
  <si>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</si>
  <si>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</si>
  <si>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</si>
  <si>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</si>
  <si>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</si>
  <si>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</si>
  <si>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</si>
  <si>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</si>
  <si>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</si>
  <si>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</si>
  <si>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</si>
  <si>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</si>
  <si>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</si>
  <si>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</si>
  <si>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</si>
  <si>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</si>
  <si>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</si>
  <si>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</si>
  <si>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</si>
  <si>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</si>
  <si>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</si>
  <si>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</si>
  <si>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</si>
  <si>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</si>
  <si>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</si>
  <si>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</si>
  <si>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</si>
  <si>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</si>
  <si>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</si>
  <si>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</si>
  <si>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</si>
  <si>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</si>
  <si>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</si>
  <si>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</si>
  <si>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</si>
  <si>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</si>
  <si>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</si>
  <si>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</si>
  <si>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</si>
  <si>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</si>
  <si>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</si>
  <si>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</si>
  <si>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</si>
  <si>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</si>
  <si>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</si>
  <si>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</si>
  <si>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</si>
  <si>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</si>
  <si>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</si>
  <si>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</si>
  <si>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</si>
  <si>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</si>
  <si>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</si>
  <si>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</si>
  <si>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</si>
  <si>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</si>
  <si>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</si>
  <si>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</si>
  <si>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</si>
  <si>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</si>
  <si>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</si>
  <si>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</si>
  <si>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</si>
  <si>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</si>
  <si>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</si>
  <si>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</si>
  <si>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</si>
  <si>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</si>
  <si>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</si>
  <si>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</si>
  <si>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</si>
  <si>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</si>
  <si>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</si>
  <si>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</si>
  <si>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</si>
  <si>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</si>
  <si>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</si>
  <si>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</si>
  <si>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</si>
  <si>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</si>
  <si>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</si>
  <si>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</si>
  <si>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</si>
  <si>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</si>
  <si>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</si>
  <si>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</si>
  <si>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</si>
  <si>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</si>
  <si>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</si>
  <si>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</si>
  <si>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</si>
  <si>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</si>
  <si>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</si>
  <si>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</si>
  <si>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</si>
  <si>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</si>
  <si>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</si>
  <si>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</si>
  <si>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</si>
  <si>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</si>
  <si>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</si>
  <si>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</si>
  <si>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</si>
  <si>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</si>
  <si>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</si>
  <si>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</si>
  <si>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</si>
  <si>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</si>
  <si>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</si>
  <si>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</si>
  <si>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</si>
  <si>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</si>
  <si>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</si>
  <si>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</si>
  <si>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</si>
  <si>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</si>
  <si>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</si>
  <si>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</si>
  <si>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</si>
  <si>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</si>
  <si>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</si>
  <si>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</si>
  <si>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</si>
  <si>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</si>
  <si>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</si>
  <si>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</si>
  <si>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</si>
  <si>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</si>
  <si>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</si>
  <si>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</si>
  <si>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</si>
  <si>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</si>
  <si>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</si>
  <si>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</si>
  <si>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</si>
  <si>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</si>
  <si>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</si>
  <si>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</si>
  <si>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</si>
  <si>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</si>
  <si>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</si>
  <si>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</si>
  <si>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</si>
  <si>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</si>
  <si>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</si>
  <si>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</si>
  <si>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</si>
  <si>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</si>
  <si>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</si>
  <si>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</si>
  <si>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</si>
  <si>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</si>
  <si>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</si>
  <si>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</si>
  <si>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</si>
  <si>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</si>
  <si>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</si>
  <si>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</si>
  <si>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</si>
  <si>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</si>
  <si>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</si>
  <si>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</si>
  <si>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</si>
  <si>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</si>
  <si>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</si>
  <si>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</si>
  <si>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</si>
  <si>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</si>
  <si>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</si>
  <si>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</si>
  <si>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</si>
  <si>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</si>
  <si>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</si>
  <si>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</si>
  <si>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</si>
  <si>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</si>
  <si>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</si>
  <si>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</si>
  <si>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</si>
  <si>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</si>
  <si>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</si>
  <si>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</si>
  <si>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</si>
  <si>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</si>
  <si>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</si>
  <si>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</si>
  <si>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</si>
  <si>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</si>
  <si>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</si>
  <si>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</si>
  <si>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</si>
  <si>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</si>
  <si>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</si>
  <si>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</si>
  <si>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</si>
  <si>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</si>
  <si>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</si>
  <si>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</si>
  <si>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</si>
  <si>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</si>
  <si>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</si>
  <si>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</si>
  <si>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</si>
  <si>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</si>
  <si>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</si>
  <si>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</si>
  <si>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</si>
  <si>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</si>
  <si>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</si>
  <si>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</si>
  <si>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</si>
  <si>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</si>
  <si>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</si>
  <si>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</si>
  <si>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</si>
  <si>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</si>
  <si>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</si>
  <si>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</si>
  <si>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</si>
  <si>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</si>
  <si>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</si>
  <si>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</si>
  <si>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</si>
  <si>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</si>
  <si>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</si>
  <si>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</si>
  <si>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</si>
  <si>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</si>
  <si>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</si>
  <si>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</si>
  <si>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</si>
  <si>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</si>
  <si>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</si>
  <si>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</si>
  <si>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</si>
  <si>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</si>
  <si>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</si>
  <si>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</si>
  <si>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</si>
  <si>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</si>
  <si>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</si>
  <si>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</si>
  <si>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</si>
  <si>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</si>
  <si>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</si>
  <si>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</si>
  <si>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</si>
  <si>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</si>
  <si>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</si>
  <si>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</si>
  <si>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</si>
  <si>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</si>
  <si>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</si>
  <si>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</si>
  <si>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</si>
  <si>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</si>
  <si>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</si>
  <si>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</si>
  <si>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</si>
  <si>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</si>
  <si>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</si>
  <si>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</si>
  <si>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</si>
  <si>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</si>
  <si>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</si>
  <si>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</si>
  <si>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</si>
  <si>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</si>
  <si>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</si>
  <si>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</si>
  <si>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</si>
  <si>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</si>
  <si>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</si>
  <si>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</si>
  <si>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</si>
  <si>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</si>
  <si>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</si>
  <si>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</si>
  <si>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</si>
  <si>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</si>
  <si>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</si>
  <si>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</si>
  <si>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</si>
  <si>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</si>
  <si>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</si>
  <si>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</si>
  <si>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</si>
  <si>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</si>
  <si>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</si>
  <si>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</si>
  <si>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</si>
  <si>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</si>
  <si>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</si>
  <si>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</si>
  <si>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</si>
  <si>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</si>
  <si>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</si>
  <si>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</si>
  <si>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</si>
  <si>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</si>
  <si>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</si>
  <si>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</si>
  <si>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</si>
  <si>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</si>
  <si>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</si>
  <si>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</si>
  <si>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</si>
  <si>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</si>
  <si>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</si>
  <si>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</si>
  <si>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</si>
  <si>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</si>
  <si>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</si>
  <si>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</si>
  <si>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</si>
  <si>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</si>
  <si>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</si>
  <si>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</si>
  <si>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</si>
  <si>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</si>
  <si>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</si>
  <si>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</si>
  <si>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</si>
  <si>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</si>
  <si>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</si>
  <si>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</si>
  <si>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</si>
  <si>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</si>
  <si>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</si>
  <si>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</si>
  <si>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</si>
  <si>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</si>
  <si>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</si>
  <si>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</si>
  <si>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</si>
  <si>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</si>
  <si>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</si>
  <si>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</si>
  <si>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</si>
  <si>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</si>
  <si>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</si>
  <si>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</si>
  <si>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</si>
  <si>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</si>
  <si>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</si>
  <si>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</si>
  <si>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</si>
  <si>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</si>
  <si>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</si>
  <si>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</si>
  <si>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</si>
  <si>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</si>
  <si>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</si>
  <si>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</si>
  <si>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</si>
  <si>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</si>
  <si>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</si>
  <si>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</si>
  <si>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</si>
  <si>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</si>
  <si>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</si>
  <si>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</si>
  <si>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</si>
  <si>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</si>
  <si>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</si>
  <si>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</si>
  <si>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</si>
  <si>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</si>
  <si>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</si>
  <si>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</si>
  <si>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</si>
  <si>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</si>
  <si>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</si>
  <si>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</si>
  <si>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</si>
  <si>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</si>
  <si>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</si>
  <si>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</si>
  <si>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</si>
  <si>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</si>
  <si>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</si>
  <si>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</si>
  <si>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</si>
  <si>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</si>
  <si>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</si>
  <si>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</si>
  <si>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</si>
  <si>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</si>
  <si>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</si>
  <si>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</si>
  <si>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</si>
  <si>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</si>
  <si>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</si>
  <si>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</si>
  <si>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</si>
  <si>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</si>
  <si>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</si>
  <si>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</si>
  <si>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</si>
  <si>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</si>
  <si>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</si>
  <si>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</si>
  <si>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</si>
  <si>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</si>
  <si>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</si>
  <si>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</si>
  <si>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</si>
  <si>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</si>
  <si>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</si>
  <si>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</si>
  <si>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</si>
  <si>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</si>
  <si>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</si>
  <si>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</si>
  <si>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</si>
  <si>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</si>
  <si>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</si>
  <si>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</si>
  <si>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</si>
  <si>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</si>
  <si>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</si>
  <si>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</si>
  <si>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</si>
  <si>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</si>
  <si>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</si>
  <si>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</si>
  <si>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</si>
  <si>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</si>
  <si>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</si>
  <si>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</si>
  <si>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</si>
  <si>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</si>
  <si>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</si>
  <si>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</si>
  <si>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</si>
  <si>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</si>
  <si>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</si>
  <si>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</si>
  <si>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</si>
  <si>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</si>
  <si>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</si>
  <si>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</si>
  <si>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</si>
  <si>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</si>
  <si>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</si>
  <si>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</si>
  <si>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</si>
  <si>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</si>
  <si>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</si>
  <si>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</si>
  <si>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</si>
  <si>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</si>
  <si>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</si>
  <si>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</si>
  <si>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</si>
  <si>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</si>
  <si>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</si>
  <si>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</si>
  <si>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</si>
  <si>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</si>
  <si>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</si>
  <si>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</si>
  <si>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</si>
  <si>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</si>
  <si>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</si>
  <si>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</si>
  <si>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</si>
  <si>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</si>
  <si>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</si>
  <si>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</si>
  <si>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</si>
  <si>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</si>
  <si>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</si>
  <si>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</si>
  <si>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</si>
  <si>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</si>
  <si>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</si>
  <si>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</si>
  <si>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</si>
  <si>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</si>
  <si>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</si>
  <si>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</si>
  <si>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</si>
  <si>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</si>
  <si>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</si>
  <si>
    <t>30/9/2021 10:52</t>
  </si>
  <si>
    <t>30/9/2021 10:45</t>
  </si>
  <si>
    <t>30/9/2021 10:49</t>
  </si>
  <si>
    <t>30/9/2021 11:11</t>
  </si>
  <si>
    <t>30/9/2021 11:12</t>
  </si>
  <si>
    <t>30/9/2021 11:10</t>
  </si>
  <si>
    <t>30/9/2021 11:09</t>
  </si>
  <si>
    <t>30/9/2021 11:03</t>
  </si>
  <si>
    <t xml:space="preserve">30/9/2021 11:03 </t>
  </si>
  <si>
    <t>30/9/2021 10:35</t>
  </si>
  <si>
    <t>30/9/2021 10:50</t>
  </si>
  <si>
    <t>30/9/2021 10:38</t>
  </si>
  <si>
    <t>30/9/2021 10:39</t>
  </si>
  <si>
    <t>3336042612</t>
  </si>
  <si>
    <t>3336042605</t>
  </si>
  <si>
    <t>3336042501</t>
  </si>
  <si>
    <t>3336042482</t>
  </si>
  <si>
    <t>3336042475</t>
  </si>
  <si>
    <t>3336042474</t>
  </si>
  <si>
    <t>3336042472</t>
  </si>
  <si>
    <t>3336042465</t>
  </si>
  <si>
    <t>3336042460</t>
  </si>
  <si>
    <t>3336042449</t>
  </si>
  <si>
    <t>3336042431</t>
  </si>
  <si>
    <t>3336042402</t>
  </si>
  <si>
    <t>3336042364</t>
  </si>
  <si>
    <t>3336042282</t>
  </si>
  <si>
    <t>3336042250</t>
  </si>
  <si>
    <t>3336042249</t>
  </si>
  <si>
    <t>3336042244</t>
  </si>
  <si>
    <t>3336042240</t>
  </si>
  <si>
    <t>3336042231</t>
  </si>
  <si>
    <t>3336042219</t>
  </si>
  <si>
    <t>3336042214</t>
  </si>
  <si>
    <t>3336042210</t>
  </si>
  <si>
    <t>3336042198</t>
  </si>
  <si>
    <t>3336041962</t>
  </si>
  <si>
    <t>LECTOR VANDALIZADO</t>
  </si>
  <si>
    <t>SIN ACTIVIDAD DE RETIRO</t>
  </si>
  <si>
    <t>Toribio Batista, Junior De Jesus</t>
  </si>
  <si>
    <t>Lockward, Anubis Doba</t>
  </si>
  <si>
    <t>3336042619</t>
  </si>
  <si>
    <t>3336042540</t>
  </si>
  <si>
    <t>3336042534</t>
  </si>
  <si>
    <t>3336042531</t>
  </si>
  <si>
    <t>3336042527</t>
  </si>
  <si>
    <t>3336042520</t>
  </si>
  <si>
    <t>3336042518</t>
  </si>
  <si>
    <t>3336042509</t>
  </si>
  <si>
    <t>3336042483</t>
  </si>
  <si>
    <t>3336042478</t>
  </si>
  <si>
    <t>3336042458</t>
  </si>
  <si>
    <t>3336042079</t>
  </si>
  <si>
    <t>FUERA DE SERVICIO</t>
  </si>
  <si>
    <t>ENVIO DE CARGA</t>
  </si>
  <si>
    <t>REINICIO POR ATMCENTRE</t>
  </si>
  <si>
    <t>Closed</t>
  </si>
  <si>
    <t>Cuevas Peralta, Ivan Hanell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</si>
</sst>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6"/>
      <tableStyleElement type="headerRow" dxfId="1705"/>
      <tableStyleElement type="totalRow" dxfId="1704"/>
      <tableStyleElement type="firstColumn" dxfId="1703"/>
      <tableStyleElement type="lastColumn" dxfId="1702"/>
      <tableStyleElement type="firstRowStripe" dxfId="1701"/>
      <tableStyleElement type="firstColumnStripe" dxfId="17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106.49858796296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48.0611689814832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50.1852893518517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20.1091898148152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19.7719328703679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8.72986111111095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426" priority="99428"/>
  </conditionalFormatting>
  <conditionalFormatting sqref="E3">
    <cfRule type="duplicateValues" dxfId="1425" priority="121791"/>
  </conditionalFormatting>
  <conditionalFormatting sqref="E3">
    <cfRule type="duplicateValues" dxfId="1424" priority="121792"/>
    <cfRule type="duplicateValues" dxfId="1423" priority="121793"/>
  </conditionalFormatting>
  <conditionalFormatting sqref="E3">
    <cfRule type="duplicateValues" dxfId="1422" priority="121794"/>
    <cfRule type="duplicateValues" dxfId="1421" priority="121795"/>
    <cfRule type="duplicateValues" dxfId="1420" priority="121796"/>
    <cfRule type="duplicateValues" dxfId="1419" priority="121797"/>
  </conditionalFormatting>
  <conditionalFormatting sqref="B3">
    <cfRule type="duplicateValues" dxfId="1418" priority="121798"/>
  </conditionalFormatting>
  <conditionalFormatting sqref="E4">
    <cfRule type="duplicateValues" dxfId="1417" priority="143"/>
  </conditionalFormatting>
  <conditionalFormatting sqref="E4">
    <cfRule type="duplicateValues" dxfId="1416" priority="140"/>
    <cfRule type="duplicateValues" dxfId="1415" priority="141"/>
    <cfRule type="duplicateValues" dxfId="1414" priority="142"/>
  </conditionalFormatting>
  <conditionalFormatting sqref="E4">
    <cfRule type="duplicateValues" dxfId="1413" priority="139"/>
  </conditionalFormatting>
  <conditionalFormatting sqref="E4">
    <cfRule type="duplicateValues" dxfId="1412" priority="136"/>
    <cfRule type="duplicateValues" dxfId="1411" priority="137"/>
    <cfRule type="duplicateValues" dxfId="1410" priority="138"/>
  </conditionalFormatting>
  <conditionalFormatting sqref="B4">
    <cfRule type="duplicateValues" dxfId="1409" priority="135"/>
  </conditionalFormatting>
  <conditionalFormatting sqref="E4">
    <cfRule type="duplicateValues" dxfId="1408" priority="134"/>
  </conditionalFormatting>
  <conditionalFormatting sqref="B5">
    <cfRule type="duplicateValues" dxfId="1407" priority="118"/>
  </conditionalFormatting>
  <conditionalFormatting sqref="E5">
    <cfRule type="duplicateValues" dxfId="1406" priority="117"/>
  </conditionalFormatting>
  <conditionalFormatting sqref="E5">
    <cfRule type="duplicateValues" dxfId="1405" priority="114"/>
    <cfRule type="duplicateValues" dxfId="1404" priority="115"/>
    <cfRule type="duplicateValues" dxfId="1403" priority="116"/>
  </conditionalFormatting>
  <conditionalFormatting sqref="E5">
    <cfRule type="duplicateValues" dxfId="1402" priority="113"/>
  </conditionalFormatting>
  <conditionalFormatting sqref="E5">
    <cfRule type="duplicateValues" dxfId="1401" priority="110"/>
    <cfRule type="duplicateValues" dxfId="1400" priority="111"/>
    <cfRule type="duplicateValues" dxfId="1399" priority="112"/>
  </conditionalFormatting>
  <conditionalFormatting sqref="E5">
    <cfRule type="duplicateValues" dxfId="1398" priority="109"/>
  </conditionalFormatting>
  <conditionalFormatting sqref="E7">
    <cfRule type="duplicateValues" dxfId="1397" priority="62"/>
  </conditionalFormatting>
  <conditionalFormatting sqref="E7">
    <cfRule type="duplicateValues" dxfId="1396" priority="60"/>
    <cfRule type="duplicateValues" dxfId="1395" priority="61"/>
  </conditionalFormatting>
  <conditionalFormatting sqref="E7">
    <cfRule type="duplicateValues" dxfId="1394" priority="57"/>
    <cfRule type="duplicateValues" dxfId="1393" priority="58"/>
    <cfRule type="duplicateValues" dxfId="1392" priority="59"/>
  </conditionalFormatting>
  <conditionalFormatting sqref="E7">
    <cfRule type="duplicateValues" dxfId="1391" priority="53"/>
    <cfRule type="duplicateValues" dxfId="1390" priority="54"/>
    <cfRule type="duplicateValues" dxfId="1389" priority="55"/>
    <cfRule type="duplicateValues" dxfId="1388" priority="56"/>
  </conditionalFormatting>
  <conditionalFormatting sqref="B7">
    <cfRule type="duplicateValues" dxfId="1387" priority="52"/>
  </conditionalFormatting>
  <conditionalFormatting sqref="B7">
    <cfRule type="duplicateValues" dxfId="1386" priority="50"/>
    <cfRule type="duplicateValues" dxfId="1385" priority="51"/>
  </conditionalFormatting>
  <conditionalFormatting sqref="E8">
    <cfRule type="duplicateValues" dxfId="1384" priority="49"/>
  </conditionalFormatting>
  <conditionalFormatting sqref="E8">
    <cfRule type="duplicateValues" dxfId="1383" priority="48"/>
  </conditionalFormatting>
  <conditionalFormatting sqref="B8">
    <cfRule type="duplicateValues" dxfId="1382" priority="47"/>
  </conditionalFormatting>
  <conditionalFormatting sqref="E8">
    <cfRule type="duplicateValues" dxfId="1381" priority="46"/>
  </conditionalFormatting>
  <conditionalFormatting sqref="B8">
    <cfRule type="duplicateValues" dxfId="1380" priority="45"/>
  </conditionalFormatting>
  <conditionalFormatting sqref="E8">
    <cfRule type="duplicateValues" dxfId="1379" priority="44"/>
  </conditionalFormatting>
  <conditionalFormatting sqref="E9">
    <cfRule type="duplicateValues" dxfId="1378" priority="33"/>
    <cfRule type="duplicateValues" dxfId="1377" priority="34"/>
    <cfRule type="duplicateValues" dxfId="1376" priority="35"/>
    <cfRule type="duplicateValues" dxfId="1375" priority="36"/>
  </conditionalFormatting>
  <conditionalFormatting sqref="B9">
    <cfRule type="duplicateValues" dxfId="1374" priority="130254"/>
  </conditionalFormatting>
  <conditionalFormatting sqref="E6">
    <cfRule type="duplicateValues" dxfId="1373" priority="130256"/>
  </conditionalFormatting>
  <conditionalFormatting sqref="B6">
    <cfRule type="duplicateValues" dxfId="1372" priority="130257"/>
  </conditionalFormatting>
  <conditionalFormatting sqref="B6">
    <cfRule type="duplicateValues" dxfId="1371" priority="130258"/>
    <cfRule type="duplicateValues" dxfId="1370" priority="130259"/>
    <cfRule type="duplicateValues" dxfId="1369" priority="130260"/>
  </conditionalFormatting>
  <conditionalFormatting sqref="E6">
    <cfRule type="duplicateValues" dxfId="1368" priority="130261"/>
    <cfRule type="duplicateValues" dxfId="1367" priority="130262"/>
  </conditionalFormatting>
  <conditionalFormatting sqref="E6">
    <cfRule type="duplicateValues" dxfId="1366" priority="130263"/>
    <cfRule type="duplicateValues" dxfId="1365" priority="130264"/>
    <cfRule type="duplicateValues" dxfId="1364" priority="130265"/>
  </conditionalFormatting>
  <conditionalFormatting sqref="E6">
    <cfRule type="duplicateValues" dxfId="1363" priority="130266"/>
    <cfRule type="duplicateValues" dxfId="1362" priority="130267"/>
    <cfRule type="duplicateValues" dxfId="1361" priority="130268"/>
    <cfRule type="duplicateValues" dxfId="1360" priority="130269"/>
  </conditionalFormatting>
  <conditionalFormatting sqref="B10">
    <cfRule type="duplicateValues" dxfId="1359" priority="148812"/>
  </conditionalFormatting>
  <conditionalFormatting sqref="E10">
    <cfRule type="duplicateValues" dxfId="1358" priority="148813"/>
  </conditionalFormatting>
  <conditionalFormatting sqref="E11:E12">
    <cfRule type="duplicateValues" dxfId="1357" priority="26"/>
  </conditionalFormatting>
  <conditionalFormatting sqref="E11:E12">
    <cfRule type="duplicateValues" dxfId="1356" priority="25"/>
  </conditionalFormatting>
  <conditionalFormatting sqref="E11:E12">
    <cfRule type="duplicateValues" dxfId="1355" priority="23"/>
    <cfRule type="duplicateValues" dxfId="1354" priority="24"/>
  </conditionalFormatting>
  <conditionalFormatting sqref="E11:E12">
    <cfRule type="duplicateValues" dxfId="1353" priority="20"/>
    <cfRule type="duplicateValues" dxfId="1352" priority="21"/>
    <cfRule type="duplicateValues" dxfId="1351" priority="22"/>
  </conditionalFormatting>
  <conditionalFormatting sqref="B11:B12">
    <cfRule type="duplicateValues" dxfId="1350" priority="18"/>
    <cfRule type="duplicateValues" dxfId="1349" priority="19"/>
  </conditionalFormatting>
  <conditionalFormatting sqref="B11:B12">
    <cfRule type="duplicateValues" dxfId="1348" priority="17"/>
  </conditionalFormatting>
  <conditionalFormatting sqref="B11:B12">
    <cfRule type="duplicateValues" dxfId="1347" priority="14"/>
    <cfRule type="duplicateValues" dxfId="1346" priority="15"/>
    <cfRule type="duplicateValues" dxfId="1345" priority="16"/>
  </conditionalFormatting>
  <conditionalFormatting sqref="E13">
    <cfRule type="duplicateValues" dxfId="1344" priority="13"/>
  </conditionalFormatting>
  <conditionalFormatting sqref="E13">
    <cfRule type="duplicateValues" dxfId="1343" priority="12"/>
  </conditionalFormatting>
  <conditionalFormatting sqref="E13">
    <cfRule type="duplicateValues" dxfId="1342" priority="10"/>
    <cfRule type="duplicateValues" dxfId="1341" priority="11"/>
  </conditionalFormatting>
  <conditionalFormatting sqref="E13">
    <cfRule type="duplicateValues" dxfId="1340" priority="7"/>
    <cfRule type="duplicateValues" dxfId="1339" priority="8"/>
    <cfRule type="duplicateValues" dxfId="1338" priority="9"/>
  </conditionalFormatting>
  <conditionalFormatting sqref="B13">
    <cfRule type="duplicateValues" dxfId="1337" priority="5"/>
    <cfRule type="duplicateValues" dxfId="1336" priority="6"/>
  </conditionalFormatting>
  <conditionalFormatting sqref="B13">
    <cfRule type="duplicateValues" dxfId="1335" priority="4"/>
  </conditionalFormatting>
  <conditionalFormatting sqref="B13">
    <cfRule type="duplicateValues" dxfId="1334" priority="1"/>
    <cfRule type="duplicateValues" dxfId="1333" priority="2"/>
    <cfRule type="duplicateValues" dxfId="133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69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31" priority="12"/>
  </conditionalFormatting>
  <conditionalFormatting sqref="B1:B810 B823:B1048576">
    <cfRule type="duplicateValues" dxfId="1330" priority="11"/>
  </conditionalFormatting>
  <conditionalFormatting sqref="A811:A814">
    <cfRule type="duplicateValues" dxfId="1329" priority="10"/>
  </conditionalFormatting>
  <conditionalFormatting sqref="B811:B814">
    <cfRule type="duplicateValues" dxfId="1328" priority="9"/>
  </conditionalFormatting>
  <conditionalFormatting sqref="A823:A1048576 A1:A814">
    <cfRule type="duplicateValues" dxfId="1327" priority="8"/>
  </conditionalFormatting>
  <conditionalFormatting sqref="A815:A821">
    <cfRule type="duplicateValues" dxfId="1326" priority="7"/>
  </conditionalFormatting>
  <conditionalFormatting sqref="B815:B821">
    <cfRule type="duplicateValues" dxfId="1325" priority="6"/>
  </conditionalFormatting>
  <conditionalFormatting sqref="A815:A821">
    <cfRule type="duplicateValues" dxfId="1324" priority="5"/>
  </conditionalFormatting>
  <conditionalFormatting sqref="A822">
    <cfRule type="duplicateValues" dxfId="1323" priority="4"/>
  </conditionalFormatting>
  <conditionalFormatting sqref="A822">
    <cfRule type="duplicateValues" dxfId="1322" priority="2"/>
  </conditionalFormatting>
  <conditionalFormatting sqref="B822">
    <cfRule type="duplicateValues" dxfId="13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169"/>
  <sheetViews>
    <sheetView tabSelected="1" zoomScale="80" zoomScaleNormal="80" workbookViewId="0">
      <pane ySplit="4" topLeftCell="A5" activePane="bottomLeft" state="frozen"/>
      <selection pane="bottomLeft" activeCell="G14" sqref="G14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bestFit="1" customWidth="1"/>
    <col min="7" max="7" width="54.140625" style="44" bestFit="1" customWidth="1"/>
    <col min="8" max="11" width="5.7109375" style="44" bestFit="1" customWidth="1"/>
    <col min="12" max="12" width="49.85546875" style="44" bestFit="1" customWidth="1"/>
    <col min="13" max="13" width="19.85546875" style="99" bestFit="1" customWidth="1"/>
    <col min="14" max="14" width="18" style="99" bestFit="1" customWidth="1"/>
    <col min="15" max="15" width="37.85546875" style="99" bestFit="1" customWidth="1"/>
    <col min="16" max="16" width="32.42578125" style="129" bestFit="1" customWidth="1"/>
    <col min="17" max="17" width="49.85546875" style="68" bestFit="1" customWidth="1"/>
    <col min="18" max="16384" width="12.28515625" style="42"/>
  </cols>
  <sheetData>
    <row r="1" spans="1:22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22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22" ht="18.75" thickBot="1" x14ac:dyDescent="0.3">
      <c r="A3" s="169" t="s">
        <v>2670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56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  <c r="R5" s="99"/>
      <c r="S5" s="99"/>
      <c r="T5" s="99"/>
      <c r="U5" s="129"/>
      <c r="V5" s="68"/>
    </row>
    <row r="6" spans="1:22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x14ac:dyDescent="0.25">
      <c r="A7" s="141" t="str">
        <f>VLOOKUP(E7,'LISTADO ATM'!$A$2:$C$901,3,0)</f>
        <v>ESTE</v>
      </c>
      <c r="B7" s="154">
        <v>3336038130</v>
      </c>
      <c r="C7" s="94">
        <v>44466.585763888892</v>
      </c>
      <c r="D7" s="94" t="s">
        <v>2459</v>
      </c>
      <c r="E7" s="156">
        <v>429</v>
      </c>
      <c r="F7" s="156" t="str">
        <f>VLOOKUP(E7,VIP!$A$2:$O16302,2,0)</f>
        <v>DRBR429</v>
      </c>
      <c r="G7" s="141" t="str">
        <f>VLOOKUP(E7,'LISTADO ATM'!$A$2:$B$900,2,0)</f>
        <v xml:space="preserve">ATM Oficina Jumbo La Romana </v>
      </c>
      <c r="H7" s="141" t="str">
        <f>VLOOKUP(E7,VIP!$A$2:$O21263,7,FALSE)</f>
        <v>Si</v>
      </c>
      <c r="I7" s="141" t="str">
        <f>VLOOKUP(E7,VIP!$A$2:$O13228,8,FALSE)</f>
        <v>Si</v>
      </c>
      <c r="J7" s="141" t="str">
        <f>VLOOKUP(E7,VIP!$A$2:$O13178,8,FALSE)</f>
        <v>Si</v>
      </c>
      <c r="K7" s="141" t="str">
        <f>VLOOKUP(E7,VIP!$A$2:$O16752,6,0)</f>
        <v>NO</v>
      </c>
      <c r="L7" s="153" t="s">
        <v>2409</v>
      </c>
      <c r="M7" s="93" t="s">
        <v>2437</v>
      </c>
      <c r="N7" s="93" t="s">
        <v>2443</v>
      </c>
      <c r="O7" s="141" t="s">
        <v>2612</v>
      </c>
      <c r="P7" s="153"/>
      <c r="Q7" s="93" t="s">
        <v>2409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56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3336038642</v>
      </c>
      <c r="C9" s="94">
        <v>44466.790949074071</v>
      </c>
      <c r="D9" s="94" t="s">
        <v>2174</v>
      </c>
      <c r="E9" s="156">
        <v>545</v>
      </c>
      <c r="F9" s="156" t="str">
        <f>VLOOKUP(E9,VIP!$A$2:$O16305,2,0)</f>
        <v>DRBR995</v>
      </c>
      <c r="G9" s="141" t="str">
        <f>VLOOKUP(E9,'LISTADO ATM'!$A$2:$B$900,2,0)</f>
        <v xml:space="preserve">ATM Oficina Isabel La Católica II  </v>
      </c>
      <c r="H9" s="141" t="str">
        <f>VLOOKUP(E9,VIP!$A$2:$O21266,7,FALSE)</f>
        <v>Si</v>
      </c>
      <c r="I9" s="141" t="str">
        <f>VLOOKUP(E9,VIP!$A$2:$O13231,8,FALSE)</f>
        <v>Si</v>
      </c>
      <c r="J9" s="141" t="str">
        <f>VLOOKUP(E9,VIP!$A$2:$O13181,8,FALSE)</f>
        <v>Si</v>
      </c>
      <c r="K9" s="141" t="str">
        <f>VLOOKUP(E9,VIP!$A$2:$O16755,6,0)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  <c r="R9" s="99"/>
      <c r="S9" s="99"/>
      <c r="T9" s="99"/>
      <c r="U9" s="129"/>
      <c r="V9" s="68"/>
    </row>
    <row r="10" spans="1:22" ht="18" x14ac:dyDescent="0.25">
      <c r="A10" s="141" t="str">
        <f>VLOOKUP(E10,'LISTADO ATM'!$A$2:$C$901,3,0)</f>
        <v>DISTRITO NACIONAL</v>
      </c>
      <c r="B10" s="154">
        <v>3336038659</v>
      </c>
      <c r="C10" s="94">
        <v>44466.814525462964</v>
      </c>
      <c r="D10" s="94" t="s">
        <v>2440</v>
      </c>
      <c r="E10" s="156">
        <v>169</v>
      </c>
      <c r="F10" s="156" t="str">
        <f>VLOOKUP(E10,VIP!$A$2:$O16317,2,0)</f>
        <v>DRBR169</v>
      </c>
      <c r="G10" s="141" t="str">
        <f>VLOOKUP(E10,'LISTADO ATM'!$A$2:$B$900,2,0)</f>
        <v xml:space="preserve">ATM Oficina Caonabo </v>
      </c>
      <c r="H10" s="141" t="str">
        <f>VLOOKUP(E10,VIP!$A$2:$O21278,7,FALSE)</f>
        <v>Si</v>
      </c>
      <c r="I10" s="141" t="str">
        <f>VLOOKUP(E10,VIP!$A$2:$O13243,8,FALSE)</f>
        <v>Si</v>
      </c>
      <c r="J10" s="141" t="str">
        <f>VLOOKUP(E10,VIP!$A$2:$O13193,8,FALSE)</f>
        <v>Si</v>
      </c>
      <c r="K10" s="141" t="str">
        <f>VLOOKUP(E10,VIP!$A$2:$O16767,6,0)</f>
        <v>NO</v>
      </c>
      <c r="L10" s="153" t="s">
        <v>2625</v>
      </c>
      <c r="M10" s="93" t="s">
        <v>2437</v>
      </c>
      <c r="N10" s="93" t="s">
        <v>2443</v>
      </c>
      <c r="O10" s="141" t="s">
        <v>2444</v>
      </c>
      <c r="P10" s="153"/>
      <c r="Q10" s="93" t="s">
        <v>2625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3336039218</v>
      </c>
      <c r="C11" s="94">
        <v>44467.423472222225</v>
      </c>
      <c r="D11" s="94" t="s">
        <v>2440</v>
      </c>
      <c r="E11" s="156">
        <v>490</v>
      </c>
      <c r="F11" s="156" t="str">
        <f>VLOOKUP(E11,VIP!$A$2:$O16304,2,0)</f>
        <v>DRBR490</v>
      </c>
      <c r="G11" s="141" t="str">
        <f>VLOOKUP(E11,'LISTADO ATM'!$A$2:$B$900,2,0)</f>
        <v xml:space="preserve">ATM Hospital Ney Arias Lora </v>
      </c>
      <c r="H11" s="141" t="str">
        <f>VLOOKUP(E11,VIP!$A$2:$O21265,7,FALSE)</f>
        <v>Si</v>
      </c>
      <c r="I11" s="141" t="str">
        <f>VLOOKUP(E11,VIP!$A$2:$O13230,8,FALSE)</f>
        <v>Si</v>
      </c>
      <c r="J11" s="141" t="str">
        <f>VLOOKUP(E11,VIP!$A$2:$O13180,8,FALSE)</f>
        <v>Si</v>
      </c>
      <c r="K11" s="141" t="str">
        <f>VLOOKUP(E11,VIP!$A$2:$O16754,6,0)</f>
        <v>NO</v>
      </c>
      <c r="L11" s="153" t="s">
        <v>2433</v>
      </c>
      <c r="M11" s="93" t="s">
        <v>2437</v>
      </c>
      <c r="N11" s="93" t="s">
        <v>2443</v>
      </c>
      <c r="O11" s="141" t="s">
        <v>2444</v>
      </c>
      <c r="P11" s="153"/>
      <c r="Q11" s="93" t="s">
        <v>2433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3336039255</v>
      </c>
      <c r="C12" s="94">
        <v>44467.429525462961</v>
      </c>
      <c r="D12" s="94" t="s">
        <v>2440</v>
      </c>
      <c r="E12" s="156">
        <v>600</v>
      </c>
      <c r="F12" s="156" t="str">
        <f>VLOOKUP(E12,VIP!$A$2:$O16303,2,0)</f>
        <v>DRBR600</v>
      </c>
      <c r="G12" s="141" t="str">
        <f>VLOOKUP(E12,'LISTADO ATM'!$A$2:$B$900,2,0)</f>
        <v>ATM S/M Bravo Hipica</v>
      </c>
      <c r="H12" s="141" t="str">
        <f>VLOOKUP(E12,VIP!$A$2:$O21264,7,FALSE)</f>
        <v>N/A</v>
      </c>
      <c r="I12" s="141" t="str">
        <f>VLOOKUP(E12,VIP!$A$2:$O13229,8,FALSE)</f>
        <v>N/A</v>
      </c>
      <c r="J12" s="141" t="str">
        <f>VLOOKUP(E12,VIP!$A$2:$O13179,8,FALSE)</f>
        <v>N/A</v>
      </c>
      <c r="K12" s="141" t="str">
        <f>VLOOKUP(E12,VIP!$A$2:$O16753,6,0)</f>
        <v>N/A</v>
      </c>
      <c r="L12" s="153" t="s">
        <v>2433</v>
      </c>
      <c r="M12" s="93" t="s">
        <v>2437</v>
      </c>
      <c r="N12" s="93" t="s">
        <v>2443</v>
      </c>
      <c r="O12" s="141" t="s">
        <v>2444</v>
      </c>
      <c r="P12" s="153"/>
      <c r="Q12" s="93" t="s">
        <v>2433</v>
      </c>
      <c r="R12" s="99"/>
      <c r="S12" s="99"/>
      <c r="T12" s="99"/>
      <c r="U12" s="129"/>
      <c r="V12" s="68"/>
    </row>
    <row r="13" spans="1:22" ht="18" x14ac:dyDescent="0.25">
      <c r="A13" s="141" t="str">
        <f>VLOOKUP(E13,'LISTADO ATM'!$A$2:$C$901,3,0)</f>
        <v>DISTRITO NACIONAL</v>
      </c>
      <c r="B13" s="154">
        <v>3336039776</v>
      </c>
      <c r="C13" s="94">
        <v>44467.582442129627</v>
      </c>
      <c r="D13" s="94" t="s">
        <v>2440</v>
      </c>
      <c r="E13" s="156">
        <v>573</v>
      </c>
      <c r="F13" s="156" t="str">
        <f>VLOOKUP(E13,VIP!$A$2:$O16325,2,0)</f>
        <v>DRBR038</v>
      </c>
      <c r="G13" s="141" t="str">
        <f>VLOOKUP(E13,'LISTADO ATM'!$A$2:$B$900,2,0)</f>
        <v xml:space="preserve">ATM IDSS </v>
      </c>
      <c r="H13" s="141" t="str">
        <f>VLOOKUP(E13,VIP!$A$2:$O21286,7,FALSE)</f>
        <v>Si</v>
      </c>
      <c r="I13" s="141" t="str">
        <f>VLOOKUP(E13,VIP!$A$2:$O13251,8,FALSE)</f>
        <v>Si</v>
      </c>
      <c r="J13" s="141" t="str">
        <f>VLOOKUP(E13,VIP!$A$2:$O13201,8,FALSE)</f>
        <v>Si</v>
      </c>
      <c r="K13" s="141" t="str">
        <f>VLOOKUP(E13,VIP!$A$2:$O16775,6,0)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  <c r="R13" s="99"/>
      <c r="S13" s="99"/>
      <c r="T13" s="99"/>
      <c r="U13" s="129"/>
      <c r="V13" s="68"/>
    </row>
    <row r="14" spans="1:22" ht="18" x14ac:dyDescent="0.25">
      <c r="A14" s="141" t="str">
        <f>VLOOKUP(E14,'LISTADO ATM'!$A$2:$C$901,3,0)</f>
        <v>DISTRITO NACIONAL</v>
      </c>
      <c r="B14" s="154">
        <v>3336040019</v>
      </c>
      <c r="C14" s="94">
        <v>44467.655833333331</v>
      </c>
      <c r="D14" s="94" t="s">
        <v>2174</v>
      </c>
      <c r="E14" s="156">
        <v>224</v>
      </c>
      <c r="F14" s="139" t="str">
        <f>VLOOKUP(E14,VIP!$A$2:$O16340,2,0)</f>
        <v>DRBR224</v>
      </c>
      <c r="G14" s="141" t="str">
        <f>VLOOKUP(E14,'LISTADO ATM'!$A$2:$B$900,2,0)</f>
        <v xml:space="preserve">ATM S/M Nacional El Millón (Núñez de Cáceres) </v>
      </c>
      <c r="H14" s="141" t="str">
        <f>VLOOKUP(E14,VIP!$A$2:$O21301,7,FALSE)</f>
        <v>Si</v>
      </c>
      <c r="I14" s="141" t="str">
        <f>VLOOKUP(E14,VIP!$A$2:$O13266,8,FALSE)</f>
        <v>Si</v>
      </c>
      <c r="J14" s="141" t="str">
        <f>VLOOKUP(E14,VIP!$A$2:$O13216,8,FALSE)</f>
        <v>Si</v>
      </c>
      <c r="K14" s="141" t="str">
        <f>VLOOKUP(E14,VIP!$A$2:$O16790,6,0)</f>
        <v>SI</v>
      </c>
      <c r="L14" s="153" t="s">
        <v>2455</v>
      </c>
      <c r="M14" s="93" t="s">
        <v>2437</v>
      </c>
      <c r="N14" s="93" t="s">
        <v>2622</v>
      </c>
      <c r="O14" s="141" t="s">
        <v>2445</v>
      </c>
      <c r="P14" s="153"/>
      <c r="Q14" s="93" t="s">
        <v>2455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3336040251</v>
      </c>
      <c r="C15" s="94">
        <v>44467.733564814815</v>
      </c>
      <c r="D15" s="94" t="s">
        <v>2440</v>
      </c>
      <c r="E15" s="156">
        <v>12</v>
      </c>
      <c r="F15" s="139" t="str">
        <f>VLOOKUP(E15,VIP!$A$2:$O16323,2,0)</f>
        <v>DRBR012</v>
      </c>
      <c r="G15" s="141" t="str">
        <f>VLOOKUP(E15,'LISTADO ATM'!$A$2:$B$900,2,0)</f>
        <v xml:space="preserve">ATM Comercial Ganadera (San Isidro) </v>
      </c>
      <c r="H15" s="141" t="str">
        <f>VLOOKUP(E15,VIP!$A$2:$O21284,7,FALSE)</f>
        <v>Si</v>
      </c>
      <c r="I15" s="141" t="str">
        <f>VLOOKUP(E15,VIP!$A$2:$O13249,8,FALSE)</f>
        <v>No</v>
      </c>
      <c r="J15" s="141" t="str">
        <f>VLOOKUP(E15,VIP!$A$2:$O13199,8,FALSE)</f>
        <v>No</v>
      </c>
      <c r="K15" s="141" t="str">
        <f>VLOOKUP(E15,VIP!$A$2:$O16773,6,0)</f>
        <v>NO</v>
      </c>
      <c r="L15" s="153" t="s">
        <v>2409</v>
      </c>
      <c r="M15" s="93" t="s">
        <v>2437</v>
      </c>
      <c r="N15" s="93" t="s">
        <v>2443</v>
      </c>
      <c r="O15" s="141" t="s">
        <v>2444</v>
      </c>
      <c r="P15" s="153"/>
      <c r="Q15" s="93" t="s">
        <v>2409</v>
      </c>
    </row>
    <row r="16" spans="1:22" ht="18" x14ac:dyDescent="0.25">
      <c r="A16" s="141" t="str">
        <f>VLOOKUP(E16,'LISTADO ATM'!$A$2:$C$901,3,0)</f>
        <v>DISTRITO NACIONAL</v>
      </c>
      <c r="B16" s="154">
        <v>3336040356</v>
      </c>
      <c r="C16" s="94">
        <v>44468.077141203707</v>
      </c>
      <c r="D16" s="94" t="s">
        <v>2174</v>
      </c>
      <c r="E16" s="156">
        <v>761</v>
      </c>
      <c r="F16" s="139" t="str">
        <f>VLOOKUP(E16,VIP!$A$2:$O16319,2,0)</f>
        <v>DRBR761</v>
      </c>
      <c r="G16" s="141" t="str">
        <f>VLOOKUP(E16,'LISTADO ATM'!$A$2:$B$900,2,0)</f>
        <v xml:space="preserve">ATM ISSPOL </v>
      </c>
      <c r="H16" s="141" t="str">
        <f>VLOOKUP(E16,VIP!$A$2:$O21280,7,FALSE)</f>
        <v>Si</v>
      </c>
      <c r="I16" s="141" t="str">
        <f>VLOOKUP(E16,VIP!$A$2:$O13245,8,FALSE)</f>
        <v>Si</v>
      </c>
      <c r="J16" s="141" t="str">
        <f>VLOOKUP(E16,VIP!$A$2:$O13195,8,FALSE)</f>
        <v>Si</v>
      </c>
      <c r="K16" s="141" t="str">
        <f>VLOOKUP(E16,VIP!$A$2:$O16769,6,0)</f>
        <v>NO</v>
      </c>
      <c r="L16" s="153" t="s">
        <v>2455</v>
      </c>
      <c r="M16" s="236" t="s">
        <v>2530</v>
      </c>
      <c r="N16" s="93" t="s">
        <v>2443</v>
      </c>
      <c r="O16" s="141" t="s">
        <v>2445</v>
      </c>
      <c r="P16" s="153"/>
      <c r="Q16" s="236" t="s">
        <v>2675</v>
      </c>
    </row>
    <row r="17" spans="1:24" ht="18" x14ac:dyDescent="0.25">
      <c r="A17" s="141" t="str">
        <f>VLOOKUP(E17,'LISTADO ATM'!$A$2:$C$901,3,0)</f>
        <v>DISTRITO NACIONAL</v>
      </c>
      <c r="B17" s="154">
        <v>3336040397</v>
      </c>
      <c r="C17" s="94">
        <v>44468.329444444447</v>
      </c>
      <c r="D17" s="94" t="s">
        <v>2174</v>
      </c>
      <c r="E17" s="156">
        <v>335</v>
      </c>
      <c r="F17" s="139" t="str">
        <f>VLOOKUP(E17,VIP!$A$2:$O16324,2,0)</f>
        <v>DRBR335</v>
      </c>
      <c r="G17" s="141" t="str">
        <f>VLOOKUP(E17,'LISTADO ATM'!$A$2:$B$900,2,0)</f>
        <v>ATM Edificio Aster</v>
      </c>
      <c r="H17" s="141" t="str">
        <f>VLOOKUP(E17,VIP!$A$2:$O21285,7,FALSE)</f>
        <v>Si</v>
      </c>
      <c r="I17" s="141" t="str">
        <f>VLOOKUP(E17,VIP!$A$2:$O13250,8,FALSE)</f>
        <v>Si</v>
      </c>
      <c r="J17" s="141" t="str">
        <f>VLOOKUP(E17,VIP!$A$2:$O13200,8,FALSE)</f>
        <v>Si</v>
      </c>
      <c r="K17" s="141" t="str">
        <f>VLOOKUP(E17,VIP!$A$2:$O16774,6,0)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ESTE</v>
      </c>
      <c r="B18" s="154">
        <v>3336040400</v>
      </c>
      <c r="C18" s="94">
        <v>44468.330393518518</v>
      </c>
      <c r="D18" s="94" t="s">
        <v>2459</v>
      </c>
      <c r="E18" s="156">
        <v>608</v>
      </c>
      <c r="F18" s="139" t="str">
        <f>VLOOKUP(E18,VIP!$A$2:$O16323,2,0)</f>
        <v>DRBR305</v>
      </c>
      <c r="G18" s="141" t="str">
        <f>VLOOKUP(E18,'LISTADO ATM'!$A$2:$B$900,2,0)</f>
        <v xml:space="preserve">ATM Oficina Jumbo (San Pedro) </v>
      </c>
      <c r="H18" s="141" t="str">
        <f>VLOOKUP(E18,VIP!$A$2:$O21284,7,FALSE)</f>
        <v>Si</v>
      </c>
      <c r="I18" s="141" t="str">
        <f>VLOOKUP(E18,VIP!$A$2:$O13249,8,FALSE)</f>
        <v>Si</v>
      </c>
      <c r="J18" s="141" t="str">
        <f>VLOOKUP(E18,VIP!$A$2:$O13199,8,FALSE)</f>
        <v>Si</v>
      </c>
      <c r="K18" s="141" t="str">
        <f>VLOOKUP(E18,VIP!$A$2:$O16773,6,0)</f>
        <v>SI</v>
      </c>
      <c r="L18" s="153" t="s">
        <v>2409</v>
      </c>
      <c r="M18" s="93" t="s">
        <v>2437</v>
      </c>
      <c r="N18" s="93" t="s">
        <v>2443</v>
      </c>
      <c r="O18" s="141" t="s">
        <v>2653</v>
      </c>
      <c r="P18" s="153"/>
      <c r="Q18" s="93" t="s">
        <v>2409</v>
      </c>
    </row>
    <row r="19" spans="1:24" ht="18" x14ac:dyDescent="0.25">
      <c r="A19" s="141" t="str">
        <f>VLOOKUP(E19,'LISTADO ATM'!$A$2:$C$901,3,0)</f>
        <v>DISTRITO NACIONAL</v>
      </c>
      <c r="B19" s="154">
        <v>3336040906</v>
      </c>
      <c r="C19" s="94">
        <v>44468.435555555552</v>
      </c>
      <c r="D19" s="94" t="s">
        <v>2174</v>
      </c>
      <c r="E19" s="156">
        <v>153</v>
      </c>
      <c r="F19" s="139" t="str">
        <f>VLOOKUP(E19,VIP!$A$2:$O16331,2,0)</f>
        <v>DRBR153</v>
      </c>
      <c r="G19" s="141" t="str">
        <f>VLOOKUP(E19,'LISTADO ATM'!$A$2:$B$900,2,0)</f>
        <v xml:space="preserve">ATM Rehabilitación </v>
      </c>
      <c r="H19" s="141" t="str">
        <f>VLOOKUP(E19,VIP!$A$2:$O21292,7,FALSE)</f>
        <v>No</v>
      </c>
      <c r="I19" s="141" t="str">
        <f>VLOOKUP(E19,VIP!$A$2:$O13257,8,FALSE)</f>
        <v>No</v>
      </c>
      <c r="J19" s="141" t="str">
        <f>VLOOKUP(E19,VIP!$A$2:$O13207,8,FALSE)</f>
        <v>No</v>
      </c>
      <c r="K19" s="141" t="str">
        <f>VLOOKUP(E19,VIP!$A$2:$O16781,6,0)</f>
        <v>NO</v>
      </c>
      <c r="L19" s="153" t="s">
        <v>2455</v>
      </c>
      <c r="M19" s="93" t="s">
        <v>2437</v>
      </c>
      <c r="N19" s="93" t="s">
        <v>2443</v>
      </c>
      <c r="O19" s="141" t="s">
        <v>2445</v>
      </c>
      <c r="P19" s="153"/>
      <c r="Q19" s="93" t="s">
        <v>2455</v>
      </c>
    </row>
    <row r="20" spans="1:24" ht="18" x14ac:dyDescent="0.25">
      <c r="A20" s="141" t="str">
        <f>VLOOKUP(E20,'LISTADO ATM'!$A$2:$C$901,3,0)</f>
        <v>DISTRITO NACIONAL</v>
      </c>
      <c r="B20" s="154">
        <v>3336040971</v>
      </c>
      <c r="C20" s="94">
        <v>44468.453738425924</v>
      </c>
      <c r="D20" s="94" t="s">
        <v>2174</v>
      </c>
      <c r="E20" s="156">
        <v>929</v>
      </c>
      <c r="F20" s="139" t="str">
        <f>VLOOKUP(E20,VIP!$A$2:$O16327,2,0)</f>
        <v>DRBR929</v>
      </c>
      <c r="G20" s="141" t="str">
        <f>VLOOKUP(E20,'LISTADO ATM'!$A$2:$B$900,2,0)</f>
        <v>ATM Autoservicio Nacional El Conde</v>
      </c>
      <c r="H20" s="141" t="str">
        <f>VLOOKUP(E20,VIP!$A$2:$O21288,7,FALSE)</f>
        <v>Si</v>
      </c>
      <c r="I20" s="141" t="str">
        <f>VLOOKUP(E20,VIP!$A$2:$O13253,8,FALSE)</f>
        <v>Si</v>
      </c>
      <c r="J20" s="141" t="str">
        <f>VLOOKUP(E20,VIP!$A$2:$O13203,8,FALSE)</f>
        <v>Si</v>
      </c>
      <c r="K20" s="141" t="str">
        <f>VLOOKUP(E20,VIP!$A$2:$O16777,6,0)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2455</v>
      </c>
      <c r="R20" s="81"/>
      <c r="S20" s="81"/>
      <c r="T20" s="81"/>
      <c r="U20" s="81"/>
      <c r="V20" s="81"/>
      <c r="W20" s="81"/>
      <c r="X20" s="81"/>
    </row>
    <row r="21" spans="1:24" ht="18" x14ac:dyDescent="0.25">
      <c r="A21" s="141" t="str">
        <f>VLOOKUP(E21,'LISTADO ATM'!$A$2:$C$901,3,0)</f>
        <v>DISTRITO NACIONAL</v>
      </c>
      <c r="B21" s="154">
        <v>3336040987</v>
      </c>
      <c r="C21" s="94">
        <v>44468.456655092596</v>
      </c>
      <c r="D21" s="94" t="s">
        <v>2174</v>
      </c>
      <c r="E21" s="156">
        <v>149</v>
      </c>
      <c r="F21" s="139" t="str">
        <f>VLOOKUP(E21,VIP!$A$2:$O16326,2,0)</f>
        <v>DRBR149</v>
      </c>
      <c r="G21" s="141" t="str">
        <f>VLOOKUP(E21,'LISTADO ATM'!$A$2:$B$900,2,0)</f>
        <v>ATM Estación Metro Concepción</v>
      </c>
      <c r="H21" s="141" t="str">
        <f>VLOOKUP(E21,VIP!$A$2:$O21287,7,FALSE)</f>
        <v>N/A</v>
      </c>
      <c r="I21" s="141" t="str">
        <f>VLOOKUP(E21,VIP!$A$2:$O13252,8,FALSE)</f>
        <v>N/A</v>
      </c>
      <c r="J21" s="141" t="str">
        <f>VLOOKUP(E21,VIP!$A$2:$O13202,8,FALSE)</f>
        <v>N/A</v>
      </c>
      <c r="K21" s="141" t="str">
        <f>VLOOKUP(E21,VIP!$A$2:$O16776,6,0)</f>
        <v>N/A</v>
      </c>
      <c r="L21" s="153" t="s">
        <v>2212</v>
      </c>
      <c r="M21" s="236" t="s">
        <v>2530</v>
      </c>
      <c r="N21" s="93" t="s">
        <v>2443</v>
      </c>
      <c r="O21" s="141" t="s">
        <v>2445</v>
      </c>
      <c r="P21" s="153"/>
      <c r="Q21" s="236" t="s">
        <v>2680</v>
      </c>
      <c r="R21" s="81"/>
      <c r="S21" s="81"/>
      <c r="T21" s="81"/>
      <c r="U21" s="81"/>
      <c r="V21" s="81"/>
      <c r="W21" s="81"/>
      <c r="X21" s="81"/>
    </row>
    <row r="22" spans="1:24" ht="18" x14ac:dyDescent="0.25">
      <c r="A22" s="141" t="str">
        <f>VLOOKUP(E22,'LISTADO ATM'!$A$2:$C$901,3,0)</f>
        <v>DISTRITO NACIONAL</v>
      </c>
      <c r="B22" s="154">
        <v>3336040993</v>
      </c>
      <c r="C22" s="94">
        <v>44468.457905092589</v>
      </c>
      <c r="D22" s="94" t="s">
        <v>2174</v>
      </c>
      <c r="E22" s="156">
        <v>37</v>
      </c>
      <c r="F22" s="139" t="str">
        <f>VLOOKUP(E22,VIP!$A$2:$O16325,2,0)</f>
        <v>DRBR037</v>
      </c>
      <c r="G22" s="141" t="str">
        <f>VLOOKUP(E22,'LISTADO ATM'!$A$2:$B$900,2,0)</f>
        <v xml:space="preserve">ATM Oficina Villa Mella </v>
      </c>
      <c r="H22" s="141" t="str">
        <f>VLOOKUP(E22,VIP!$A$2:$O21286,7,FALSE)</f>
        <v>Si</v>
      </c>
      <c r="I22" s="141" t="str">
        <f>VLOOKUP(E22,VIP!$A$2:$O13251,8,FALSE)</f>
        <v>Si</v>
      </c>
      <c r="J22" s="141" t="str">
        <f>VLOOKUP(E22,VIP!$A$2:$O13201,8,FALSE)</f>
        <v>Si</v>
      </c>
      <c r="K22" s="141" t="str">
        <f>VLOOKUP(E22,VIP!$A$2:$O16775,6,0)</f>
        <v>SI</v>
      </c>
      <c r="L22" s="153" t="s">
        <v>2212</v>
      </c>
      <c r="M22" s="236" t="s">
        <v>2530</v>
      </c>
      <c r="N22" s="93" t="s">
        <v>2443</v>
      </c>
      <c r="O22" s="141" t="s">
        <v>2445</v>
      </c>
      <c r="P22" s="153"/>
      <c r="Q22" s="236" t="s">
        <v>2681</v>
      </c>
      <c r="R22" s="81"/>
      <c r="S22" s="81"/>
      <c r="T22" s="81"/>
      <c r="U22" s="81"/>
      <c r="V22" s="81"/>
      <c r="W22" s="81"/>
      <c r="X22" s="81"/>
    </row>
    <row r="23" spans="1:24" ht="18" x14ac:dyDescent="0.25">
      <c r="A23" s="141" t="str">
        <f>VLOOKUP(E23,'LISTADO ATM'!$A$2:$C$901,3,0)</f>
        <v>DISTRITO NACIONAL</v>
      </c>
      <c r="B23" s="154">
        <v>3336041011</v>
      </c>
      <c r="C23" s="94">
        <v>44468.460706018515</v>
      </c>
      <c r="D23" s="94" t="s">
        <v>2174</v>
      </c>
      <c r="E23" s="156">
        <v>336</v>
      </c>
      <c r="F23" s="139" t="str">
        <f>VLOOKUP(E23,VIP!$A$2:$O16322,2,0)</f>
        <v>DRBR336</v>
      </c>
      <c r="G23" s="141" t="str">
        <f>VLOOKUP(E23,'LISTADO ATM'!$A$2:$B$900,2,0)</f>
        <v>ATM Instituto Nacional de Cancer (incart)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SUR</v>
      </c>
      <c r="B24" s="154">
        <v>3336041036</v>
      </c>
      <c r="C24" s="94">
        <v>44468.465405092589</v>
      </c>
      <c r="D24" s="94" t="s">
        <v>2174</v>
      </c>
      <c r="E24" s="156">
        <v>470</v>
      </c>
      <c r="F24" s="139" t="str">
        <f>VLOOKUP(E24,VIP!$A$2:$O16319,2,0)</f>
        <v>DRBR470</v>
      </c>
      <c r="G24" s="141" t="str">
        <f>VLOOKUP(E24,'LISTADO ATM'!$A$2:$B$900,2,0)</f>
        <v xml:space="preserve">ATM Hospital Taiwán (Azua) </v>
      </c>
      <c r="H24" s="141" t="str">
        <f>VLOOKUP(E24,VIP!$A$2:$O21280,7,FALSE)</f>
        <v>Si</v>
      </c>
      <c r="I24" s="141" t="str">
        <f>VLOOKUP(E24,VIP!$A$2:$O13245,8,FALSE)</f>
        <v>Si</v>
      </c>
      <c r="J24" s="141" t="str">
        <f>VLOOKUP(E24,VIP!$A$2:$O13195,8,FALSE)</f>
        <v>Si</v>
      </c>
      <c r="K24" s="141" t="str">
        <f>VLOOKUP(E24,VIP!$A$2:$O16769,6,0)</f>
        <v>NO</v>
      </c>
      <c r="L24" s="153" t="s">
        <v>2238</v>
      </c>
      <c r="M24" s="93" t="s">
        <v>2437</v>
      </c>
      <c r="N24" s="93" t="s">
        <v>2443</v>
      </c>
      <c r="O24" s="141" t="s">
        <v>2445</v>
      </c>
      <c r="P24" s="153"/>
      <c r="Q24" s="93" t="s">
        <v>2455</v>
      </c>
    </row>
    <row r="25" spans="1:24" ht="18" x14ac:dyDescent="0.25">
      <c r="A25" s="141" t="str">
        <f>VLOOKUP(E25,'LISTADO ATM'!$A$2:$C$901,3,0)</f>
        <v>ESTE</v>
      </c>
      <c r="B25" s="154">
        <v>3336041068</v>
      </c>
      <c r="C25" s="94">
        <v>44468.473530092589</v>
      </c>
      <c r="D25" s="94" t="s">
        <v>2174</v>
      </c>
      <c r="E25" s="156">
        <v>843</v>
      </c>
      <c r="F25" s="139" t="str">
        <f>VLOOKUP(E25,VIP!$A$2:$O16317,2,0)</f>
        <v>DRBR843</v>
      </c>
      <c r="G25" s="141" t="str">
        <f>VLOOKUP(E25,'LISTADO ATM'!$A$2:$B$900,2,0)</f>
        <v xml:space="preserve">ATM Oficina Romana Centro </v>
      </c>
      <c r="H25" s="141" t="str">
        <f>VLOOKUP(E25,VIP!$A$2:$O21278,7,FALSE)</f>
        <v>Si</v>
      </c>
      <c r="I25" s="141" t="str">
        <f>VLOOKUP(E25,VIP!$A$2:$O13243,8,FALSE)</f>
        <v>Si</v>
      </c>
      <c r="J25" s="141" t="str">
        <f>VLOOKUP(E25,VIP!$A$2:$O13193,8,FALSE)</f>
        <v>Si</v>
      </c>
      <c r="K25" s="141" t="str">
        <f>VLOOKUP(E25,VIP!$A$2:$O16767,6,0)</f>
        <v>NO</v>
      </c>
      <c r="L25" s="153" t="s">
        <v>2455</v>
      </c>
      <c r="M25" s="236" t="s">
        <v>2530</v>
      </c>
      <c r="N25" s="93" t="s">
        <v>2443</v>
      </c>
      <c r="O25" s="141" t="s">
        <v>2445</v>
      </c>
      <c r="P25" s="153"/>
      <c r="Q25" s="236" t="s">
        <v>2674</v>
      </c>
    </row>
    <row r="26" spans="1:24" ht="18" x14ac:dyDescent="0.25">
      <c r="A26" s="141" t="str">
        <f>VLOOKUP(E26,'LISTADO ATM'!$A$2:$C$901,3,0)</f>
        <v>DISTRITO NACIONAL</v>
      </c>
      <c r="B26" s="154">
        <v>3336041172</v>
      </c>
      <c r="C26" s="94">
        <v>44468.493530092594</v>
      </c>
      <c r="D26" s="94" t="s">
        <v>2459</v>
      </c>
      <c r="E26" s="156">
        <v>514</v>
      </c>
      <c r="F26" s="139" t="str">
        <f>VLOOKUP(E26,VIP!$A$2:$O16335,2,0)</f>
        <v>DRBR514</v>
      </c>
      <c r="G26" s="141" t="str">
        <f>VLOOKUP(E26,'LISTADO ATM'!$A$2:$B$900,2,0)</f>
        <v>ATM Autoservicio Charles de Gaulle</v>
      </c>
      <c r="H26" s="141" t="str">
        <f>VLOOKUP(E26,VIP!$A$2:$O21296,7,FALSE)</f>
        <v>Si</v>
      </c>
      <c r="I26" s="141" t="str">
        <f>VLOOKUP(E26,VIP!$A$2:$O13261,8,FALSE)</f>
        <v>No</v>
      </c>
      <c r="J26" s="141" t="str">
        <f>VLOOKUP(E26,VIP!$A$2:$O13211,8,FALSE)</f>
        <v>No</v>
      </c>
      <c r="K26" s="141" t="str">
        <f>VLOOKUP(E26,VIP!$A$2:$O16785,6,0)</f>
        <v>NO</v>
      </c>
      <c r="L26" s="153" t="s">
        <v>2409</v>
      </c>
      <c r="M26" s="236" t="s">
        <v>2530</v>
      </c>
      <c r="N26" s="93" t="s">
        <v>2443</v>
      </c>
      <c r="O26" s="141" t="s">
        <v>2612</v>
      </c>
      <c r="P26" s="153"/>
      <c r="Q26" s="236" t="s">
        <v>2677</v>
      </c>
    </row>
    <row r="27" spans="1:24" ht="18" x14ac:dyDescent="0.25">
      <c r="A27" s="141" t="str">
        <f>VLOOKUP(E27,'LISTADO ATM'!$A$2:$C$901,3,0)</f>
        <v>SUR</v>
      </c>
      <c r="B27" s="154">
        <v>3336041340</v>
      </c>
      <c r="C27" s="94">
        <v>44468.55364583333</v>
      </c>
      <c r="D27" s="94" t="s">
        <v>2174</v>
      </c>
      <c r="E27" s="156">
        <v>584</v>
      </c>
      <c r="F27" s="139" t="str">
        <f>VLOOKUP(E27,VIP!$A$2:$O16329,2,0)</f>
        <v>DRBR404</v>
      </c>
      <c r="G27" s="141" t="str">
        <f>VLOOKUP(E27,'LISTADO ATM'!$A$2:$B$900,2,0)</f>
        <v xml:space="preserve">ATM Oficina San Cristóbal I </v>
      </c>
      <c r="H27" s="141" t="str">
        <f>VLOOKUP(E27,VIP!$A$2:$O21290,7,FALSE)</f>
        <v>Si</v>
      </c>
      <c r="I27" s="141" t="str">
        <f>VLOOKUP(E27,VIP!$A$2:$O13255,8,FALSE)</f>
        <v>Si</v>
      </c>
      <c r="J27" s="141" t="str">
        <f>VLOOKUP(E27,VIP!$A$2:$O13205,8,FALSE)</f>
        <v>Si</v>
      </c>
      <c r="K27" s="141" t="str">
        <f>VLOOKUP(E27,VIP!$A$2:$O16779,6,0)</f>
        <v>SI</v>
      </c>
      <c r="L27" s="153" t="s">
        <v>2655</v>
      </c>
      <c r="M27" s="93" t="s">
        <v>2437</v>
      </c>
      <c r="N27" s="93" t="s">
        <v>2622</v>
      </c>
      <c r="O27" s="141" t="s">
        <v>2445</v>
      </c>
      <c r="P27" s="153"/>
      <c r="Q27" s="93" t="s">
        <v>2655</v>
      </c>
    </row>
    <row r="28" spans="1:24" ht="18" x14ac:dyDescent="0.25">
      <c r="A28" s="141" t="str">
        <f>VLOOKUP(E28,'LISTADO ATM'!$A$2:$C$901,3,0)</f>
        <v>ESTE</v>
      </c>
      <c r="B28" s="154">
        <v>3336041409</v>
      </c>
      <c r="C28" s="94">
        <v>44468.590266203704</v>
      </c>
      <c r="D28" s="94" t="s">
        <v>2174</v>
      </c>
      <c r="E28" s="156">
        <v>963</v>
      </c>
      <c r="F28" s="139" t="str">
        <f>VLOOKUP(E28,VIP!$A$2:$O16326,2,0)</f>
        <v>DRBR963</v>
      </c>
      <c r="G28" s="141" t="str">
        <f>VLOOKUP(E28,'LISTADO ATM'!$A$2:$B$900,2,0)</f>
        <v xml:space="preserve">ATM Multiplaza La Romana </v>
      </c>
      <c r="H28" s="141" t="str">
        <f>VLOOKUP(E28,VIP!$A$2:$O21287,7,FALSE)</f>
        <v>Si</v>
      </c>
      <c r="I28" s="141" t="str">
        <f>VLOOKUP(E28,VIP!$A$2:$O13252,8,FALSE)</f>
        <v>Si</v>
      </c>
      <c r="J28" s="141" t="str">
        <f>VLOOKUP(E28,VIP!$A$2:$O13202,8,FALSE)</f>
        <v>Si</v>
      </c>
      <c r="K28" s="141" t="str">
        <f>VLOOKUP(E28,VIP!$A$2:$O16776,6,0)</f>
        <v>NO</v>
      </c>
      <c r="L28" s="153" t="s">
        <v>2655</v>
      </c>
      <c r="M28" s="236" t="s">
        <v>2530</v>
      </c>
      <c r="N28" s="93" t="s">
        <v>2443</v>
      </c>
      <c r="O28" s="141" t="s">
        <v>2445</v>
      </c>
      <c r="P28" s="153"/>
      <c r="Q28" s="236" t="s">
        <v>2678</v>
      </c>
    </row>
    <row r="29" spans="1:24" s="119" customFormat="1" ht="18" x14ac:dyDescent="0.25">
      <c r="A29" s="141" t="str">
        <f>VLOOKUP(E29,'LISTADO ATM'!$A$2:$C$901,3,0)</f>
        <v>DISTRITO NACIONAL</v>
      </c>
      <c r="B29" s="154">
        <v>3336041436</v>
      </c>
      <c r="C29" s="94">
        <v>44468.600891203707</v>
      </c>
      <c r="D29" s="94" t="s">
        <v>2174</v>
      </c>
      <c r="E29" s="156">
        <v>349</v>
      </c>
      <c r="F29" s="154" t="str">
        <f>VLOOKUP(E29,VIP!$A$2:$O16324,2,0)</f>
        <v>DRBR349</v>
      </c>
      <c r="G29" s="141" t="str">
        <f>VLOOKUP(E29,'LISTADO ATM'!$A$2:$B$900,2,0)</f>
        <v>ATM SENASA</v>
      </c>
      <c r="H29" s="141" t="str">
        <f>VLOOKUP(E29,VIP!$A$2:$O21285,7,FALSE)</f>
        <v>Si</v>
      </c>
      <c r="I29" s="141" t="str">
        <f>VLOOKUP(E29,VIP!$A$2:$O13250,8,FALSE)</f>
        <v>Si</v>
      </c>
      <c r="J29" s="141" t="str">
        <f>VLOOKUP(E29,VIP!$A$2:$O13200,8,FALSE)</f>
        <v>Si</v>
      </c>
      <c r="K29" s="141" t="str">
        <f>VLOOKUP(E29,VIP!$A$2:$O16774,6,0)</f>
        <v>NO</v>
      </c>
      <c r="L29" s="153" t="s">
        <v>2655</v>
      </c>
      <c r="M29" s="93" t="s">
        <v>2437</v>
      </c>
      <c r="N29" s="93" t="s">
        <v>2443</v>
      </c>
      <c r="O29" s="141" t="s">
        <v>2445</v>
      </c>
      <c r="P29" s="153"/>
      <c r="Q29" s="93" t="s">
        <v>2655</v>
      </c>
    </row>
    <row r="30" spans="1:24" s="119" customFormat="1" ht="18" x14ac:dyDescent="0.25">
      <c r="A30" s="141" t="str">
        <f>VLOOKUP(E30,'LISTADO ATM'!$A$2:$C$901,3,0)</f>
        <v>DISTRITO NACIONAL</v>
      </c>
      <c r="B30" s="154">
        <v>3336041506</v>
      </c>
      <c r="C30" s="94">
        <v>44468.625405092593</v>
      </c>
      <c r="D30" s="94" t="s">
        <v>2174</v>
      </c>
      <c r="E30" s="156">
        <v>407</v>
      </c>
      <c r="F30" s="154" t="str">
        <f>VLOOKUP(E30,VIP!$A$2:$O16319,2,0)</f>
        <v>DRBR407</v>
      </c>
      <c r="G30" s="141" t="str">
        <f>VLOOKUP(E30,'LISTADO ATM'!$A$2:$B$900,2,0)</f>
        <v xml:space="preserve">ATM Multicentro La Sirena Villa Mella </v>
      </c>
      <c r="H30" s="141" t="str">
        <f>VLOOKUP(E30,VIP!$A$2:$O21280,7,FALSE)</f>
        <v>Si</v>
      </c>
      <c r="I30" s="141" t="str">
        <f>VLOOKUP(E30,VIP!$A$2:$O13245,8,FALSE)</f>
        <v>Si</v>
      </c>
      <c r="J30" s="141" t="str">
        <f>VLOOKUP(E30,VIP!$A$2:$O13195,8,FALSE)</f>
        <v>Si</v>
      </c>
      <c r="K30" s="141" t="str">
        <f>VLOOKUP(E30,VIP!$A$2:$O16769,6,0)</f>
        <v>NO</v>
      </c>
      <c r="L30" s="153" t="s">
        <v>2662</v>
      </c>
      <c r="M30" s="93" t="s">
        <v>2437</v>
      </c>
      <c r="N30" s="93" t="s">
        <v>2443</v>
      </c>
      <c r="O30" s="141" t="s">
        <v>2445</v>
      </c>
      <c r="P30" s="153"/>
      <c r="Q30" s="93" t="s">
        <v>2662</v>
      </c>
    </row>
    <row r="31" spans="1:24" s="119" customFormat="1" ht="18" x14ac:dyDescent="0.25">
      <c r="A31" s="141" t="str">
        <f>VLOOKUP(E31,'LISTADO ATM'!$A$2:$C$901,3,0)</f>
        <v>DISTRITO NACIONAL</v>
      </c>
      <c r="B31" s="154">
        <v>3336041511</v>
      </c>
      <c r="C31" s="94">
        <v>44468.625891203701</v>
      </c>
      <c r="D31" s="94" t="s">
        <v>2174</v>
      </c>
      <c r="E31" s="156">
        <v>744</v>
      </c>
      <c r="F31" s="154" t="str">
        <f>VLOOKUP(E31,VIP!$A$2:$O16318,2,0)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2662</v>
      </c>
      <c r="M31" s="236" t="s">
        <v>2530</v>
      </c>
      <c r="N31" s="93" t="s">
        <v>2443</v>
      </c>
      <c r="O31" s="141" t="s">
        <v>2445</v>
      </c>
      <c r="P31" s="153"/>
      <c r="Q31" s="236" t="s">
        <v>2679</v>
      </c>
    </row>
    <row r="32" spans="1:24" s="119" customFormat="1" ht="18" x14ac:dyDescent="0.25">
      <c r="A32" s="141" t="str">
        <f>VLOOKUP(E32,'LISTADO ATM'!$A$2:$C$901,3,0)</f>
        <v>ESTE</v>
      </c>
      <c r="B32" s="154">
        <v>3336041779</v>
      </c>
      <c r="C32" s="94">
        <v>44468.7030787037</v>
      </c>
      <c r="D32" s="94" t="s">
        <v>2459</v>
      </c>
      <c r="E32" s="156">
        <v>16</v>
      </c>
      <c r="F32" s="154" t="str">
        <f>VLOOKUP(E32,VIP!$A$2:$O16334,2,0)</f>
        <v>DRBR046</v>
      </c>
      <c r="G32" s="141" t="str">
        <f>VLOOKUP(E32,'LISTADO ATM'!$A$2:$B$900,2,0)</f>
        <v>ATM Estación Texaco Sabana de la Mar</v>
      </c>
      <c r="H32" s="141" t="str">
        <f>VLOOKUP(E32,VIP!$A$2:$O21295,7,FALSE)</f>
        <v>Si</v>
      </c>
      <c r="I32" s="141" t="str">
        <f>VLOOKUP(E32,VIP!$A$2:$O13260,8,FALSE)</f>
        <v>Si</v>
      </c>
      <c r="J32" s="141" t="str">
        <f>VLOOKUP(E32,VIP!$A$2:$O13210,8,FALSE)</f>
        <v>Si</v>
      </c>
      <c r="K32" s="141" t="str">
        <f>VLOOKUP(E32,VIP!$A$2:$O16784,6,0)</f>
        <v>NO</v>
      </c>
      <c r="L32" s="153" t="s">
        <v>2409</v>
      </c>
      <c r="M32" s="93" t="s">
        <v>2437</v>
      </c>
      <c r="N32" s="93" t="s">
        <v>2443</v>
      </c>
      <c r="O32" s="141" t="s">
        <v>2612</v>
      </c>
      <c r="P32" s="153"/>
      <c r="Q32" s="93" t="s">
        <v>2409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3336041788</v>
      </c>
      <c r="C33" s="94">
        <v>44468.707465277781</v>
      </c>
      <c r="D33" s="94" t="s">
        <v>2459</v>
      </c>
      <c r="E33" s="156">
        <v>516</v>
      </c>
      <c r="F33" s="154" t="str">
        <f>VLOOKUP(E33,VIP!$A$2:$O16333,2,0)</f>
        <v>DRBR516</v>
      </c>
      <c r="G33" s="141" t="str">
        <f>VLOOKUP(E33,'LISTADO ATM'!$A$2:$B$900,2,0)</f>
        <v xml:space="preserve">ATM Oficina Gascue 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SI</v>
      </c>
      <c r="L33" s="153" t="s">
        <v>2433</v>
      </c>
      <c r="M33" s="93" t="s">
        <v>2437</v>
      </c>
      <c r="N33" s="93" t="s">
        <v>2443</v>
      </c>
      <c r="O33" s="141" t="s">
        <v>2612</v>
      </c>
      <c r="P33" s="153"/>
      <c r="Q33" s="93" t="s">
        <v>2433</v>
      </c>
    </row>
    <row r="34" spans="1:17" s="119" customFormat="1" ht="18" x14ac:dyDescent="0.25">
      <c r="A34" s="141" t="str">
        <f>VLOOKUP(E34,'LISTADO ATM'!$A$2:$C$901,3,0)</f>
        <v>DISTRITO NACIONAL</v>
      </c>
      <c r="B34" s="154">
        <v>3336041820</v>
      </c>
      <c r="C34" s="94">
        <v>44468.720358796294</v>
      </c>
      <c r="D34" s="94" t="s">
        <v>2174</v>
      </c>
      <c r="E34" s="156">
        <v>536</v>
      </c>
      <c r="F34" s="154" t="str">
        <f>VLOOKUP(E34,VIP!$A$2:$O16332,2,0)</f>
        <v>DRBR509</v>
      </c>
      <c r="G34" s="141" t="str">
        <f>VLOOKUP(E34,'LISTADO ATM'!$A$2:$B$900,2,0)</f>
        <v xml:space="preserve">ATM Super Lama San Isidro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s="119" customFormat="1" ht="18" x14ac:dyDescent="0.25">
      <c r="A35" s="141" t="str">
        <f>VLOOKUP(E35,'LISTADO ATM'!$A$2:$C$901,3,0)</f>
        <v>NORTE</v>
      </c>
      <c r="B35" s="154">
        <v>3336041832</v>
      </c>
      <c r="C35" s="94">
        <v>44468.722638888888</v>
      </c>
      <c r="D35" s="94" t="s">
        <v>2459</v>
      </c>
      <c r="E35" s="156">
        <v>142</v>
      </c>
      <c r="F35" s="154" t="str">
        <f>VLOOKUP(E35,VIP!$A$2:$O16330,2,0)</f>
        <v>DRBR142</v>
      </c>
      <c r="G35" s="141" t="str">
        <f>VLOOKUP(E35,'LISTADO ATM'!$A$2:$B$900,2,0)</f>
        <v xml:space="preserve">ATM Centro de Caja Galerías Bonao </v>
      </c>
      <c r="H35" s="141" t="str">
        <f>VLOOKUP(E35,VIP!$A$2:$O21291,7,FALSE)</f>
        <v>Si</v>
      </c>
      <c r="I35" s="141" t="str">
        <f>VLOOKUP(E35,VIP!$A$2:$O13256,8,FALSE)</f>
        <v>Si</v>
      </c>
      <c r="J35" s="141" t="str">
        <f>VLOOKUP(E35,VIP!$A$2:$O13206,8,FALSE)</f>
        <v>Si</v>
      </c>
      <c r="K35" s="141" t="str">
        <f>VLOOKUP(E35,VIP!$A$2:$O16780,6,0)</f>
        <v>SI</v>
      </c>
      <c r="L35" s="153" t="s">
        <v>2409</v>
      </c>
      <c r="M35" s="236" t="s">
        <v>2530</v>
      </c>
      <c r="N35" s="93" t="s">
        <v>2443</v>
      </c>
      <c r="O35" s="141" t="s">
        <v>2612</v>
      </c>
      <c r="P35" s="153"/>
      <c r="Q35" s="236" t="s">
        <v>2676</v>
      </c>
    </row>
    <row r="36" spans="1:17" s="119" customFormat="1" ht="18" x14ac:dyDescent="0.25">
      <c r="A36" s="141" t="str">
        <f>VLOOKUP(E36,'LISTADO ATM'!$A$2:$C$901,3,0)</f>
        <v>ESTE</v>
      </c>
      <c r="B36" s="154">
        <v>3336041842</v>
      </c>
      <c r="C36" s="94">
        <v>44468.725775462961</v>
      </c>
      <c r="D36" s="94" t="s">
        <v>2174</v>
      </c>
      <c r="E36" s="156">
        <v>219</v>
      </c>
      <c r="F36" s="154" t="str">
        <f>VLOOKUP(E36,VIP!$A$2:$O16328,2,0)</f>
        <v>DRBR219</v>
      </c>
      <c r="G36" s="141" t="str">
        <f>VLOOKUP(E36,'LISTADO ATM'!$A$2:$B$900,2,0)</f>
        <v xml:space="preserve">ATM Oficina La Altagracia (Higuey) </v>
      </c>
      <c r="H36" s="141" t="str">
        <f>VLOOKUP(E36,VIP!$A$2:$O21289,7,FALSE)</f>
        <v>Si</v>
      </c>
      <c r="I36" s="141" t="str">
        <f>VLOOKUP(E36,VIP!$A$2:$O13254,8,FALSE)</f>
        <v>Si</v>
      </c>
      <c r="J36" s="141" t="str">
        <f>VLOOKUP(E36,VIP!$A$2:$O13204,8,FALSE)</f>
        <v>Si</v>
      </c>
      <c r="K36" s="141" t="str">
        <f>VLOOKUP(E36,VIP!$A$2:$O16778,6,0)</f>
        <v>NO</v>
      </c>
      <c r="L36" s="153" t="s">
        <v>2668</v>
      </c>
      <c r="M36" s="236" t="s">
        <v>2530</v>
      </c>
      <c r="N36" s="93" t="s">
        <v>2443</v>
      </c>
      <c r="O36" s="141" t="s">
        <v>2445</v>
      </c>
      <c r="P36" s="153"/>
      <c r="Q36" s="236" t="s">
        <v>2673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3336041845</v>
      </c>
      <c r="C37" s="94">
        <v>44468.726493055554</v>
      </c>
      <c r="D37" s="94" t="s">
        <v>2174</v>
      </c>
      <c r="E37" s="156">
        <v>610</v>
      </c>
      <c r="F37" s="154" t="str">
        <f>VLOOKUP(E37,VIP!$A$2:$O16326,2,0)</f>
        <v>DRBR610</v>
      </c>
      <c r="G37" s="141" t="str">
        <f>VLOOKUP(E37,'LISTADO ATM'!$A$2:$B$900,2,0)</f>
        <v xml:space="preserve">ATM EDEESTE </v>
      </c>
      <c r="H37" s="141" t="str">
        <f>VLOOKUP(E37,VIP!$A$2:$O21287,7,FALSE)</f>
        <v>Si</v>
      </c>
      <c r="I37" s="141" t="str">
        <f>VLOOKUP(E37,VIP!$A$2:$O13252,8,FALSE)</f>
        <v>Si</v>
      </c>
      <c r="J37" s="141" t="str">
        <f>VLOOKUP(E37,VIP!$A$2:$O13202,8,FALSE)</f>
        <v>Si</v>
      </c>
      <c r="K37" s="141" t="str">
        <f>VLOOKUP(E37,VIP!$A$2:$O16776,6,0)</f>
        <v>NO</v>
      </c>
      <c r="L37" s="153" t="s">
        <v>2212</v>
      </c>
      <c r="M37" s="236" t="s">
        <v>2530</v>
      </c>
      <c r="N37" s="93" t="s">
        <v>2443</v>
      </c>
      <c r="O37" s="141" t="s">
        <v>2445</v>
      </c>
      <c r="P37" s="153"/>
      <c r="Q37" s="236" t="s">
        <v>2682</v>
      </c>
    </row>
    <row r="38" spans="1:17" s="119" customFormat="1" ht="18" x14ac:dyDescent="0.25">
      <c r="A38" s="141" t="str">
        <f>VLOOKUP(E38,'LISTADO ATM'!$A$2:$C$901,3,0)</f>
        <v>ESTE</v>
      </c>
      <c r="B38" s="154">
        <v>3336041860</v>
      </c>
      <c r="C38" s="94">
        <v>44468.732511574075</v>
      </c>
      <c r="D38" s="94" t="s">
        <v>2174</v>
      </c>
      <c r="E38" s="156">
        <v>795</v>
      </c>
      <c r="F38" s="154" t="str">
        <f>VLOOKUP(E38,VIP!$A$2:$O16324,2,0)</f>
        <v>DRBR795</v>
      </c>
      <c r="G38" s="141" t="str">
        <f>VLOOKUP(E38,'LISTADO ATM'!$A$2:$B$900,2,0)</f>
        <v xml:space="preserve">ATM UNP Guaymate (La Romana) </v>
      </c>
      <c r="H38" s="141" t="str">
        <f>VLOOKUP(E38,VIP!$A$2:$O21285,7,FALSE)</f>
        <v>Si</v>
      </c>
      <c r="I38" s="141" t="str">
        <f>VLOOKUP(E38,VIP!$A$2:$O13250,8,FALSE)</f>
        <v>Si</v>
      </c>
      <c r="J38" s="141" t="str">
        <f>VLOOKUP(E38,VIP!$A$2:$O13200,8,FALSE)</f>
        <v>Si</v>
      </c>
      <c r="K38" s="141" t="str">
        <f>VLOOKUP(E38,VIP!$A$2:$O16774,6,0)</f>
        <v>NO</v>
      </c>
      <c r="L38" s="153" t="s">
        <v>2238</v>
      </c>
      <c r="M38" s="93" t="s">
        <v>2437</v>
      </c>
      <c r="N38" s="93" t="s">
        <v>2443</v>
      </c>
      <c r="O38" s="141" t="s">
        <v>2445</v>
      </c>
      <c r="P38" s="153"/>
      <c r="Q38" s="93" t="s">
        <v>2238</v>
      </c>
    </row>
    <row r="39" spans="1:17" ht="18" x14ac:dyDescent="0.25">
      <c r="A39" s="141" t="str">
        <f>VLOOKUP(E39,'LISTADO ATM'!$A$2:$C$901,3,0)</f>
        <v>DISTRITO NACIONAL</v>
      </c>
      <c r="B39" s="154">
        <v>3336041872</v>
      </c>
      <c r="C39" s="94">
        <v>44468.742002314815</v>
      </c>
      <c r="D39" s="94" t="s">
        <v>2174</v>
      </c>
      <c r="E39" s="156">
        <v>648</v>
      </c>
      <c r="F39" s="154" t="str">
        <f>VLOOKUP(E39,VIP!$A$2:$O16323,2,0)</f>
        <v>DRBR190</v>
      </c>
      <c r="G39" s="141" t="str">
        <f>VLOOKUP(E39,'LISTADO ATM'!$A$2:$B$900,2,0)</f>
        <v xml:space="preserve">ATM Hermandad de Pensionados </v>
      </c>
      <c r="H39" s="141" t="str">
        <f>VLOOKUP(E39,VIP!$A$2:$O21284,7,FALSE)</f>
        <v>Si</v>
      </c>
      <c r="I39" s="141" t="str">
        <f>VLOOKUP(E39,VIP!$A$2:$O13249,8,FALSE)</f>
        <v>No</v>
      </c>
      <c r="J39" s="141" t="str">
        <f>VLOOKUP(E39,VIP!$A$2:$O13199,8,FALSE)</f>
        <v>No</v>
      </c>
      <c r="K39" s="141" t="str">
        <f>VLOOKUP(E39,VIP!$A$2:$O16773,6,0)</f>
        <v>NO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NORTE</v>
      </c>
      <c r="B40" s="154">
        <v>3336041896</v>
      </c>
      <c r="C40" s="94">
        <v>44468.760648148149</v>
      </c>
      <c r="D40" s="94" t="s">
        <v>2175</v>
      </c>
      <c r="E40" s="156">
        <v>638</v>
      </c>
      <c r="F40" s="154" t="str">
        <f>VLOOKUP(E40,VIP!$A$2:$O16322,2,0)</f>
        <v>DRBR638</v>
      </c>
      <c r="G40" s="141" t="str">
        <f>VLOOKUP(E40,'LISTADO ATM'!$A$2:$B$900,2,0)</f>
        <v xml:space="preserve">ATM S/M Yoma </v>
      </c>
      <c r="H40" s="141" t="str">
        <f>VLOOKUP(E40,VIP!$A$2:$O21283,7,FALSE)</f>
        <v>Si</v>
      </c>
      <c r="I40" s="141" t="str">
        <f>VLOOKUP(E40,VIP!$A$2:$O13248,8,FALSE)</f>
        <v>Si</v>
      </c>
      <c r="J40" s="141" t="str">
        <f>VLOOKUP(E40,VIP!$A$2:$O13198,8,FALSE)</f>
        <v>Si</v>
      </c>
      <c r="K40" s="141" t="str">
        <f>VLOOKUP(E40,VIP!$A$2:$O16772,6,0)</f>
        <v>NO</v>
      </c>
      <c r="L40" s="153" t="s">
        <v>2212</v>
      </c>
      <c r="M40" s="236" t="s">
        <v>2530</v>
      </c>
      <c r="N40" s="93" t="s">
        <v>2443</v>
      </c>
      <c r="O40" s="141" t="s">
        <v>2623</v>
      </c>
      <c r="P40" s="153"/>
      <c r="Q40" s="236" t="s">
        <v>2683</v>
      </c>
    </row>
    <row r="41" spans="1:17" ht="18" x14ac:dyDescent="0.25">
      <c r="A41" s="141" t="str">
        <f>VLOOKUP(E41,'LISTADO ATM'!$A$2:$C$901,3,0)</f>
        <v>ESTE</v>
      </c>
      <c r="B41" s="154">
        <v>3336041910</v>
      </c>
      <c r="C41" s="94">
        <v>44468.789189814815</v>
      </c>
      <c r="D41" s="94" t="s">
        <v>2174</v>
      </c>
      <c r="E41" s="156">
        <v>368</v>
      </c>
      <c r="F41" s="154" t="str">
        <f>VLOOKUP(E41,VIP!$A$2:$O16321,2,0)</f>
        <v xml:space="preserve">DRBR368 </v>
      </c>
      <c r="G41" s="141" t="str">
        <f>VLOOKUP(E41,'LISTADO ATM'!$A$2:$B$900,2,0)</f>
        <v>ATM Ayuntamiento Peralvillo</v>
      </c>
      <c r="H41" s="141" t="str">
        <f>VLOOKUP(E41,VIP!$A$2:$O21282,7,FALSE)</f>
        <v>N/A</v>
      </c>
      <c r="I41" s="141" t="str">
        <f>VLOOKUP(E41,VIP!$A$2:$O13247,8,FALSE)</f>
        <v>N/A</v>
      </c>
      <c r="J41" s="141" t="str">
        <f>VLOOKUP(E41,VIP!$A$2:$O13197,8,FALSE)</f>
        <v>N/A</v>
      </c>
      <c r="K41" s="141" t="str">
        <f>VLOOKUP(E41,VIP!$A$2:$O16771,6,0)</f>
        <v>N/A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DISTRITO NACIONAL</v>
      </c>
      <c r="B42" s="154">
        <v>3336041911</v>
      </c>
      <c r="C42" s="94">
        <v>44468.790451388886</v>
      </c>
      <c r="D42" s="94" t="s">
        <v>2174</v>
      </c>
      <c r="E42" s="156">
        <v>232</v>
      </c>
      <c r="F42" s="154" t="str">
        <f>VLOOKUP(E42,VIP!$A$2:$O16320,2,0)</f>
        <v>DRBR232</v>
      </c>
      <c r="G42" s="141" t="str">
        <f>VLOOKUP(E42,'LISTADO ATM'!$A$2:$B$900,2,0)</f>
        <v xml:space="preserve">ATM S/M Nacional Charles de Gaulle </v>
      </c>
      <c r="H42" s="141" t="str">
        <f>VLOOKUP(E42,VIP!$A$2:$O21281,7,FALSE)</f>
        <v>Si</v>
      </c>
      <c r="I42" s="141" t="str">
        <f>VLOOKUP(E42,VIP!$A$2:$O13246,8,FALSE)</f>
        <v>Si</v>
      </c>
      <c r="J42" s="141" t="str">
        <f>VLOOKUP(E42,VIP!$A$2:$O13196,8,FALSE)</f>
        <v>Si</v>
      </c>
      <c r="K42" s="141" t="str">
        <f>VLOOKUP(E42,VIP!$A$2:$O16770,6,0)</f>
        <v>SI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DISTRITO NACIONAL</v>
      </c>
      <c r="B43" s="154">
        <v>3336041917</v>
      </c>
      <c r="C43" s="94">
        <v>44468.808379629627</v>
      </c>
      <c r="D43" s="94" t="s">
        <v>2440</v>
      </c>
      <c r="E43" s="156">
        <v>884</v>
      </c>
      <c r="F43" s="154" t="str">
        <f>VLOOKUP(E43,VIP!$A$2:$O16339,2,0)</f>
        <v>DRBR884</v>
      </c>
      <c r="G43" s="141" t="str">
        <f>VLOOKUP(E43,'LISTADO ATM'!$A$2:$B$900,2,0)</f>
        <v xml:space="preserve">ATM UNP Olé Sabana Perdida </v>
      </c>
      <c r="H43" s="141" t="str">
        <f>VLOOKUP(E43,VIP!$A$2:$O21300,7,FALSE)</f>
        <v>Si</v>
      </c>
      <c r="I43" s="141" t="str">
        <f>VLOOKUP(E43,VIP!$A$2:$O13265,8,FALSE)</f>
        <v>Si</v>
      </c>
      <c r="J43" s="141" t="str">
        <f>VLOOKUP(E43,VIP!$A$2:$O13215,8,FALSE)</f>
        <v>Si</v>
      </c>
      <c r="K43" s="141" t="str">
        <f>VLOOKUP(E43,VIP!$A$2:$O16789,6,0)</f>
        <v>NO</v>
      </c>
      <c r="L43" s="153" t="s">
        <v>2409</v>
      </c>
      <c r="M43" s="93" t="s">
        <v>2437</v>
      </c>
      <c r="N43" s="93" t="s">
        <v>2443</v>
      </c>
      <c r="O43" s="141" t="s">
        <v>2444</v>
      </c>
      <c r="P43" s="153"/>
      <c r="Q43" s="93" t="s">
        <v>2409</v>
      </c>
    </row>
    <row r="44" spans="1:17" ht="18" x14ac:dyDescent="0.25">
      <c r="A44" s="141" t="str">
        <f>VLOOKUP(E44,'LISTADO ATM'!$A$2:$C$901,3,0)</f>
        <v>ESTE</v>
      </c>
      <c r="B44" s="154">
        <v>3336041919</v>
      </c>
      <c r="C44" s="94">
        <v>44468.812731481485</v>
      </c>
      <c r="D44" s="94" t="s">
        <v>2459</v>
      </c>
      <c r="E44" s="156">
        <v>824</v>
      </c>
      <c r="F44" s="154" t="str">
        <f>VLOOKUP(E44,VIP!$A$2:$O16338,2,0)</f>
        <v>DRBR824</v>
      </c>
      <c r="G44" s="141" t="str">
        <f>VLOOKUP(E44,'LISTADO ATM'!$A$2:$B$900,2,0)</f>
        <v xml:space="preserve">ATM Multiplaza (Higuey) </v>
      </c>
      <c r="H44" s="141" t="str">
        <f>VLOOKUP(E44,VIP!$A$2:$O21299,7,FALSE)</f>
        <v>Si</v>
      </c>
      <c r="I44" s="141" t="str">
        <f>VLOOKUP(E44,VIP!$A$2:$O13264,8,FALSE)</f>
        <v>Si</v>
      </c>
      <c r="J44" s="141" t="str">
        <f>VLOOKUP(E44,VIP!$A$2:$O13214,8,FALSE)</f>
        <v>Si</v>
      </c>
      <c r="K44" s="141" t="str">
        <f>VLOOKUP(E44,VIP!$A$2:$O16788,6,0)</f>
        <v>NO</v>
      </c>
      <c r="L44" s="153" t="s">
        <v>2409</v>
      </c>
      <c r="M44" s="93" t="s">
        <v>2437</v>
      </c>
      <c r="N44" s="93" t="s">
        <v>2443</v>
      </c>
      <c r="O44" s="141" t="s">
        <v>2612</v>
      </c>
      <c r="P44" s="153"/>
      <c r="Q44" s="93" t="s">
        <v>2409</v>
      </c>
    </row>
    <row r="45" spans="1:17" ht="18" x14ac:dyDescent="0.25">
      <c r="A45" s="141" t="str">
        <f>VLOOKUP(E45,'LISTADO ATM'!$A$2:$C$901,3,0)</f>
        <v>DISTRITO NACIONAL</v>
      </c>
      <c r="B45" s="154">
        <v>3336041923</v>
      </c>
      <c r="C45" s="94">
        <v>44468.882048611114</v>
      </c>
      <c r="D45" s="94" t="s">
        <v>2440</v>
      </c>
      <c r="E45" s="156">
        <v>958</v>
      </c>
      <c r="F45" s="154" t="str">
        <f>VLOOKUP(E45,VIP!$A$2:$O16337,2,0)</f>
        <v>DRBR958</v>
      </c>
      <c r="G45" s="141" t="str">
        <f>VLOOKUP(E45,'LISTADO ATM'!$A$2:$B$900,2,0)</f>
        <v xml:space="preserve">ATM Olé Aut. San Isidro </v>
      </c>
      <c r="H45" s="141" t="str">
        <f>VLOOKUP(E45,VIP!$A$2:$O21298,7,FALSE)</f>
        <v>Si</v>
      </c>
      <c r="I45" s="141" t="str">
        <f>VLOOKUP(E45,VIP!$A$2:$O13263,8,FALSE)</f>
        <v>Si</v>
      </c>
      <c r="J45" s="141" t="str">
        <f>VLOOKUP(E45,VIP!$A$2:$O13213,8,FALSE)</f>
        <v>Si</v>
      </c>
      <c r="K45" s="141" t="str">
        <f>VLOOKUP(E45,VIP!$A$2:$O16787,6,0)</f>
        <v>NO</v>
      </c>
      <c r="L45" s="153" t="s">
        <v>2433</v>
      </c>
      <c r="M45" s="93" t="s">
        <v>2437</v>
      </c>
      <c r="N45" s="93" t="s">
        <v>2443</v>
      </c>
      <c r="O45" s="141" t="s">
        <v>2444</v>
      </c>
      <c r="P45" s="153"/>
      <c r="Q45" s="93" t="s">
        <v>2433</v>
      </c>
    </row>
    <row r="46" spans="1:17" ht="18" x14ac:dyDescent="0.25">
      <c r="A46" s="141" t="str">
        <f>VLOOKUP(E46,'LISTADO ATM'!$A$2:$C$901,3,0)</f>
        <v>NORTE</v>
      </c>
      <c r="B46" s="154">
        <v>3336041926</v>
      </c>
      <c r="C46" s="94">
        <v>44468.885462962964</v>
      </c>
      <c r="D46" s="94" t="s">
        <v>2459</v>
      </c>
      <c r="E46" s="156">
        <v>728</v>
      </c>
      <c r="F46" s="154" t="str">
        <f>VLOOKUP(E46,VIP!$A$2:$O16334,2,0)</f>
        <v>DRBR051</v>
      </c>
      <c r="G46" s="141" t="str">
        <f>VLOOKUP(E46,'LISTADO ATM'!$A$2:$B$900,2,0)</f>
        <v xml:space="preserve">ATM UNP La Vega Oficina Regional Norcentral </v>
      </c>
      <c r="H46" s="141" t="str">
        <f>VLOOKUP(E46,VIP!$A$2:$O21295,7,FALSE)</f>
        <v>Si</v>
      </c>
      <c r="I46" s="141" t="str">
        <f>VLOOKUP(E46,VIP!$A$2:$O13260,8,FALSE)</f>
        <v>Si</v>
      </c>
      <c r="J46" s="141" t="str">
        <f>VLOOKUP(E46,VIP!$A$2:$O13210,8,FALSE)</f>
        <v>Si</v>
      </c>
      <c r="K46" s="141" t="str">
        <f>VLOOKUP(E46,VIP!$A$2:$O16784,6,0)</f>
        <v>SI</v>
      </c>
      <c r="L46" s="153" t="s">
        <v>2409</v>
      </c>
      <c r="M46" s="93" t="s">
        <v>2437</v>
      </c>
      <c r="N46" s="93" t="s">
        <v>2443</v>
      </c>
      <c r="O46" s="141" t="s">
        <v>2612</v>
      </c>
      <c r="P46" s="153"/>
      <c r="Q46" s="93" t="s">
        <v>2409</v>
      </c>
    </row>
    <row r="47" spans="1:17" ht="18" x14ac:dyDescent="0.25">
      <c r="A47" s="141" t="str">
        <f>VLOOKUP(E47,'LISTADO ATM'!$A$2:$C$901,3,0)</f>
        <v>NORTE</v>
      </c>
      <c r="B47" s="154">
        <v>3336041927</v>
      </c>
      <c r="C47" s="94">
        <v>44468.88721064815</v>
      </c>
      <c r="D47" s="94" t="s">
        <v>2459</v>
      </c>
      <c r="E47" s="156">
        <v>497</v>
      </c>
      <c r="F47" s="154" t="str">
        <f>VLOOKUP(E47,VIP!$A$2:$O16333,2,0)</f>
        <v>DRBR497</v>
      </c>
      <c r="G47" s="141" t="str">
        <f>VLOOKUP(E47,'LISTADO ATM'!$A$2:$B$900,2,0)</f>
        <v xml:space="preserve">ATM Oficina El Portal II (Santiago) </v>
      </c>
      <c r="H47" s="141" t="str">
        <f>VLOOKUP(E47,VIP!$A$2:$O21294,7,FALSE)</f>
        <v>Si</v>
      </c>
      <c r="I47" s="141" t="str">
        <f>VLOOKUP(E47,VIP!$A$2:$O13259,8,FALSE)</f>
        <v>Si</v>
      </c>
      <c r="J47" s="141" t="str">
        <f>VLOOKUP(E47,VIP!$A$2:$O13209,8,FALSE)</f>
        <v>Si</v>
      </c>
      <c r="K47" s="141" t="str">
        <f>VLOOKUP(E47,VIP!$A$2:$O16783,6,0)</f>
        <v>SI</v>
      </c>
      <c r="L47" s="153" t="s">
        <v>2409</v>
      </c>
      <c r="M47" s="93" t="s">
        <v>2437</v>
      </c>
      <c r="N47" s="93" t="s">
        <v>2443</v>
      </c>
      <c r="O47" s="141" t="s">
        <v>2612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ESTE</v>
      </c>
      <c r="B48" s="154">
        <v>3336041928</v>
      </c>
      <c r="C48" s="94">
        <v>44468.890486111108</v>
      </c>
      <c r="D48" s="94" t="s">
        <v>2459</v>
      </c>
      <c r="E48" s="156">
        <v>294</v>
      </c>
      <c r="F48" s="154" t="str">
        <f>VLOOKUP(E48,VIP!$A$2:$O16332,2,0)</f>
        <v>DRBR294</v>
      </c>
      <c r="G48" s="141" t="str">
        <f>VLOOKUP(E48,'LISTADO ATM'!$A$2:$B$900,2,0)</f>
        <v xml:space="preserve">ATM Plaza Zaglul San Pedro II </v>
      </c>
      <c r="H48" s="141" t="str">
        <f>VLOOKUP(E48,VIP!$A$2:$O21293,7,FALSE)</f>
        <v>Si</v>
      </c>
      <c r="I48" s="141" t="str">
        <f>VLOOKUP(E48,VIP!$A$2:$O13258,8,FALSE)</f>
        <v>Si</v>
      </c>
      <c r="J48" s="141" t="str">
        <f>VLOOKUP(E48,VIP!$A$2:$O13208,8,FALSE)</f>
        <v>Si</v>
      </c>
      <c r="K48" s="141" t="str">
        <f>VLOOKUP(E48,VIP!$A$2:$O16782,6,0)</f>
        <v>NO</v>
      </c>
      <c r="L48" s="153" t="s">
        <v>2409</v>
      </c>
      <c r="M48" s="236" t="s">
        <v>2530</v>
      </c>
      <c r="N48" s="93" t="s">
        <v>2443</v>
      </c>
      <c r="O48" s="141" t="s">
        <v>2612</v>
      </c>
      <c r="P48" s="153"/>
      <c r="Q48" s="236" t="s">
        <v>2674</v>
      </c>
    </row>
    <row r="49" spans="1:17" ht="18" x14ac:dyDescent="0.25">
      <c r="A49" s="141" t="str">
        <f>VLOOKUP(E49,'LISTADO ATM'!$A$2:$C$901,3,0)</f>
        <v>DISTRITO NACIONAL</v>
      </c>
      <c r="B49" s="154">
        <v>3336041929</v>
      </c>
      <c r="C49" s="94">
        <v>44468.89403935185</v>
      </c>
      <c r="D49" s="94" t="s">
        <v>2459</v>
      </c>
      <c r="E49" s="156">
        <v>946</v>
      </c>
      <c r="F49" s="154" t="str">
        <f>VLOOKUP(E49,VIP!$A$2:$O16331,2,0)</f>
        <v>DRBR24R</v>
      </c>
      <c r="G49" s="141" t="str">
        <f>VLOOKUP(E49,'LISTADO ATM'!$A$2:$B$900,2,0)</f>
        <v xml:space="preserve">ATM Oficina Núñez de Cáceres I </v>
      </c>
      <c r="H49" s="141" t="str">
        <f>VLOOKUP(E49,VIP!$A$2:$O21292,7,FALSE)</f>
        <v>Si</v>
      </c>
      <c r="I49" s="141" t="str">
        <f>VLOOKUP(E49,VIP!$A$2:$O13257,8,FALSE)</f>
        <v>Si</v>
      </c>
      <c r="J49" s="141" t="str">
        <f>VLOOKUP(E49,VIP!$A$2:$O13207,8,FALSE)</f>
        <v>Si</v>
      </c>
      <c r="K49" s="141" t="str">
        <f>VLOOKUP(E49,VIP!$A$2:$O16781,6,0)</f>
        <v>NO</v>
      </c>
      <c r="L49" s="153" t="s">
        <v>2409</v>
      </c>
      <c r="M49" s="93" t="s">
        <v>2437</v>
      </c>
      <c r="N49" s="93" t="s">
        <v>2443</v>
      </c>
      <c r="O49" s="141" t="s">
        <v>2612</v>
      </c>
      <c r="P49" s="153"/>
      <c r="Q49" s="93" t="s">
        <v>2409</v>
      </c>
    </row>
    <row r="50" spans="1:17" ht="18" x14ac:dyDescent="0.25">
      <c r="A50" s="141" t="str">
        <f>VLOOKUP(E50,'LISTADO ATM'!$A$2:$C$901,3,0)</f>
        <v>ESTE</v>
      </c>
      <c r="B50" s="154">
        <v>3336041930</v>
      </c>
      <c r="C50" s="94">
        <v>44468.899814814817</v>
      </c>
      <c r="D50" s="94" t="s">
        <v>2459</v>
      </c>
      <c r="E50" s="156">
        <v>114</v>
      </c>
      <c r="F50" s="154" t="str">
        <f>VLOOKUP(E50,VIP!$A$2:$O16330,2,0)</f>
        <v>DRBR114</v>
      </c>
      <c r="G50" s="141" t="str">
        <f>VLOOKUP(E50,'LISTADO ATM'!$A$2:$B$900,2,0)</f>
        <v xml:space="preserve">ATM Oficina Hato Mayor </v>
      </c>
      <c r="H50" s="141" t="str">
        <f>VLOOKUP(E50,VIP!$A$2:$O21291,7,FALSE)</f>
        <v>Si</v>
      </c>
      <c r="I50" s="141" t="str">
        <f>VLOOKUP(E50,VIP!$A$2:$O13256,8,FALSE)</f>
        <v>Si</v>
      </c>
      <c r="J50" s="141" t="str">
        <f>VLOOKUP(E50,VIP!$A$2:$O13206,8,FALSE)</f>
        <v>Si</v>
      </c>
      <c r="K50" s="141" t="str">
        <f>VLOOKUP(E50,VIP!$A$2:$O16780,6,0)</f>
        <v>NO</v>
      </c>
      <c r="L50" s="153" t="s">
        <v>2409</v>
      </c>
      <c r="M50" s="93" t="s">
        <v>2437</v>
      </c>
      <c r="N50" s="93" t="s">
        <v>2443</v>
      </c>
      <c r="O50" s="141" t="s">
        <v>2612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SUR</v>
      </c>
      <c r="B51" s="154">
        <v>3336041932</v>
      </c>
      <c r="C51" s="94">
        <v>44468.905266203707</v>
      </c>
      <c r="D51" s="94" t="s">
        <v>2459</v>
      </c>
      <c r="E51" s="156">
        <v>297</v>
      </c>
      <c r="F51" s="154" t="str">
        <f>VLOOKUP(E51,VIP!$A$2:$O16329,2,0)</f>
        <v>DRBR297</v>
      </c>
      <c r="G51" s="141" t="str">
        <f>VLOOKUP(E51,'LISTADO ATM'!$A$2:$B$900,2,0)</f>
        <v xml:space="preserve">ATM S/M Cadena Ocoa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NO</v>
      </c>
      <c r="L51" s="153" t="s">
        <v>2433</v>
      </c>
      <c r="M51" s="93" t="s">
        <v>2437</v>
      </c>
      <c r="N51" s="93" t="s">
        <v>2443</v>
      </c>
      <c r="O51" s="141" t="s">
        <v>2612</v>
      </c>
      <c r="P51" s="153"/>
      <c r="Q51" s="93" t="s">
        <v>2433</v>
      </c>
    </row>
    <row r="52" spans="1:17" ht="18" x14ac:dyDescent="0.25">
      <c r="A52" s="141" t="str">
        <f>VLOOKUP(E52,'LISTADO ATM'!$A$2:$C$901,3,0)</f>
        <v>ESTE</v>
      </c>
      <c r="B52" s="154">
        <v>3336041933</v>
      </c>
      <c r="C52" s="94">
        <v>44468.90896990741</v>
      </c>
      <c r="D52" s="94" t="s">
        <v>2459</v>
      </c>
      <c r="E52" s="156">
        <v>480</v>
      </c>
      <c r="F52" s="154" t="str">
        <f>VLOOKUP(E52,VIP!$A$2:$O16328,2,0)</f>
        <v>DRBR480</v>
      </c>
      <c r="G52" s="141" t="str">
        <f>VLOOKUP(E52,'LISTADO ATM'!$A$2:$B$900,2,0)</f>
        <v>ATM UNP Farmaconal Higuey</v>
      </c>
      <c r="H52" s="141" t="str">
        <f>VLOOKUP(E52,VIP!$A$2:$O21289,7,FALSE)</f>
        <v>N/A</v>
      </c>
      <c r="I52" s="141" t="str">
        <f>VLOOKUP(E52,VIP!$A$2:$O13254,8,FALSE)</f>
        <v>N/A</v>
      </c>
      <c r="J52" s="141" t="str">
        <f>VLOOKUP(E52,VIP!$A$2:$O13204,8,FALSE)</f>
        <v>N/A</v>
      </c>
      <c r="K52" s="141" t="str">
        <f>VLOOKUP(E52,VIP!$A$2:$O16778,6,0)</f>
        <v>N/A</v>
      </c>
      <c r="L52" s="153" t="s">
        <v>2409</v>
      </c>
      <c r="M52" s="93" t="s">
        <v>2437</v>
      </c>
      <c r="N52" s="93" t="s">
        <v>2443</v>
      </c>
      <c r="O52" s="141" t="s">
        <v>2612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DISTRITO NACIONAL</v>
      </c>
      <c r="B53" s="154">
        <v>3336041936</v>
      </c>
      <c r="C53" s="94">
        <v>44468.919120370374</v>
      </c>
      <c r="D53" s="94" t="s">
        <v>2440</v>
      </c>
      <c r="E53" s="156">
        <v>708</v>
      </c>
      <c r="F53" s="154" t="str">
        <f>VLOOKUP(E53,VIP!$A$2:$O16327,2,0)</f>
        <v>DRBR505</v>
      </c>
      <c r="G53" s="141" t="str">
        <f>VLOOKUP(E53,'LISTADO ATM'!$A$2:$B$900,2,0)</f>
        <v xml:space="preserve">ATM El Vestir De Hoy </v>
      </c>
      <c r="H53" s="141" t="str">
        <f>VLOOKUP(E53,VIP!$A$2:$O21288,7,FALSE)</f>
        <v>Si</v>
      </c>
      <c r="I53" s="141" t="str">
        <f>VLOOKUP(E53,VIP!$A$2:$O13253,8,FALSE)</f>
        <v>Si</v>
      </c>
      <c r="J53" s="141" t="str">
        <f>VLOOKUP(E53,VIP!$A$2:$O13203,8,FALSE)</f>
        <v>Si</v>
      </c>
      <c r="K53" s="141" t="str">
        <f>VLOOKUP(E53,VIP!$A$2:$O16777,6,0)</f>
        <v>NO</v>
      </c>
      <c r="L53" s="153" t="s">
        <v>2409</v>
      </c>
      <c r="M53" s="93" t="s">
        <v>2437</v>
      </c>
      <c r="N53" s="93" t="s">
        <v>2443</v>
      </c>
      <c r="O53" s="141" t="s">
        <v>2444</v>
      </c>
      <c r="P53" s="153"/>
      <c r="Q53" s="93" t="s">
        <v>2409</v>
      </c>
    </row>
    <row r="54" spans="1:17" ht="18" x14ac:dyDescent="0.25">
      <c r="A54" s="141" t="str">
        <f>VLOOKUP(E54,'LISTADO ATM'!$A$2:$C$901,3,0)</f>
        <v>DISTRITO NACIONAL</v>
      </c>
      <c r="B54" s="154">
        <v>3336041937</v>
      </c>
      <c r="C54" s="94">
        <v>44468.924039351848</v>
      </c>
      <c r="D54" s="94" t="s">
        <v>2440</v>
      </c>
      <c r="E54" s="156">
        <v>769</v>
      </c>
      <c r="F54" s="154" t="str">
        <f>VLOOKUP(E54,VIP!$A$2:$O16326,2,0)</f>
        <v>DRBR769</v>
      </c>
      <c r="G54" s="141" t="str">
        <f>VLOOKUP(E54,'LISTADO ATM'!$A$2:$B$900,2,0)</f>
        <v>ATM UNP Pablo Mella Morales</v>
      </c>
      <c r="H54" s="141" t="str">
        <f>VLOOKUP(E54,VIP!$A$2:$O21287,7,FALSE)</f>
        <v>Si</v>
      </c>
      <c r="I54" s="141" t="str">
        <f>VLOOKUP(E54,VIP!$A$2:$O13252,8,FALSE)</f>
        <v>Si</v>
      </c>
      <c r="J54" s="141" t="str">
        <f>VLOOKUP(E54,VIP!$A$2:$O13202,8,FALSE)</f>
        <v>Si</v>
      </c>
      <c r="K54" s="141" t="str">
        <f>VLOOKUP(E54,VIP!$A$2:$O16776,6,0)</f>
        <v>NO</v>
      </c>
      <c r="L54" s="153" t="s">
        <v>2409</v>
      </c>
      <c r="M54" s="93" t="s">
        <v>2437</v>
      </c>
      <c r="N54" s="93" t="s">
        <v>2443</v>
      </c>
      <c r="O54" s="141" t="s">
        <v>2444</v>
      </c>
      <c r="P54" s="153"/>
      <c r="Q54" s="93" t="s">
        <v>2409</v>
      </c>
    </row>
    <row r="55" spans="1:17" ht="18" x14ac:dyDescent="0.25">
      <c r="A55" s="141" t="str">
        <f>VLOOKUP(E55,'LISTADO ATM'!$A$2:$C$901,3,0)</f>
        <v>DISTRITO NACIONAL</v>
      </c>
      <c r="B55" s="154">
        <v>3336041939</v>
      </c>
      <c r="C55" s="94">
        <v>44468.931273148148</v>
      </c>
      <c r="D55" s="94" t="s">
        <v>2174</v>
      </c>
      <c r="E55" s="156">
        <v>566</v>
      </c>
      <c r="F55" s="154" t="str">
        <f>VLOOKUP(E55,VIP!$A$2:$O16324,2,0)</f>
        <v>DRBR508</v>
      </c>
      <c r="G55" s="141" t="str">
        <f>VLOOKUP(E55,'LISTADO ATM'!$A$2:$B$900,2,0)</f>
        <v xml:space="preserve">ATM Hiper Olé Aut. Duarte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NO</v>
      </c>
      <c r="L55" s="153" t="s">
        <v>2238</v>
      </c>
      <c r="M55" s="236" t="s">
        <v>2530</v>
      </c>
      <c r="N55" s="93" t="s">
        <v>2443</v>
      </c>
      <c r="O55" s="141" t="s">
        <v>2445</v>
      </c>
      <c r="P55" s="153"/>
      <c r="Q55" s="236" t="s">
        <v>2673</v>
      </c>
    </row>
    <row r="56" spans="1:17" ht="18" x14ac:dyDescent="0.25">
      <c r="A56" s="141" t="str">
        <f>VLOOKUP(E56,'LISTADO ATM'!$A$2:$C$901,3,0)</f>
        <v>ESTE</v>
      </c>
      <c r="B56" s="154">
        <v>3336041940</v>
      </c>
      <c r="C56" s="94">
        <v>44468.931944444441</v>
      </c>
      <c r="D56" s="94" t="s">
        <v>2174</v>
      </c>
      <c r="E56" s="156">
        <v>427</v>
      </c>
      <c r="F56" s="154" t="str">
        <f>VLOOKUP(E56,VIP!$A$2:$O16323,2,0)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2238</v>
      </c>
      <c r="M56" s="236" t="s">
        <v>2530</v>
      </c>
      <c r="N56" s="93" t="s">
        <v>2443</v>
      </c>
      <c r="O56" s="141" t="s">
        <v>2445</v>
      </c>
      <c r="P56" s="153"/>
      <c r="Q56" s="236" t="s">
        <v>2671</v>
      </c>
    </row>
    <row r="57" spans="1:17" ht="18" x14ac:dyDescent="0.25">
      <c r="A57" s="141" t="str">
        <f>VLOOKUP(E57,'LISTADO ATM'!$A$2:$C$901,3,0)</f>
        <v>DISTRITO NACIONAL</v>
      </c>
      <c r="B57" s="154">
        <v>3336041941</v>
      </c>
      <c r="C57" s="94">
        <v>44468.932615740741</v>
      </c>
      <c r="D57" s="94" t="s">
        <v>2174</v>
      </c>
      <c r="E57" s="156">
        <v>850</v>
      </c>
      <c r="F57" s="154" t="str">
        <f>VLOOKUP(E57,VIP!$A$2:$O16322,2,0)</f>
        <v>DRBR850</v>
      </c>
      <c r="G57" s="141" t="str">
        <f>VLOOKUP(E57,'LISTADO ATM'!$A$2:$B$900,2,0)</f>
        <v xml:space="preserve">ATM Hotel Be Live Hamaca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2238</v>
      </c>
      <c r="M57" s="236" t="s">
        <v>2530</v>
      </c>
      <c r="N57" s="93" t="s">
        <v>2443</v>
      </c>
      <c r="O57" s="141" t="s">
        <v>2445</v>
      </c>
      <c r="P57" s="153"/>
      <c r="Q57" s="236" t="s">
        <v>2672</v>
      </c>
    </row>
    <row r="58" spans="1:17" ht="18" x14ac:dyDescent="0.25">
      <c r="A58" s="141" t="str">
        <f>VLOOKUP(E58,'LISTADO ATM'!$A$2:$C$901,3,0)</f>
        <v>DISTRITO NACIONAL</v>
      </c>
      <c r="B58" s="154">
        <v>3336041945</v>
      </c>
      <c r="C58" s="94">
        <v>44468.949502314812</v>
      </c>
      <c r="D58" s="94" t="s">
        <v>2174</v>
      </c>
      <c r="E58" s="156">
        <v>624</v>
      </c>
      <c r="F58" s="154" t="str">
        <f>VLOOKUP(E58,VIP!$A$2:$O16320,2,0)</f>
        <v>DRBR624</v>
      </c>
      <c r="G58" s="141" t="str">
        <f>VLOOKUP(E58,'LISTADO ATM'!$A$2:$B$900,2,0)</f>
        <v xml:space="preserve">ATM Policía Nacional I </v>
      </c>
      <c r="H58" s="141" t="str">
        <f>VLOOKUP(E58,VIP!$A$2:$O21281,7,FALSE)</f>
        <v>Si</v>
      </c>
      <c r="I58" s="141" t="str">
        <f>VLOOKUP(E58,VIP!$A$2:$O13246,8,FALSE)</f>
        <v>Si</v>
      </c>
      <c r="J58" s="141" t="str">
        <f>VLOOKUP(E58,VIP!$A$2:$O13196,8,FALSE)</f>
        <v>Si</v>
      </c>
      <c r="K58" s="141" t="str">
        <f>VLOOKUP(E58,VIP!$A$2:$O16770,6,0)</f>
        <v>NO</v>
      </c>
      <c r="L58" s="153" t="s">
        <v>2669</v>
      </c>
      <c r="M58" s="236" t="s">
        <v>2530</v>
      </c>
      <c r="N58" s="93" t="s">
        <v>2443</v>
      </c>
      <c r="O58" s="141" t="s">
        <v>2445</v>
      </c>
      <c r="P58" s="153"/>
      <c r="Q58" s="236" t="s">
        <v>2678</v>
      </c>
    </row>
    <row r="59" spans="1:17" ht="18" x14ac:dyDescent="0.25">
      <c r="A59" s="141" t="str">
        <f>VLOOKUP(E59,'LISTADO ATM'!$A$2:$C$901,3,0)</f>
        <v>ESTE</v>
      </c>
      <c r="B59" s="154">
        <v>3336041947</v>
      </c>
      <c r="C59" s="94">
        <v>44469.054270833331</v>
      </c>
      <c r="D59" s="94" t="s">
        <v>2174</v>
      </c>
      <c r="E59" s="156">
        <v>893</v>
      </c>
      <c r="F59" s="154" t="str">
        <f>VLOOKUP(E59,VIP!$A$2:$O16322,2,0)</f>
        <v>DRBR893</v>
      </c>
      <c r="G59" s="141" t="str">
        <f>VLOOKUP(E59,'LISTADO ATM'!$A$2:$B$900,2,0)</f>
        <v xml:space="preserve">ATM Hotel Be Live Canoa (Bayahibe) II </v>
      </c>
      <c r="H59" s="141" t="str">
        <f>VLOOKUP(E59,VIP!$A$2:$O21283,7,FALSE)</f>
        <v>Si</v>
      </c>
      <c r="I59" s="141" t="str">
        <f>VLOOKUP(E59,VIP!$A$2:$O13248,8,FALSE)</f>
        <v>Si</v>
      </c>
      <c r="J59" s="141" t="str">
        <f>VLOOKUP(E59,VIP!$A$2:$O13198,8,FALSE)</f>
        <v>Si</v>
      </c>
      <c r="K59" s="141" t="str">
        <f>VLOOKUP(E59,VIP!$A$2:$O16772,6,0)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3336041950</v>
      </c>
      <c r="C60" s="94">
        <v>44469.140243055554</v>
      </c>
      <c r="D60" s="94" t="s">
        <v>2174</v>
      </c>
      <c r="E60" s="156">
        <v>568</v>
      </c>
      <c r="F60" s="154" t="str">
        <f>VLOOKUP(E60,VIP!$A$2:$O16321,2,0)</f>
        <v>DRBR01F</v>
      </c>
      <c r="G60" s="141" t="str">
        <f>VLOOKUP(E60,'LISTADO ATM'!$A$2:$B$900,2,0)</f>
        <v xml:space="preserve">ATM Ministerio de Educación </v>
      </c>
      <c r="H60" s="141" t="str">
        <f>VLOOKUP(E60,VIP!$A$2:$O21282,7,FALSE)</f>
        <v>Si</v>
      </c>
      <c r="I60" s="141" t="str">
        <f>VLOOKUP(E60,VIP!$A$2:$O13247,8,FALSE)</f>
        <v>Si</v>
      </c>
      <c r="J60" s="141" t="str">
        <f>VLOOKUP(E60,VIP!$A$2:$O13197,8,FALSE)</f>
        <v>Si</v>
      </c>
      <c r="K60" s="141" t="str">
        <f>VLOOKUP(E60,VIP!$A$2:$O16771,6,0)</f>
        <v>NO</v>
      </c>
      <c r="L60" s="153" t="s">
        <v>2238</v>
      </c>
      <c r="M60" s="236" t="s">
        <v>2530</v>
      </c>
      <c r="N60" s="93" t="s">
        <v>2443</v>
      </c>
      <c r="O60" s="141" t="s">
        <v>2445</v>
      </c>
      <c r="P60" s="153"/>
      <c r="Q60" s="236" t="s">
        <v>2671</v>
      </c>
    </row>
    <row r="61" spans="1:17" ht="18" x14ac:dyDescent="0.25">
      <c r="A61" s="141" t="str">
        <f>VLOOKUP(E61,'LISTADO ATM'!$A$2:$C$901,3,0)</f>
        <v>DISTRITO NACIONAL</v>
      </c>
      <c r="B61" s="154" t="s">
        <v>2707</v>
      </c>
      <c r="C61" s="94">
        <v>44469.31454861111</v>
      </c>
      <c r="D61" s="94" t="s">
        <v>2174</v>
      </c>
      <c r="E61" s="156">
        <v>639</v>
      </c>
      <c r="F61" s="154" t="str">
        <f>VLOOKUP(E61,VIP!$A$2:$O16345,2,0)</f>
        <v>DRBR639</v>
      </c>
      <c r="G61" s="141" t="str">
        <f>VLOOKUP(E61,'LISTADO ATM'!$A$2:$B$900,2,0)</f>
        <v xml:space="preserve">ATM Comisión Militar MOPC </v>
      </c>
      <c r="H61" s="141" t="str">
        <f>VLOOKUP(E61,VIP!$A$2:$O21306,7,FALSE)</f>
        <v>Si</v>
      </c>
      <c r="I61" s="141" t="str">
        <f>VLOOKUP(E61,VIP!$A$2:$O13271,8,FALSE)</f>
        <v>Si</v>
      </c>
      <c r="J61" s="141" t="str">
        <f>VLOOKUP(E61,VIP!$A$2:$O13221,8,FALSE)</f>
        <v>Si</v>
      </c>
      <c r="K61" s="141" t="str">
        <f>VLOOKUP(E61,VIP!$A$2:$O16795,6,0)</f>
        <v>NO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2212</v>
      </c>
    </row>
    <row r="62" spans="1:17" ht="18" x14ac:dyDescent="0.25">
      <c r="A62" s="141" t="str">
        <f>VLOOKUP(E62,'LISTADO ATM'!$A$2:$C$901,3,0)</f>
        <v>ESTE</v>
      </c>
      <c r="B62" s="154" t="s">
        <v>2723</v>
      </c>
      <c r="C62" s="94">
        <v>44469.353738425925</v>
      </c>
      <c r="D62" s="94" t="s">
        <v>2459</v>
      </c>
      <c r="E62" s="156">
        <v>111</v>
      </c>
      <c r="F62" s="154" t="str">
        <f>VLOOKUP(E62,VIP!$A$2:$O16357,2,0)</f>
        <v>DRBR111</v>
      </c>
      <c r="G62" s="141" t="str">
        <f>VLOOKUP(E62,'LISTADO ATM'!$A$2:$B$900,2,0)</f>
        <v xml:space="preserve">ATM Oficina San Pedro </v>
      </c>
      <c r="H62" s="141" t="str">
        <f>VLOOKUP(E62,VIP!$A$2:$O21318,7,FALSE)</f>
        <v>Si</v>
      </c>
      <c r="I62" s="141" t="str">
        <f>VLOOKUP(E62,VIP!$A$2:$O13283,8,FALSE)</f>
        <v>Si</v>
      </c>
      <c r="J62" s="141" t="str">
        <f>VLOOKUP(E62,VIP!$A$2:$O13233,8,FALSE)</f>
        <v>Si</v>
      </c>
      <c r="K62" s="141" t="str">
        <f>VLOOKUP(E62,VIP!$A$2:$O16807,6,0)</f>
        <v>SI</v>
      </c>
      <c r="L62" s="153" t="s">
        <v>2669</v>
      </c>
      <c r="M62" s="236" t="s">
        <v>2530</v>
      </c>
      <c r="N62" s="93" t="s">
        <v>2727</v>
      </c>
      <c r="O62" s="141" t="s">
        <v>2653</v>
      </c>
      <c r="P62" s="153" t="s">
        <v>2725</v>
      </c>
      <c r="Q62" s="236" t="s">
        <v>2669</v>
      </c>
    </row>
    <row r="63" spans="1:17" ht="18" x14ac:dyDescent="0.25">
      <c r="A63" s="141" t="str">
        <f>VLOOKUP(E63,'LISTADO ATM'!$A$2:$C$901,3,0)</f>
        <v>NORTE</v>
      </c>
      <c r="B63" s="154" t="s">
        <v>2706</v>
      </c>
      <c r="C63" s="94">
        <v>44469.375231481485</v>
      </c>
      <c r="D63" s="94" t="s">
        <v>2175</v>
      </c>
      <c r="E63" s="156">
        <v>97</v>
      </c>
      <c r="F63" s="154" t="str">
        <f>VLOOKUP(E63,VIP!$A$2:$O16344,2,0)</f>
        <v>DRBR097</v>
      </c>
      <c r="G63" s="141" t="str">
        <f>VLOOKUP(E63,'LISTADO ATM'!$A$2:$B$900,2,0)</f>
        <v xml:space="preserve">ATM Oficina Villa Riva </v>
      </c>
      <c r="H63" s="141" t="str">
        <f>VLOOKUP(E63,VIP!$A$2:$O21305,7,FALSE)</f>
        <v>Si</v>
      </c>
      <c r="I63" s="141" t="str">
        <f>VLOOKUP(E63,VIP!$A$2:$O13270,8,FALSE)</f>
        <v>Si</v>
      </c>
      <c r="J63" s="141" t="str">
        <f>VLOOKUP(E63,VIP!$A$2:$O13220,8,FALSE)</f>
        <v>Si</v>
      </c>
      <c r="K63" s="141" t="str">
        <f>VLOOKUP(E63,VIP!$A$2:$O16794,6,0)</f>
        <v>NO</v>
      </c>
      <c r="L63" s="153" t="s">
        <v>2212</v>
      </c>
      <c r="M63" s="93" t="s">
        <v>2437</v>
      </c>
      <c r="N63" s="93" t="s">
        <v>2443</v>
      </c>
      <c r="O63" s="141" t="s">
        <v>2623</v>
      </c>
      <c r="P63" s="153"/>
      <c r="Q63" s="93" t="s">
        <v>2212</v>
      </c>
    </row>
    <row r="64" spans="1:17" ht="18" x14ac:dyDescent="0.25">
      <c r="A64" s="141" t="str">
        <f>VLOOKUP(E64,'LISTADO ATM'!$A$2:$C$901,3,0)</f>
        <v>DISTRITO NACIONAL</v>
      </c>
      <c r="B64" s="154" t="s">
        <v>2705</v>
      </c>
      <c r="C64" s="94">
        <v>44469.377442129633</v>
      </c>
      <c r="D64" s="94" t="s">
        <v>2174</v>
      </c>
      <c r="E64" s="156">
        <v>192</v>
      </c>
      <c r="F64" s="154" t="str">
        <f>VLOOKUP(E64,VIP!$A$2:$O16343,2,0)</f>
        <v>DRBR192</v>
      </c>
      <c r="G64" s="141" t="str">
        <f>VLOOKUP(E64,'LISTADO ATM'!$A$2:$B$900,2,0)</f>
        <v xml:space="preserve">ATM Autobanco Luperón II </v>
      </c>
      <c r="H64" s="141" t="str">
        <f>VLOOKUP(E64,VIP!$A$2:$O21304,7,FALSE)</f>
        <v>Si</v>
      </c>
      <c r="I64" s="141" t="str">
        <f>VLOOKUP(E64,VIP!$A$2:$O13269,8,FALSE)</f>
        <v>Si</v>
      </c>
      <c r="J64" s="141" t="str">
        <f>VLOOKUP(E64,VIP!$A$2:$O13219,8,FALSE)</f>
        <v>Si</v>
      </c>
      <c r="K64" s="141" t="str">
        <f>VLOOKUP(E64,VIP!$A$2:$O16793,6,0)</f>
        <v>NO</v>
      </c>
      <c r="L64" s="153" t="s">
        <v>2212</v>
      </c>
      <c r="M64" s="93" t="s">
        <v>2437</v>
      </c>
      <c r="N64" s="93" t="s">
        <v>2443</v>
      </c>
      <c r="O64" s="141" t="s">
        <v>2445</v>
      </c>
      <c r="P64" s="153"/>
      <c r="Q64" s="93" t="s">
        <v>2212</v>
      </c>
    </row>
    <row r="65" spans="1:17" ht="18" x14ac:dyDescent="0.25">
      <c r="A65" s="141" t="str">
        <f>VLOOKUP(E65,'LISTADO ATM'!$A$2:$C$901,3,0)</f>
        <v>DISTRITO NACIONAL</v>
      </c>
      <c r="B65" s="154" t="s">
        <v>2704</v>
      </c>
      <c r="C65" s="94">
        <v>44469.378530092596</v>
      </c>
      <c r="D65" s="94" t="s">
        <v>2174</v>
      </c>
      <c r="E65" s="156">
        <v>318</v>
      </c>
      <c r="F65" s="154" t="str">
        <f>VLOOKUP(E65,VIP!$A$2:$O16342,2,0)</f>
        <v>DRBR318</v>
      </c>
      <c r="G65" s="141" t="str">
        <f>VLOOKUP(E65,'LISTADO ATM'!$A$2:$B$900,2,0)</f>
        <v>ATM Autoservicio Lope de Vega</v>
      </c>
      <c r="H65" s="141" t="str">
        <f>VLOOKUP(E65,VIP!$A$2:$O21303,7,FALSE)</f>
        <v>Si</v>
      </c>
      <c r="I65" s="141" t="str">
        <f>VLOOKUP(E65,VIP!$A$2:$O13268,8,FALSE)</f>
        <v>Si</v>
      </c>
      <c r="J65" s="141" t="str">
        <f>VLOOKUP(E65,VIP!$A$2:$O13218,8,FALSE)</f>
        <v>Si</v>
      </c>
      <c r="K65" s="141" t="str">
        <f>VLOOKUP(E65,VIP!$A$2:$O16792,6,0)</f>
        <v>NO</v>
      </c>
      <c r="L65" s="153" t="s">
        <v>2709</v>
      </c>
      <c r="M65" s="93" t="s">
        <v>2437</v>
      </c>
      <c r="N65" s="93" t="s">
        <v>2443</v>
      </c>
      <c r="O65" s="141" t="s">
        <v>2445</v>
      </c>
      <c r="P65" s="153"/>
      <c r="Q65" s="93" t="s">
        <v>2709</v>
      </c>
    </row>
    <row r="66" spans="1:17" ht="18" x14ac:dyDescent="0.25">
      <c r="A66" s="141" t="str">
        <f>VLOOKUP(E66,'LISTADO ATM'!$A$2:$C$901,3,0)</f>
        <v>NORTE</v>
      </c>
      <c r="B66" s="154" t="s">
        <v>2703</v>
      </c>
      <c r="C66" s="94">
        <v>44469.379618055558</v>
      </c>
      <c r="D66" s="94" t="s">
        <v>2175</v>
      </c>
      <c r="E66" s="156">
        <v>602</v>
      </c>
      <c r="F66" s="154" t="str">
        <f>VLOOKUP(E66,VIP!$A$2:$O16341,2,0)</f>
        <v>DRBR122</v>
      </c>
      <c r="G66" s="141" t="str">
        <f>VLOOKUP(E66,'LISTADO ATM'!$A$2:$B$900,2,0)</f>
        <v xml:space="preserve">ATM Zona Franca (Santiago) I </v>
      </c>
      <c r="H66" s="141" t="str">
        <f>VLOOKUP(E66,VIP!$A$2:$O21302,7,FALSE)</f>
        <v>Si</v>
      </c>
      <c r="I66" s="141" t="str">
        <f>VLOOKUP(E66,VIP!$A$2:$O13267,8,FALSE)</f>
        <v>No</v>
      </c>
      <c r="J66" s="141" t="str">
        <f>VLOOKUP(E66,VIP!$A$2:$O13217,8,FALSE)</f>
        <v>No</v>
      </c>
      <c r="K66" s="141" t="str">
        <f>VLOOKUP(E66,VIP!$A$2:$O16791,6,0)</f>
        <v>NO</v>
      </c>
      <c r="L66" s="153" t="s">
        <v>2212</v>
      </c>
      <c r="M66" s="93" t="s">
        <v>2437</v>
      </c>
      <c r="N66" s="93" t="s">
        <v>2443</v>
      </c>
      <c r="O66" s="141" t="s">
        <v>2623</v>
      </c>
      <c r="P66" s="153"/>
      <c r="Q66" s="93" t="s">
        <v>2212</v>
      </c>
    </row>
    <row r="67" spans="1:17" ht="18" x14ac:dyDescent="0.25">
      <c r="A67" s="141" t="str">
        <f>VLOOKUP(E67,'LISTADO ATM'!$A$2:$C$901,3,0)</f>
        <v>NORTE</v>
      </c>
      <c r="B67" s="154" t="s">
        <v>2702</v>
      </c>
      <c r="C67" s="94">
        <v>44469.380752314813</v>
      </c>
      <c r="D67" s="94" t="s">
        <v>2459</v>
      </c>
      <c r="E67" s="156">
        <v>157</v>
      </c>
      <c r="F67" s="154" t="str">
        <f>VLOOKUP(E67,VIP!$A$2:$O16340,2,0)</f>
        <v>DRBR157</v>
      </c>
      <c r="G67" s="141" t="str">
        <f>VLOOKUP(E67,'LISTADO ATM'!$A$2:$B$900,2,0)</f>
        <v xml:space="preserve">ATM Oficina Samaná </v>
      </c>
      <c r="H67" s="141" t="str">
        <f>VLOOKUP(E67,VIP!$A$2:$O21301,7,FALSE)</f>
        <v>Si</v>
      </c>
      <c r="I67" s="141" t="str">
        <f>VLOOKUP(E67,VIP!$A$2:$O13266,8,FALSE)</f>
        <v>Si</v>
      </c>
      <c r="J67" s="141" t="str">
        <f>VLOOKUP(E67,VIP!$A$2:$O13216,8,FALSE)</f>
        <v>Si</v>
      </c>
      <c r="K67" s="141" t="str">
        <f>VLOOKUP(E67,VIP!$A$2:$O16790,6,0)</f>
        <v>SI</v>
      </c>
      <c r="L67" s="153" t="s">
        <v>2708</v>
      </c>
      <c r="M67" s="93" t="s">
        <v>2437</v>
      </c>
      <c r="N67" s="93" t="s">
        <v>2443</v>
      </c>
      <c r="O67" s="141" t="s">
        <v>2711</v>
      </c>
      <c r="P67" s="153"/>
      <c r="Q67" s="93" t="s">
        <v>2708</v>
      </c>
    </row>
    <row r="68" spans="1:17" ht="18" x14ac:dyDescent="0.25">
      <c r="A68" s="141" t="str">
        <f>VLOOKUP(E68,'LISTADO ATM'!$A$2:$C$901,3,0)</f>
        <v>SUR</v>
      </c>
      <c r="B68" s="154" t="s">
        <v>2701</v>
      </c>
      <c r="C68" s="94">
        <v>44469.382615740738</v>
      </c>
      <c r="D68" s="94" t="s">
        <v>2174</v>
      </c>
      <c r="E68" s="156">
        <v>311</v>
      </c>
      <c r="F68" s="154" t="str">
        <f>VLOOKUP(E68,VIP!$A$2:$O16339,2,0)</f>
        <v>DRBR381</v>
      </c>
      <c r="G68" s="141" t="str">
        <f>VLOOKUP(E68,'LISTADO ATM'!$A$2:$B$900,2,0)</f>
        <v>ATM Plaza Eroski</v>
      </c>
      <c r="H68" s="141" t="str">
        <f>VLOOKUP(E68,VIP!$A$2:$O21300,7,FALSE)</f>
        <v>Si</v>
      </c>
      <c r="I68" s="141" t="str">
        <f>VLOOKUP(E68,VIP!$A$2:$O13265,8,FALSE)</f>
        <v>Si</v>
      </c>
      <c r="J68" s="141" t="str">
        <f>VLOOKUP(E68,VIP!$A$2:$O13215,8,FALSE)</f>
        <v>Si</v>
      </c>
      <c r="K68" s="141" t="str">
        <f>VLOOKUP(E68,VIP!$A$2:$O16789,6,0)</f>
        <v>NO</v>
      </c>
      <c r="L68" s="153" t="s">
        <v>2238</v>
      </c>
      <c r="M68" s="93" t="s">
        <v>2437</v>
      </c>
      <c r="N68" s="93" t="s">
        <v>2443</v>
      </c>
      <c r="O68" s="141" t="s">
        <v>2445</v>
      </c>
      <c r="P68" s="153"/>
      <c r="Q68" s="93" t="s">
        <v>2238</v>
      </c>
    </row>
    <row r="69" spans="1:17" ht="18" x14ac:dyDescent="0.25">
      <c r="A69" s="141" t="str">
        <f>VLOOKUP(E69,'LISTADO ATM'!$A$2:$C$901,3,0)</f>
        <v>DISTRITO NACIONAL</v>
      </c>
      <c r="B69" s="154" t="s">
        <v>2700</v>
      </c>
      <c r="C69" s="94">
        <v>44469.38386574074</v>
      </c>
      <c r="D69" s="94" t="s">
        <v>2174</v>
      </c>
      <c r="E69" s="156">
        <v>575</v>
      </c>
      <c r="F69" s="154" t="str">
        <f>VLOOKUP(E69,VIP!$A$2:$O16338,2,0)</f>
        <v>DRBR16P</v>
      </c>
      <c r="G69" s="141" t="str">
        <f>VLOOKUP(E69,'LISTADO ATM'!$A$2:$B$900,2,0)</f>
        <v xml:space="preserve">ATM EDESUR Tiradentes </v>
      </c>
      <c r="H69" s="141" t="str">
        <f>VLOOKUP(E69,VIP!$A$2:$O21299,7,FALSE)</f>
        <v>Si</v>
      </c>
      <c r="I69" s="141" t="str">
        <f>VLOOKUP(E69,VIP!$A$2:$O13264,8,FALSE)</f>
        <v>Si</v>
      </c>
      <c r="J69" s="141" t="str">
        <f>VLOOKUP(E69,VIP!$A$2:$O13214,8,FALSE)</f>
        <v>Si</v>
      </c>
      <c r="K69" s="141" t="str">
        <f>VLOOKUP(E69,VIP!$A$2:$O16788,6,0)</f>
        <v>NO</v>
      </c>
      <c r="L69" s="153" t="s">
        <v>2212</v>
      </c>
      <c r="M69" s="93" t="s">
        <v>2437</v>
      </c>
      <c r="N69" s="93" t="s">
        <v>2443</v>
      </c>
      <c r="O69" s="141" t="s">
        <v>2445</v>
      </c>
      <c r="P69" s="153"/>
      <c r="Q69" s="93" t="s">
        <v>2212</v>
      </c>
    </row>
    <row r="70" spans="1:17" ht="18" x14ac:dyDescent="0.25">
      <c r="A70" s="141" t="str">
        <f>VLOOKUP(E70,'LISTADO ATM'!$A$2:$C$901,3,0)</f>
        <v>SUR</v>
      </c>
      <c r="B70" s="154" t="s">
        <v>2699</v>
      </c>
      <c r="C70" s="94">
        <v>44469.384942129633</v>
      </c>
      <c r="D70" s="94" t="s">
        <v>2440</v>
      </c>
      <c r="E70" s="156">
        <v>356</v>
      </c>
      <c r="F70" s="154" t="str">
        <f>VLOOKUP(E70,VIP!$A$2:$O16337,2,0)</f>
        <v>DRBR356</v>
      </c>
      <c r="G70" s="141" t="str">
        <f>VLOOKUP(E70,'LISTADO ATM'!$A$2:$B$900,2,0)</f>
        <v xml:space="preserve">ATM Estación Sigma (San Cristóbal) </v>
      </c>
      <c r="H70" s="141" t="str">
        <f>VLOOKUP(E70,VIP!$A$2:$O21298,7,FALSE)</f>
        <v>Si</v>
      </c>
      <c r="I70" s="141" t="str">
        <f>VLOOKUP(E70,VIP!$A$2:$O13263,8,FALSE)</f>
        <v>Si</v>
      </c>
      <c r="J70" s="141" t="str">
        <f>VLOOKUP(E70,VIP!$A$2:$O13213,8,FALSE)</f>
        <v>Si</v>
      </c>
      <c r="K70" s="141" t="str">
        <f>VLOOKUP(E70,VIP!$A$2:$O16787,6,0)</f>
        <v>NO</v>
      </c>
      <c r="L70" s="153" t="s">
        <v>2409</v>
      </c>
      <c r="M70" s="93" t="s">
        <v>2437</v>
      </c>
      <c r="N70" s="93" t="s">
        <v>2443</v>
      </c>
      <c r="O70" s="141" t="s">
        <v>2444</v>
      </c>
      <c r="P70" s="153"/>
      <c r="Q70" s="93" t="s">
        <v>2409</v>
      </c>
    </row>
    <row r="71" spans="1:17" ht="18" x14ac:dyDescent="0.25">
      <c r="A71" s="141" t="str">
        <f>VLOOKUP(E71,'LISTADO ATM'!$A$2:$C$901,3,0)</f>
        <v>SUR</v>
      </c>
      <c r="B71" s="154" t="s">
        <v>2698</v>
      </c>
      <c r="C71" s="94">
        <v>44469.385046296295</v>
      </c>
      <c r="D71" s="94" t="s">
        <v>2174</v>
      </c>
      <c r="E71" s="156">
        <v>48</v>
      </c>
      <c r="F71" s="154" t="str">
        <f>VLOOKUP(E71,VIP!$A$2:$O16336,2,0)</f>
        <v>DRBR048</v>
      </c>
      <c r="G71" s="141" t="str">
        <f>VLOOKUP(E71,'LISTADO ATM'!$A$2:$B$900,2,0)</f>
        <v xml:space="preserve">ATM Autoservicio Neiba I </v>
      </c>
      <c r="H71" s="141" t="str">
        <f>VLOOKUP(E71,VIP!$A$2:$O21297,7,FALSE)</f>
        <v>Si</v>
      </c>
      <c r="I71" s="141" t="str">
        <f>VLOOKUP(E71,VIP!$A$2:$O13262,8,FALSE)</f>
        <v>Si</v>
      </c>
      <c r="J71" s="141" t="str">
        <f>VLOOKUP(E71,VIP!$A$2:$O13212,8,FALSE)</f>
        <v>Si</v>
      </c>
      <c r="K71" s="141" t="str">
        <f>VLOOKUP(E71,VIP!$A$2:$O16786,6,0)</f>
        <v>SI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x14ac:dyDescent="0.25">
      <c r="A72" s="141" t="str">
        <f>VLOOKUP(E72,'LISTADO ATM'!$A$2:$C$901,3,0)</f>
        <v>DISTRITO NACIONAL</v>
      </c>
      <c r="B72" s="154" t="s">
        <v>2697</v>
      </c>
      <c r="C72" s="94">
        <v>44469.393310185187</v>
      </c>
      <c r="D72" s="94" t="s">
        <v>2174</v>
      </c>
      <c r="E72" s="156">
        <v>517</v>
      </c>
      <c r="F72" s="154" t="str">
        <f>VLOOKUP(E72,VIP!$A$2:$O16335,2,0)</f>
        <v>DRBR517</v>
      </c>
      <c r="G72" s="141" t="str">
        <f>VLOOKUP(E72,'LISTADO ATM'!$A$2:$B$900,2,0)</f>
        <v xml:space="preserve">ATM Autobanco Oficina Sans Soucí </v>
      </c>
      <c r="H72" s="141" t="str">
        <f>VLOOKUP(E72,VIP!$A$2:$O21296,7,FALSE)</f>
        <v>Si</v>
      </c>
      <c r="I72" s="141" t="str">
        <f>VLOOKUP(E72,VIP!$A$2:$O13261,8,FALSE)</f>
        <v>Si</v>
      </c>
      <c r="J72" s="141" t="str">
        <f>VLOOKUP(E72,VIP!$A$2:$O13211,8,FALSE)</f>
        <v>Si</v>
      </c>
      <c r="K72" s="141" t="str">
        <f>VLOOKUP(E72,VIP!$A$2:$O16785,6,0)</f>
        <v>SI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17" ht="18" x14ac:dyDescent="0.25">
      <c r="A73" s="141" t="str">
        <f>VLOOKUP(E73,'LISTADO ATM'!$A$2:$C$901,3,0)</f>
        <v>DISTRITO NACIONAL</v>
      </c>
      <c r="B73" s="154" t="s">
        <v>2696</v>
      </c>
      <c r="C73" s="94">
        <v>44469.413263888891</v>
      </c>
      <c r="D73" s="94" t="s">
        <v>2440</v>
      </c>
      <c r="E73" s="156">
        <v>438</v>
      </c>
      <c r="F73" s="154" t="str">
        <f>VLOOKUP(E73,VIP!$A$2:$O16334,2,0)</f>
        <v>DRBR438</v>
      </c>
      <c r="G73" s="141" t="str">
        <f>VLOOKUP(E73,'LISTADO ATM'!$A$2:$B$900,2,0)</f>
        <v xml:space="preserve">ATM Autobanco Torre IV </v>
      </c>
      <c r="H73" s="141" t="str">
        <f>VLOOKUP(E73,VIP!$A$2:$O21295,7,FALSE)</f>
        <v>Si</v>
      </c>
      <c r="I73" s="141" t="str">
        <f>VLOOKUP(E73,VIP!$A$2:$O13260,8,FALSE)</f>
        <v>Si</v>
      </c>
      <c r="J73" s="141" t="str">
        <f>VLOOKUP(E73,VIP!$A$2:$O13210,8,FALSE)</f>
        <v>Si</v>
      </c>
      <c r="K73" s="141" t="str">
        <f>VLOOKUP(E73,VIP!$A$2:$O16784,6,0)</f>
        <v>SI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ESTE</v>
      </c>
      <c r="B74" s="154" t="s">
        <v>2695</v>
      </c>
      <c r="C74" s="94">
        <v>44469.424699074072</v>
      </c>
      <c r="D74" s="94" t="s">
        <v>2174</v>
      </c>
      <c r="E74" s="156">
        <v>330</v>
      </c>
      <c r="F74" s="154" t="str">
        <f>VLOOKUP(E74,VIP!$A$2:$O16333,2,0)</f>
        <v>DRBR330</v>
      </c>
      <c r="G74" s="141" t="str">
        <f>VLOOKUP(E74,'LISTADO ATM'!$A$2:$B$900,2,0)</f>
        <v xml:space="preserve">ATM Oficina Boulevard (Higuey) </v>
      </c>
      <c r="H74" s="141" t="str">
        <f>VLOOKUP(E74,VIP!$A$2:$O21294,7,FALSE)</f>
        <v>Si</v>
      </c>
      <c r="I74" s="141" t="str">
        <f>VLOOKUP(E74,VIP!$A$2:$O13259,8,FALSE)</f>
        <v>Si</v>
      </c>
      <c r="J74" s="141" t="str">
        <f>VLOOKUP(E74,VIP!$A$2:$O13209,8,FALSE)</f>
        <v>Si</v>
      </c>
      <c r="K74" s="141" t="str">
        <f>VLOOKUP(E74,VIP!$A$2:$O16783,6,0)</f>
        <v>SI</v>
      </c>
      <c r="L74" s="153" t="s">
        <v>2212</v>
      </c>
      <c r="M74" s="93" t="s">
        <v>2437</v>
      </c>
      <c r="N74" s="93" t="s">
        <v>2443</v>
      </c>
      <c r="O74" s="141" t="s">
        <v>2445</v>
      </c>
      <c r="P74" s="153"/>
      <c r="Q74" s="93" t="s">
        <v>2212</v>
      </c>
    </row>
    <row r="75" spans="1:17" ht="18" x14ac:dyDescent="0.25">
      <c r="A75" s="141" t="str">
        <f>VLOOKUP(E75,'LISTADO ATM'!$A$2:$C$901,3,0)</f>
        <v>ESTE</v>
      </c>
      <c r="B75" s="154" t="s">
        <v>2694</v>
      </c>
      <c r="C75" s="94">
        <v>44469.435219907406</v>
      </c>
      <c r="D75" s="94" t="s">
        <v>2440</v>
      </c>
      <c r="E75" s="156">
        <v>630</v>
      </c>
      <c r="F75" s="154" t="str">
        <f>VLOOKUP(E75,VIP!$A$2:$O16332,2,0)</f>
        <v>DRBR112</v>
      </c>
      <c r="G75" s="141" t="str">
        <f>VLOOKUP(E75,'LISTADO ATM'!$A$2:$B$900,2,0)</f>
        <v xml:space="preserve">ATM Oficina Plaza Zaglul (SPM) </v>
      </c>
      <c r="H75" s="141" t="str">
        <f>VLOOKUP(E75,VIP!$A$2:$O21293,7,FALSE)</f>
        <v>Si</v>
      </c>
      <c r="I75" s="141" t="str">
        <f>VLOOKUP(E75,VIP!$A$2:$O13258,8,FALSE)</f>
        <v>Si</v>
      </c>
      <c r="J75" s="141" t="str">
        <f>VLOOKUP(E75,VIP!$A$2:$O13208,8,FALSE)</f>
        <v>Si</v>
      </c>
      <c r="K75" s="141" t="str">
        <f>VLOOKUP(E75,VIP!$A$2:$O16782,6,0)</f>
        <v>NO</v>
      </c>
      <c r="L75" s="153" t="s">
        <v>2409</v>
      </c>
      <c r="M75" s="93" t="s">
        <v>2437</v>
      </c>
      <c r="N75" s="93" t="s">
        <v>2443</v>
      </c>
      <c r="O75" s="141" t="s">
        <v>2444</v>
      </c>
      <c r="P75" s="153"/>
      <c r="Q75" s="93" t="s">
        <v>2409</v>
      </c>
    </row>
    <row r="76" spans="1:17" ht="18" x14ac:dyDescent="0.25">
      <c r="A76" s="141" t="str">
        <f>VLOOKUP(E76,'LISTADO ATM'!$A$2:$C$901,3,0)</f>
        <v>DISTRITO NACIONAL</v>
      </c>
      <c r="B76" s="154" t="s">
        <v>2693</v>
      </c>
      <c r="C76" s="94">
        <v>44469.436828703707</v>
      </c>
      <c r="D76" s="94" t="s">
        <v>2440</v>
      </c>
      <c r="E76" s="156">
        <v>994</v>
      </c>
      <c r="F76" s="154" t="str">
        <f>VLOOKUP(E76,VIP!$A$2:$O16331,2,0)</f>
        <v>DRBR994</v>
      </c>
      <c r="G76" s="141" t="str">
        <f>VLOOKUP(E76,'LISTADO ATM'!$A$2:$B$900,2,0)</f>
        <v>ATM Telemicro</v>
      </c>
      <c r="H76" s="141" t="str">
        <f>VLOOKUP(E76,VIP!$A$2:$O21292,7,FALSE)</f>
        <v>Si</v>
      </c>
      <c r="I76" s="141" t="str">
        <f>VLOOKUP(E76,VIP!$A$2:$O13257,8,FALSE)</f>
        <v>Si</v>
      </c>
      <c r="J76" s="141" t="str">
        <f>VLOOKUP(E76,VIP!$A$2:$O13207,8,FALSE)</f>
        <v>Si</v>
      </c>
      <c r="K76" s="141" t="str">
        <f>VLOOKUP(E76,VIP!$A$2:$O16781,6,0)</f>
        <v>NO</v>
      </c>
      <c r="L76" s="153" t="s">
        <v>2409</v>
      </c>
      <c r="M76" s="93" t="s">
        <v>2437</v>
      </c>
      <c r="N76" s="93" t="s">
        <v>2443</v>
      </c>
      <c r="O76" s="141" t="s">
        <v>2444</v>
      </c>
      <c r="P76" s="153"/>
      <c r="Q76" s="93" t="s">
        <v>2409</v>
      </c>
    </row>
    <row r="77" spans="1:17" ht="18" x14ac:dyDescent="0.25">
      <c r="A77" s="141" t="str">
        <f>VLOOKUP(E77,'LISTADO ATM'!$A$2:$C$901,3,0)</f>
        <v>NORTE</v>
      </c>
      <c r="B77" s="154" t="s">
        <v>2722</v>
      </c>
      <c r="C77" s="94">
        <v>44469.438692129632</v>
      </c>
      <c r="D77" s="94" t="s">
        <v>2459</v>
      </c>
      <c r="E77" s="156">
        <v>538</v>
      </c>
      <c r="F77" s="154" t="str">
        <f>VLOOKUP(E77,VIP!$A$2:$O16356,2,0)</f>
        <v>DRBR538</v>
      </c>
      <c r="G77" s="141" t="str">
        <f>VLOOKUP(E77,'LISTADO ATM'!$A$2:$B$900,2,0)</f>
        <v>ATM  Autoservicio San Fco. Macorís</v>
      </c>
      <c r="H77" s="141" t="str">
        <f>VLOOKUP(E77,VIP!$A$2:$O21317,7,FALSE)</f>
        <v>Si</v>
      </c>
      <c r="I77" s="141" t="str">
        <f>VLOOKUP(E77,VIP!$A$2:$O13282,8,FALSE)</f>
        <v>Si</v>
      </c>
      <c r="J77" s="141" t="str">
        <f>VLOOKUP(E77,VIP!$A$2:$O13232,8,FALSE)</f>
        <v>Si</v>
      </c>
      <c r="K77" s="141" t="str">
        <f>VLOOKUP(E77,VIP!$A$2:$O16806,6,0)</f>
        <v>NO</v>
      </c>
      <c r="L77" s="153" t="s">
        <v>2662</v>
      </c>
      <c r="M77" s="236" t="s">
        <v>2530</v>
      </c>
      <c r="N77" s="93" t="s">
        <v>2727</v>
      </c>
      <c r="O77" s="141" t="s">
        <v>2653</v>
      </c>
      <c r="P77" s="153" t="s">
        <v>2725</v>
      </c>
      <c r="Q77" s="236" t="s">
        <v>2662</v>
      </c>
    </row>
    <row r="78" spans="1:17" ht="18" x14ac:dyDescent="0.25">
      <c r="A78" s="141" t="str">
        <f>VLOOKUP(E78,'LISTADO ATM'!$A$2:$C$901,3,0)</f>
        <v>DISTRITO NACIONAL</v>
      </c>
      <c r="B78" s="154" t="s">
        <v>2692</v>
      </c>
      <c r="C78" s="94">
        <v>44469.43891203704</v>
      </c>
      <c r="D78" s="94" t="s">
        <v>2440</v>
      </c>
      <c r="E78" s="156">
        <v>721</v>
      </c>
      <c r="F78" s="154" t="str">
        <f>VLOOKUP(E78,VIP!$A$2:$O16330,2,0)</f>
        <v>DRBR23A</v>
      </c>
      <c r="G78" s="141" t="str">
        <f>VLOOKUP(E78,'LISTADO ATM'!$A$2:$B$900,2,0)</f>
        <v xml:space="preserve">ATM Oficina Charles de Gaulle II </v>
      </c>
      <c r="H78" s="141" t="str">
        <f>VLOOKUP(E78,VIP!$A$2:$O21291,7,FALSE)</f>
        <v>Si</v>
      </c>
      <c r="I78" s="141" t="str">
        <f>VLOOKUP(E78,VIP!$A$2:$O13256,8,FALSE)</f>
        <v>Si</v>
      </c>
      <c r="J78" s="141" t="str">
        <f>VLOOKUP(E78,VIP!$A$2:$O13206,8,FALSE)</f>
        <v>Si</v>
      </c>
      <c r="K78" s="141" t="str">
        <f>VLOOKUP(E78,VIP!$A$2:$O16780,6,0)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DISTRITO NACIONAL</v>
      </c>
      <c r="B79" s="154" t="s">
        <v>2691</v>
      </c>
      <c r="C79" s="94">
        <v>44469.440011574072</v>
      </c>
      <c r="D79" s="94" t="s">
        <v>2440</v>
      </c>
      <c r="E79" s="156">
        <v>461</v>
      </c>
      <c r="F79" s="154" t="str">
        <f>VLOOKUP(E79,VIP!$A$2:$O16329,2,0)</f>
        <v>DRBR461</v>
      </c>
      <c r="G79" s="141" t="str">
        <f>VLOOKUP(E79,'LISTADO ATM'!$A$2:$B$900,2,0)</f>
        <v xml:space="preserve">ATM Autobanco Sarasota I </v>
      </c>
      <c r="H79" s="141" t="str">
        <f>VLOOKUP(E79,VIP!$A$2:$O21290,7,FALSE)</f>
        <v>Si</v>
      </c>
      <c r="I79" s="141" t="str">
        <f>VLOOKUP(E79,VIP!$A$2:$O13255,8,FALSE)</f>
        <v>Si</v>
      </c>
      <c r="J79" s="141" t="str">
        <f>VLOOKUP(E79,VIP!$A$2:$O13205,8,FALSE)</f>
        <v>Si</v>
      </c>
      <c r="K79" s="141" t="str">
        <f>VLOOKUP(E79,VIP!$A$2:$O16779,6,0)</f>
        <v>SI</v>
      </c>
      <c r="L79" s="153" t="s">
        <v>2409</v>
      </c>
      <c r="M79" s="93" t="s">
        <v>2437</v>
      </c>
      <c r="N79" s="93" t="s">
        <v>2443</v>
      </c>
      <c r="O79" s="141" t="s">
        <v>2444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NORTE</v>
      </c>
      <c r="B80" s="154" t="s">
        <v>2690</v>
      </c>
      <c r="C80" s="94">
        <v>44469.440462962964</v>
      </c>
      <c r="D80" s="94" t="s">
        <v>2175</v>
      </c>
      <c r="E80" s="156">
        <v>687</v>
      </c>
      <c r="F80" s="154" t="str">
        <f>VLOOKUP(E80,VIP!$A$2:$O16328,2,0)</f>
        <v>DRBR687</v>
      </c>
      <c r="G80" s="141" t="str">
        <f>VLOOKUP(E80,'LISTADO ATM'!$A$2:$B$900,2,0)</f>
        <v>ATM Oficina Monterrico II</v>
      </c>
      <c r="H80" s="141" t="str">
        <f>VLOOKUP(E80,VIP!$A$2:$O21289,7,FALSE)</f>
        <v>NO</v>
      </c>
      <c r="I80" s="141" t="str">
        <f>VLOOKUP(E80,VIP!$A$2:$O13254,8,FALSE)</f>
        <v>NO</v>
      </c>
      <c r="J80" s="141" t="str">
        <f>VLOOKUP(E80,VIP!$A$2:$O13204,8,FALSE)</f>
        <v>NO</v>
      </c>
      <c r="K80" s="141" t="str">
        <f>VLOOKUP(E80,VIP!$A$2:$O16778,6,0)</f>
        <v>SI</v>
      </c>
      <c r="L80" s="153" t="s">
        <v>2708</v>
      </c>
      <c r="M80" s="93" t="s">
        <v>2437</v>
      </c>
      <c r="N80" s="93" t="s">
        <v>2443</v>
      </c>
      <c r="O80" s="141" t="s">
        <v>2710</v>
      </c>
      <c r="P80" s="153"/>
      <c r="Q80" s="93" t="s">
        <v>2708</v>
      </c>
    </row>
    <row r="81" spans="1:17" ht="18" x14ac:dyDescent="0.25">
      <c r="A81" s="141" t="str">
        <f>VLOOKUP(E81,'LISTADO ATM'!$A$2:$C$901,3,0)</f>
        <v>NORTE</v>
      </c>
      <c r="B81" s="154" t="s">
        <v>2689</v>
      </c>
      <c r="C81" s="94">
        <v>44469.440972222219</v>
      </c>
      <c r="D81" s="94" t="s">
        <v>2175</v>
      </c>
      <c r="E81" s="156">
        <v>950</v>
      </c>
      <c r="F81" s="154" t="str">
        <f>VLOOKUP(E81,VIP!$A$2:$O16327,2,0)</f>
        <v>DRBR12G</v>
      </c>
      <c r="G81" s="141" t="str">
        <f>VLOOKUP(E81,'LISTADO ATM'!$A$2:$B$900,2,0)</f>
        <v xml:space="preserve">ATM Oficina Monterrico </v>
      </c>
      <c r="H81" s="141" t="str">
        <f>VLOOKUP(E81,VIP!$A$2:$O21288,7,FALSE)</f>
        <v>Si</v>
      </c>
      <c r="I81" s="141" t="str">
        <f>VLOOKUP(E81,VIP!$A$2:$O13253,8,FALSE)</f>
        <v>Si</v>
      </c>
      <c r="J81" s="141" t="str">
        <f>VLOOKUP(E81,VIP!$A$2:$O13203,8,FALSE)</f>
        <v>Si</v>
      </c>
      <c r="K81" s="141" t="str">
        <f>VLOOKUP(E81,VIP!$A$2:$O16777,6,0)</f>
        <v>SI</v>
      </c>
      <c r="L81" s="153" t="s">
        <v>2708</v>
      </c>
      <c r="M81" s="93" t="s">
        <v>2437</v>
      </c>
      <c r="N81" s="93" t="s">
        <v>2443</v>
      </c>
      <c r="O81" s="141" t="s">
        <v>2710</v>
      </c>
      <c r="P81" s="153"/>
      <c r="Q81" s="93" t="s">
        <v>2708</v>
      </c>
    </row>
    <row r="82" spans="1:17" ht="18" x14ac:dyDescent="0.25">
      <c r="A82" s="141" t="str">
        <f>VLOOKUP(E82,'LISTADO ATM'!$A$2:$C$901,3,0)</f>
        <v>DISTRITO NACIONAL</v>
      </c>
      <c r="B82" s="154" t="s">
        <v>2688</v>
      </c>
      <c r="C82" s="94">
        <v>44469.441145833334</v>
      </c>
      <c r="D82" s="94" t="s">
        <v>2440</v>
      </c>
      <c r="E82" s="156">
        <v>235</v>
      </c>
      <c r="F82" s="154" t="str">
        <f>VLOOKUP(E82,VIP!$A$2:$O16326,2,0)</f>
        <v>DRBR235</v>
      </c>
      <c r="G82" s="141" t="str">
        <f>VLOOKUP(E82,'LISTADO ATM'!$A$2:$B$900,2,0)</f>
        <v xml:space="preserve">ATM Oficina Multicentro La Sirena San Isidro </v>
      </c>
      <c r="H82" s="141" t="str">
        <f>VLOOKUP(E82,VIP!$A$2:$O21287,7,FALSE)</f>
        <v>Si</v>
      </c>
      <c r="I82" s="141" t="str">
        <f>VLOOKUP(E82,VIP!$A$2:$O13252,8,FALSE)</f>
        <v>Si</v>
      </c>
      <c r="J82" s="141" t="str">
        <f>VLOOKUP(E82,VIP!$A$2:$O13202,8,FALSE)</f>
        <v>Si</v>
      </c>
      <c r="K82" s="141" t="str">
        <f>VLOOKUP(E82,VIP!$A$2:$O16776,6,0)</f>
        <v>SI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ht="18" x14ac:dyDescent="0.25">
      <c r="A83" s="141" t="str">
        <f>VLOOKUP(E83,'LISTADO ATM'!$A$2:$C$901,3,0)</f>
        <v>SUR</v>
      </c>
      <c r="B83" s="154" t="s">
        <v>2721</v>
      </c>
      <c r="C83" s="94">
        <v>44469.441631944443</v>
      </c>
      <c r="D83" s="94" t="s">
        <v>2459</v>
      </c>
      <c r="E83" s="156">
        <v>592</v>
      </c>
      <c r="F83" s="154" t="str">
        <f>VLOOKUP(E83,VIP!$A$2:$O16355,2,0)</f>
        <v>DRBR081</v>
      </c>
      <c r="G83" s="141" t="str">
        <f>VLOOKUP(E83,'LISTADO ATM'!$A$2:$B$900,2,0)</f>
        <v xml:space="preserve">ATM Centro de Caja San Cristóbal I </v>
      </c>
      <c r="H83" s="141" t="str">
        <f>VLOOKUP(E83,VIP!$A$2:$O21316,7,FALSE)</f>
        <v>Si</v>
      </c>
      <c r="I83" s="141" t="str">
        <f>VLOOKUP(E83,VIP!$A$2:$O13281,8,FALSE)</f>
        <v>Si</v>
      </c>
      <c r="J83" s="141" t="str">
        <f>VLOOKUP(E83,VIP!$A$2:$O13231,8,FALSE)</f>
        <v>Si</v>
      </c>
      <c r="K83" s="141" t="str">
        <f>VLOOKUP(E83,VIP!$A$2:$O16805,6,0)</f>
        <v>SI</v>
      </c>
      <c r="L83" s="153" t="s">
        <v>2662</v>
      </c>
      <c r="M83" s="236" t="s">
        <v>2530</v>
      </c>
      <c r="N83" s="93" t="s">
        <v>2727</v>
      </c>
      <c r="O83" s="141" t="s">
        <v>2728</v>
      </c>
      <c r="P83" s="153" t="s">
        <v>2726</v>
      </c>
      <c r="Q83" s="236" t="s">
        <v>2662</v>
      </c>
    </row>
    <row r="84" spans="1:17" ht="18" x14ac:dyDescent="0.25">
      <c r="A84" s="141" t="str">
        <f>VLOOKUP(E84,'LISTADO ATM'!$A$2:$C$901,3,0)</f>
        <v>DISTRITO NACIONAL</v>
      </c>
      <c r="B84" s="154" t="s">
        <v>2687</v>
      </c>
      <c r="C84" s="94">
        <v>44469.44226851852</v>
      </c>
      <c r="D84" s="94" t="s">
        <v>2459</v>
      </c>
      <c r="E84" s="156">
        <v>347</v>
      </c>
      <c r="F84" s="154" t="str">
        <f>VLOOKUP(E84,VIP!$A$2:$O16325,2,0)</f>
        <v>DRBR347</v>
      </c>
      <c r="G84" s="141" t="str">
        <f>VLOOKUP(E84,'LISTADO ATM'!$A$2:$B$900,2,0)</f>
        <v>ATM Patio de Colombia</v>
      </c>
      <c r="H84" s="141" t="str">
        <f>VLOOKUP(E84,VIP!$A$2:$O21286,7,FALSE)</f>
        <v>N/A</v>
      </c>
      <c r="I84" s="141" t="str">
        <f>VLOOKUP(E84,VIP!$A$2:$O13251,8,FALSE)</f>
        <v>N/A</v>
      </c>
      <c r="J84" s="141" t="str">
        <f>VLOOKUP(E84,VIP!$A$2:$O13201,8,FALSE)</f>
        <v>N/A</v>
      </c>
      <c r="K84" s="141" t="str">
        <f>VLOOKUP(E84,VIP!$A$2:$O16775,6,0)</f>
        <v>N/A</v>
      </c>
      <c r="L84" s="153" t="s">
        <v>2409</v>
      </c>
      <c r="M84" s="93" t="s">
        <v>2437</v>
      </c>
      <c r="N84" s="93" t="s">
        <v>2443</v>
      </c>
      <c r="O84" s="141" t="s">
        <v>2612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NORTE</v>
      </c>
      <c r="B85" s="154" t="s">
        <v>2720</v>
      </c>
      <c r="C85" s="94">
        <v>44469.442303240743</v>
      </c>
      <c r="D85" s="94" t="s">
        <v>2459</v>
      </c>
      <c r="E85" s="156">
        <v>290</v>
      </c>
      <c r="F85" s="154" t="str">
        <f>VLOOKUP(E85,VIP!$A$2:$O16354,2,0)</f>
        <v>DRBR290</v>
      </c>
      <c r="G85" s="141" t="str">
        <f>VLOOKUP(E85,'LISTADO ATM'!$A$2:$B$900,2,0)</f>
        <v xml:space="preserve">ATM Oficina San Francisco de Macorís </v>
      </c>
      <c r="H85" s="141" t="str">
        <f>VLOOKUP(E85,VIP!$A$2:$O21315,7,FALSE)</f>
        <v>Si</v>
      </c>
      <c r="I85" s="141" t="str">
        <f>VLOOKUP(E85,VIP!$A$2:$O13280,8,FALSE)</f>
        <v>Si</v>
      </c>
      <c r="J85" s="141" t="str">
        <f>VLOOKUP(E85,VIP!$A$2:$O13230,8,FALSE)</f>
        <v>Si</v>
      </c>
      <c r="K85" s="141" t="str">
        <f>VLOOKUP(E85,VIP!$A$2:$O16804,6,0)</f>
        <v>NO</v>
      </c>
      <c r="L85" s="153" t="s">
        <v>2724</v>
      </c>
      <c r="M85" s="236" t="s">
        <v>2530</v>
      </c>
      <c r="N85" s="93" t="s">
        <v>2727</v>
      </c>
      <c r="O85" s="141" t="s">
        <v>2728</v>
      </c>
      <c r="P85" s="153" t="s">
        <v>2725</v>
      </c>
      <c r="Q85" s="236" t="s">
        <v>2724</v>
      </c>
    </row>
    <row r="86" spans="1:17" ht="18" x14ac:dyDescent="0.25">
      <c r="A86" s="141" t="str">
        <f>VLOOKUP(E86,'LISTADO ATM'!$A$2:$C$901,3,0)</f>
        <v>DISTRITO NACIONAL</v>
      </c>
      <c r="B86" s="154" t="s">
        <v>2686</v>
      </c>
      <c r="C86" s="94">
        <v>44469.44494212963</v>
      </c>
      <c r="D86" s="94" t="s">
        <v>2440</v>
      </c>
      <c r="E86" s="156">
        <v>438</v>
      </c>
      <c r="F86" s="154" t="str">
        <f>VLOOKUP(E86,VIP!$A$2:$O16324,2,0)</f>
        <v>DRBR438</v>
      </c>
      <c r="G86" s="141" t="str">
        <f>VLOOKUP(E86,'LISTADO ATM'!$A$2:$B$900,2,0)</f>
        <v xml:space="preserve">ATM Autobanco Torre IV </v>
      </c>
      <c r="H86" s="141" t="str">
        <f>VLOOKUP(E86,VIP!$A$2:$O21285,7,FALSE)</f>
        <v>Si</v>
      </c>
      <c r="I86" s="141" t="str">
        <f>VLOOKUP(E86,VIP!$A$2:$O13250,8,FALSE)</f>
        <v>Si</v>
      </c>
      <c r="J86" s="141" t="str">
        <f>VLOOKUP(E86,VIP!$A$2:$O13200,8,FALSE)</f>
        <v>Si</v>
      </c>
      <c r="K86" s="141" t="str">
        <f>VLOOKUP(E86,VIP!$A$2:$O16774,6,0)</f>
        <v>SI</v>
      </c>
      <c r="L86" s="153" t="s">
        <v>2433</v>
      </c>
      <c r="M86" s="93" t="s">
        <v>2437</v>
      </c>
      <c r="N86" s="93" t="s">
        <v>2443</v>
      </c>
      <c r="O86" s="141" t="s">
        <v>2444</v>
      </c>
      <c r="P86" s="153"/>
      <c r="Q86" s="93" t="s">
        <v>2433</v>
      </c>
    </row>
    <row r="87" spans="1:17" ht="18" x14ac:dyDescent="0.25">
      <c r="A87" s="141" t="str">
        <f>VLOOKUP(E87,'LISTADO ATM'!$A$2:$C$901,3,0)</f>
        <v>NORTE</v>
      </c>
      <c r="B87" s="154" t="s">
        <v>2719</v>
      </c>
      <c r="C87" s="94">
        <v>44469.446250000001</v>
      </c>
      <c r="D87" s="94" t="s">
        <v>2459</v>
      </c>
      <c r="E87" s="156">
        <v>538</v>
      </c>
      <c r="F87" s="154" t="str">
        <f>VLOOKUP(E87,VIP!$A$2:$O16353,2,0)</f>
        <v>DRBR538</v>
      </c>
      <c r="G87" s="141" t="str">
        <f>VLOOKUP(E87,'LISTADO ATM'!$A$2:$B$900,2,0)</f>
        <v>ATM  Autoservicio San Fco. Macorís</v>
      </c>
      <c r="H87" s="141" t="str">
        <f>VLOOKUP(E87,VIP!$A$2:$O21314,7,FALSE)</f>
        <v>Si</v>
      </c>
      <c r="I87" s="141" t="str">
        <f>VLOOKUP(E87,VIP!$A$2:$O13279,8,FALSE)</f>
        <v>Si</v>
      </c>
      <c r="J87" s="141" t="str">
        <f>VLOOKUP(E87,VIP!$A$2:$O13229,8,FALSE)</f>
        <v>Si</v>
      </c>
      <c r="K87" s="141" t="str">
        <f>VLOOKUP(E87,VIP!$A$2:$O16803,6,0)</f>
        <v>NO</v>
      </c>
      <c r="L87" s="153" t="s">
        <v>2724</v>
      </c>
      <c r="M87" s="236" t="s">
        <v>2530</v>
      </c>
      <c r="N87" s="93" t="s">
        <v>2727</v>
      </c>
      <c r="O87" s="141" t="s">
        <v>2728</v>
      </c>
      <c r="P87" s="153" t="s">
        <v>2725</v>
      </c>
      <c r="Q87" s="236" t="s">
        <v>2724</v>
      </c>
    </row>
    <row r="88" spans="1:17" ht="18" x14ac:dyDescent="0.25">
      <c r="A88" s="141" t="str">
        <f>VLOOKUP(E88,'LISTADO ATM'!$A$2:$C$901,3,0)</f>
        <v>NORTE</v>
      </c>
      <c r="B88" s="154" t="s">
        <v>2718</v>
      </c>
      <c r="C88" s="94">
        <v>44469.447650462964</v>
      </c>
      <c r="D88" s="94" t="s">
        <v>2459</v>
      </c>
      <c r="E88" s="156">
        <v>638</v>
      </c>
      <c r="F88" s="154" t="str">
        <f>VLOOKUP(E88,VIP!$A$2:$O16352,2,0)</f>
        <v>DRBR638</v>
      </c>
      <c r="G88" s="141" t="str">
        <f>VLOOKUP(E88,'LISTADO ATM'!$A$2:$B$900,2,0)</f>
        <v xml:space="preserve">ATM S/M Yoma </v>
      </c>
      <c r="H88" s="141" t="str">
        <f>VLOOKUP(E88,VIP!$A$2:$O21313,7,FALSE)</f>
        <v>Si</v>
      </c>
      <c r="I88" s="141" t="str">
        <f>VLOOKUP(E88,VIP!$A$2:$O13278,8,FALSE)</f>
        <v>Si</v>
      </c>
      <c r="J88" s="141" t="str">
        <f>VLOOKUP(E88,VIP!$A$2:$O13228,8,FALSE)</f>
        <v>Si</v>
      </c>
      <c r="K88" s="141" t="str">
        <f>VLOOKUP(E88,VIP!$A$2:$O16802,6,0)</f>
        <v>NO</v>
      </c>
      <c r="L88" s="153" t="s">
        <v>2724</v>
      </c>
      <c r="M88" s="236" t="s">
        <v>2530</v>
      </c>
      <c r="N88" s="93" t="s">
        <v>2727</v>
      </c>
      <c r="O88" s="141" t="s">
        <v>2728</v>
      </c>
      <c r="P88" s="153" t="s">
        <v>2725</v>
      </c>
      <c r="Q88" s="236" t="s">
        <v>2724</v>
      </c>
    </row>
    <row r="89" spans="1:17" ht="18" x14ac:dyDescent="0.25">
      <c r="A89" s="141" t="str">
        <f>VLOOKUP(E89,'LISTADO ATM'!$A$2:$C$901,3,0)</f>
        <v>DISTRITO NACIONAL</v>
      </c>
      <c r="B89" s="154" t="s">
        <v>2717</v>
      </c>
      <c r="C89" s="94">
        <v>44469.448182870372</v>
      </c>
      <c r="D89" s="94" t="s">
        <v>2459</v>
      </c>
      <c r="E89" s="156">
        <v>567</v>
      </c>
      <c r="F89" s="154" t="str">
        <f>VLOOKUP(E89,VIP!$A$2:$O16351,2,0)</f>
        <v>DRBR015</v>
      </c>
      <c r="G89" s="141" t="str">
        <f>VLOOKUP(E89,'LISTADO ATM'!$A$2:$B$900,2,0)</f>
        <v xml:space="preserve">ATM Oficina Máximo Gómez </v>
      </c>
      <c r="H89" s="141" t="str">
        <f>VLOOKUP(E89,VIP!$A$2:$O21312,7,FALSE)</f>
        <v>Si</v>
      </c>
      <c r="I89" s="141" t="str">
        <f>VLOOKUP(E89,VIP!$A$2:$O13277,8,FALSE)</f>
        <v>Si</v>
      </c>
      <c r="J89" s="141" t="str">
        <f>VLOOKUP(E89,VIP!$A$2:$O13227,8,FALSE)</f>
        <v>Si</v>
      </c>
      <c r="K89" s="141" t="str">
        <f>VLOOKUP(E89,VIP!$A$2:$O16801,6,0)</f>
        <v>NO</v>
      </c>
      <c r="L89" s="153" t="s">
        <v>2724</v>
      </c>
      <c r="M89" s="236" t="s">
        <v>2530</v>
      </c>
      <c r="N89" s="93" t="s">
        <v>2727</v>
      </c>
      <c r="O89" s="141" t="s">
        <v>2728</v>
      </c>
      <c r="P89" s="153" t="s">
        <v>2725</v>
      </c>
      <c r="Q89" s="236" t="s">
        <v>2724</v>
      </c>
    </row>
    <row r="90" spans="1:17" ht="18" x14ac:dyDescent="0.25">
      <c r="A90" s="141" t="str">
        <f>VLOOKUP(E90,'LISTADO ATM'!$A$2:$C$901,3,0)</f>
        <v>DISTRITO NACIONAL</v>
      </c>
      <c r="B90" s="154" t="s">
        <v>2716</v>
      </c>
      <c r="C90" s="94">
        <v>44469.448553240742</v>
      </c>
      <c r="D90" s="94" t="s">
        <v>2459</v>
      </c>
      <c r="E90" s="156">
        <v>955</v>
      </c>
      <c r="F90" s="154" t="str">
        <f>VLOOKUP(E90,VIP!$A$2:$O16350,2,0)</f>
        <v>DRBR955</v>
      </c>
      <c r="G90" s="141" t="str">
        <f>VLOOKUP(E90,'LISTADO ATM'!$A$2:$B$900,2,0)</f>
        <v xml:space="preserve">ATM Oficina Americana Independencia II </v>
      </c>
      <c r="H90" s="141" t="str">
        <f>VLOOKUP(E90,VIP!$A$2:$O21311,7,FALSE)</f>
        <v>Si</v>
      </c>
      <c r="I90" s="141" t="str">
        <f>VLOOKUP(E90,VIP!$A$2:$O13276,8,FALSE)</f>
        <v>Si</v>
      </c>
      <c r="J90" s="141" t="str">
        <f>VLOOKUP(E90,VIP!$A$2:$O13226,8,FALSE)</f>
        <v>Si</v>
      </c>
      <c r="K90" s="141" t="str">
        <f>VLOOKUP(E90,VIP!$A$2:$O16800,6,0)</f>
        <v>NO</v>
      </c>
      <c r="L90" s="153" t="s">
        <v>2724</v>
      </c>
      <c r="M90" s="236" t="s">
        <v>2530</v>
      </c>
      <c r="N90" s="93" t="s">
        <v>2727</v>
      </c>
      <c r="O90" s="141" t="s">
        <v>2728</v>
      </c>
      <c r="P90" s="153" t="s">
        <v>2725</v>
      </c>
      <c r="Q90" s="236" t="s">
        <v>2724</v>
      </c>
    </row>
    <row r="91" spans="1:17" ht="18" x14ac:dyDescent="0.25">
      <c r="A91" s="141" t="str">
        <f>VLOOKUP(E91,'LISTADO ATM'!$A$2:$C$901,3,0)</f>
        <v>DISTRITO NACIONAL</v>
      </c>
      <c r="B91" s="154" t="s">
        <v>2715</v>
      </c>
      <c r="C91" s="94">
        <v>44469.449236111112</v>
      </c>
      <c r="D91" s="94" t="s">
        <v>2459</v>
      </c>
      <c r="E91" s="156">
        <v>569</v>
      </c>
      <c r="F91" s="154" t="str">
        <f>VLOOKUP(E91,VIP!$A$2:$O16349,2,0)</f>
        <v>DRBR03B</v>
      </c>
      <c r="G91" s="141" t="str">
        <f>VLOOKUP(E91,'LISTADO ATM'!$A$2:$B$900,2,0)</f>
        <v xml:space="preserve">ATM Superintendencia de Seguros </v>
      </c>
      <c r="H91" s="141" t="str">
        <f>VLOOKUP(E91,VIP!$A$2:$O21310,7,FALSE)</f>
        <v>Si</v>
      </c>
      <c r="I91" s="141" t="str">
        <f>VLOOKUP(E91,VIP!$A$2:$O13275,8,FALSE)</f>
        <v>Si</v>
      </c>
      <c r="J91" s="141" t="str">
        <f>VLOOKUP(E91,VIP!$A$2:$O13225,8,FALSE)</f>
        <v>Si</v>
      </c>
      <c r="K91" s="141" t="str">
        <f>VLOOKUP(E91,VIP!$A$2:$O16799,6,0)</f>
        <v>NO</v>
      </c>
      <c r="L91" s="153" t="s">
        <v>2724</v>
      </c>
      <c r="M91" s="236" t="s">
        <v>2530</v>
      </c>
      <c r="N91" s="93" t="s">
        <v>2727</v>
      </c>
      <c r="O91" s="141" t="s">
        <v>2728</v>
      </c>
      <c r="P91" s="153" t="s">
        <v>2725</v>
      </c>
      <c r="Q91" s="236" t="s">
        <v>2724</v>
      </c>
    </row>
    <row r="92" spans="1:17" ht="18" x14ac:dyDescent="0.25">
      <c r="A92" s="141" t="str">
        <f>VLOOKUP(E92,'LISTADO ATM'!$A$2:$C$901,3,0)</f>
        <v>NORTE</v>
      </c>
      <c r="B92" s="154" t="s">
        <v>2714</v>
      </c>
      <c r="C92" s="94">
        <v>44469.449699074074</v>
      </c>
      <c r="D92" s="94" t="s">
        <v>2459</v>
      </c>
      <c r="E92" s="156">
        <v>732</v>
      </c>
      <c r="F92" s="154" t="str">
        <f>VLOOKUP(E92,VIP!$A$2:$O16348,2,0)</f>
        <v>DRBR12H</v>
      </c>
      <c r="G92" s="141" t="str">
        <f>VLOOKUP(E92,'LISTADO ATM'!$A$2:$B$900,2,0)</f>
        <v xml:space="preserve">ATM Molino del Valle (Santiago) </v>
      </c>
      <c r="H92" s="141" t="str">
        <f>VLOOKUP(E92,VIP!$A$2:$O21309,7,FALSE)</f>
        <v>Si</v>
      </c>
      <c r="I92" s="141" t="str">
        <f>VLOOKUP(E92,VIP!$A$2:$O13274,8,FALSE)</f>
        <v>Si</v>
      </c>
      <c r="J92" s="141" t="str">
        <f>VLOOKUP(E92,VIP!$A$2:$O13224,8,FALSE)</f>
        <v>Si</v>
      </c>
      <c r="K92" s="141" t="str">
        <f>VLOOKUP(E92,VIP!$A$2:$O16798,6,0)</f>
        <v>NO</v>
      </c>
      <c r="L92" s="153" t="s">
        <v>2662</v>
      </c>
      <c r="M92" s="236" t="s">
        <v>2530</v>
      </c>
      <c r="N92" s="93" t="s">
        <v>2727</v>
      </c>
      <c r="O92" s="141" t="s">
        <v>2728</v>
      </c>
      <c r="P92" s="153" t="s">
        <v>2726</v>
      </c>
      <c r="Q92" s="236" t="s">
        <v>2662</v>
      </c>
    </row>
    <row r="93" spans="1:17" ht="18" x14ac:dyDescent="0.25">
      <c r="A93" s="141" t="str">
        <f>VLOOKUP(E93,'LISTADO ATM'!$A$2:$C$901,3,0)</f>
        <v>DISTRITO NACIONAL</v>
      </c>
      <c r="B93" s="154" t="s">
        <v>2713</v>
      </c>
      <c r="C93" s="94">
        <v>44469.450358796297</v>
      </c>
      <c r="D93" s="94" t="s">
        <v>2459</v>
      </c>
      <c r="E93" s="156">
        <v>438</v>
      </c>
      <c r="F93" s="154" t="str">
        <f>VLOOKUP(E93,VIP!$A$2:$O16347,2,0)</f>
        <v>DRBR438</v>
      </c>
      <c r="G93" s="141" t="str">
        <f>VLOOKUP(E93,'LISTADO ATM'!$A$2:$B$900,2,0)</f>
        <v xml:space="preserve">ATM Autobanco Torre IV </v>
      </c>
      <c r="H93" s="141" t="str">
        <f>VLOOKUP(E93,VIP!$A$2:$O21308,7,FALSE)</f>
        <v>Si</v>
      </c>
      <c r="I93" s="141" t="str">
        <f>VLOOKUP(E93,VIP!$A$2:$O13273,8,FALSE)</f>
        <v>Si</v>
      </c>
      <c r="J93" s="141" t="str">
        <f>VLOOKUP(E93,VIP!$A$2:$O13223,8,FALSE)</f>
        <v>Si</v>
      </c>
      <c r="K93" s="141" t="str">
        <f>VLOOKUP(E93,VIP!$A$2:$O16797,6,0)</f>
        <v>SI</v>
      </c>
      <c r="L93" s="153" t="s">
        <v>2724</v>
      </c>
      <c r="M93" s="236" t="s">
        <v>2530</v>
      </c>
      <c r="N93" s="93" t="s">
        <v>2727</v>
      </c>
      <c r="O93" s="141" t="s">
        <v>2728</v>
      </c>
      <c r="P93" s="153" t="s">
        <v>2725</v>
      </c>
      <c r="Q93" s="236" t="s">
        <v>2724</v>
      </c>
    </row>
    <row r="94" spans="1:17" ht="18" x14ac:dyDescent="0.25">
      <c r="A94" s="141" t="str">
        <f>VLOOKUP(E94,'LISTADO ATM'!$A$2:$C$901,3,0)</f>
        <v>DISTRITO NACIONAL</v>
      </c>
      <c r="B94" s="154" t="s">
        <v>2685</v>
      </c>
      <c r="C94" s="94">
        <v>44469.468206018515</v>
      </c>
      <c r="D94" s="94" t="s">
        <v>2174</v>
      </c>
      <c r="E94" s="156">
        <v>574</v>
      </c>
      <c r="F94" s="154" t="str">
        <f>VLOOKUP(E94,VIP!$A$2:$O16323,2,0)</f>
        <v>DRBR080</v>
      </c>
      <c r="G94" s="141" t="str">
        <f>VLOOKUP(E94,'LISTADO ATM'!$A$2:$B$900,2,0)</f>
        <v xml:space="preserve">ATM Club Obras Públicas </v>
      </c>
      <c r="H94" s="141" t="str">
        <f>VLOOKUP(E94,VIP!$A$2:$O21284,7,FALSE)</f>
        <v>Si</v>
      </c>
      <c r="I94" s="141" t="str">
        <f>VLOOKUP(E94,VIP!$A$2:$O13249,8,FALSE)</f>
        <v>Si</v>
      </c>
      <c r="J94" s="141" t="str">
        <f>VLOOKUP(E94,VIP!$A$2:$O13199,8,FALSE)</f>
        <v>Si</v>
      </c>
      <c r="K94" s="141" t="str">
        <f>VLOOKUP(E94,VIP!$A$2:$O16773,6,0)</f>
        <v>NO</v>
      </c>
      <c r="L94" s="153" t="s">
        <v>2238</v>
      </c>
      <c r="M94" s="93" t="s">
        <v>2437</v>
      </c>
      <c r="N94" s="93" t="s">
        <v>2443</v>
      </c>
      <c r="O94" s="141" t="s">
        <v>2445</v>
      </c>
      <c r="P94" s="153"/>
      <c r="Q94" s="93" t="s">
        <v>2238</v>
      </c>
    </row>
    <row r="95" spans="1:17" ht="18" x14ac:dyDescent="0.25">
      <c r="A95" s="141" t="str">
        <f>VLOOKUP(E95,'LISTADO ATM'!$A$2:$C$901,3,0)</f>
        <v>DISTRITO NACIONAL</v>
      </c>
      <c r="B95" s="154" t="s">
        <v>2684</v>
      </c>
      <c r="C95" s="94">
        <v>44469.470057870371</v>
      </c>
      <c r="D95" s="94" t="s">
        <v>2174</v>
      </c>
      <c r="E95" s="156">
        <v>577</v>
      </c>
      <c r="F95" s="154" t="str">
        <f>VLOOKUP(E95,VIP!$A$2:$O16322,2,0)</f>
        <v>DRBR173</v>
      </c>
      <c r="G95" s="141" t="str">
        <f>VLOOKUP(E95,'LISTADO ATM'!$A$2:$B$900,2,0)</f>
        <v xml:space="preserve">ATM Olé Ave. Duarte </v>
      </c>
      <c r="H95" s="141" t="str">
        <f>VLOOKUP(E95,VIP!$A$2:$O21283,7,FALSE)</f>
        <v>Si</v>
      </c>
      <c r="I95" s="141" t="str">
        <f>VLOOKUP(E95,VIP!$A$2:$O13248,8,FALSE)</f>
        <v>Si</v>
      </c>
      <c r="J95" s="141" t="str">
        <f>VLOOKUP(E95,VIP!$A$2:$O13198,8,FALSE)</f>
        <v>Si</v>
      </c>
      <c r="K95" s="141" t="str">
        <f>VLOOKUP(E95,VIP!$A$2:$O16772,6,0)</f>
        <v>SI</v>
      </c>
      <c r="L95" s="153" t="s">
        <v>2238</v>
      </c>
      <c r="M95" s="93" t="s">
        <v>2437</v>
      </c>
      <c r="N95" s="93" t="s">
        <v>2443</v>
      </c>
      <c r="O95" s="141" t="s">
        <v>2445</v>
      </c>
      <c r="P95" s="153"/>
      <c r="Q95" s="93" t="s">
        <v>2238</v>
      </c>
    </row>
    <row r="96" spans="1:17" ht="18" x14ac:dyDescent="0.25">
      <c r="A96" s="141" t="str">
        <f>VLOOKUP(E96,'LISTADO ATM'!$A$2:$C$901,3,0)</f>
        <v>SUR</v>
      </c>
      <c r="B96" s="154" t="s">
        <v>2712</v>
      </c>
      <c r="C96" s="94">
        <v>44469.472696759258</v>
      </c>
      <c r="D96" s="94" t="s">
        <v>2459</v>
      </c>
      <c r="E96" s="156">
        <v>764</v>
      </c>
      <c r="F96" s="154" t="str">
        <f>VLOOKUP(E96,VIP!$A$2:$O16346,2,0)</f>
        <v>DRBR451</v>
      </c>
      <c r="G96" s="141" t="str">
        <f>VLOOKUP(E96,'LISTADO ATM'!$A$2:$B$900,2,0)</f>
        <v xml:space="preserve">ATM Oficina Elías Piña </v>
      </c>
      <c r="H96" s="141" t="str">
        <f>VLOOKUP(E96,VIP!$A$2:$O21307,7,FALSE)</f>
        <v>Si</v>
      </c>
      <c r="I96" s="141" t="str">
        <f>VLOOKUP(E96,VIP!$A$2:$O13272,8,FALSE)</f>
        <v>Si</v>
      </c>
      <c r="J96" s="141" t="str">
        <f>VLOOKUP(E96,VIP!$A$2:$O13222,8,FALSE)</f>
        <v>Si</v>
      </c>
      <c r="K96" s="141" t="str">
        <f>VLOOKUP(E96,VIP!$A$2:$O16796,6,0)</f>
        <v>NO</v>
      </c>
      <c r="L96" s="153" t="s">
        <v>2724</v>
      </c>
      <c r="M96" s="236" t="s">
        <v>2530</v>
      </c>
      <c r="N96" s="93" t="s">
        <v>2727</v>
      </c>
      <c r="O96" s="141" t="s">
        <v>2653</v>
      </c>
      <c r="P96" s="153" t="s">
        <v>2725</v>
      </c>
      <c r="Q96" s="236" t="s">
        <v>2724</v>
      </c>
    </row>
    <row r="1022169" spans="16:16" ht="18" x14ac:dyDescent="0.25">
      <c r="P1022169" s="127"/>
    </row>
  </sheetData>
  <autoFilter ref="A4:Q14">
    <sortState ref="A5:Q96">
      <sortCondition ref="C4:C1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58:B60 B1:B4 R20:X20 B97:B1048576">
    <cfRule type="duplicateValues" dxfId="818" priority="163421"/>
    <cfRule type="duplicateValues" dxfId="817" priority="163422"/>
  </conditionalFormatting>
  <conditionalFormatting sqref="B58:B60 B1:B4 R20:X20 B97:B1048576">
    <cfRule type="duplicateValues" dxfId="816" priority="163429"/>
  </conditionalFormatting>
  <conditionalFormatting sqref="B58:B60 R20:X20 B97:B1048576">
    <cfRule type="duplicateValues" dxfId="815" priority="163433"/>
    <cfRule type="duplicateValues" dxfId="814" priority="163434"/>
  </conditionalFormatting>
  <conditionalFormatting sqref="B58:B60 B1:B4 R20:X20 B97:B1048576">
    <cfRule type="duplicateValues" dxfId="813" priority="163439"/>
    <cfRule type="duplicateValues" dxfId="812" priority="163440"/>
    <cfRule type="duplicateValues" dxfId="811" priority="163441"/>
  </conditionalFormatting>
  <conditionalFormatting sqref="B58:B60 R20:X20 B97:B1048576">
    <cfRule type="duplicateValues" dxfId="810" priority="163451"/>
  </conditionalFormatting>
  <conditionalFormatting sqref="B58:B60 B1:B4 R20:X20 B97:B1048576">
    <cfRule type="duplicateValues" dxfId="809" priority="163496"/>
    <cfRule type="duplicateValues" dxfId="808" priority="163497"/>
    <cfRule type="duplicateValues" dxfId="807" priority="163498"/>
    <cfRule type="duplicateValues" dxfId="806" priority="163499"/>
  </conditionalFormatting>
  <conditionalFormatting sqref="B58:B60 B1:B4 R20:X20 B97:B1048576">
    <cfRule type="duplicateValues" dxfId="805" priority="163516"/>
    <cfRule type="duplicateValues" dxfId="804" priority="163517"/>
    <cfRule type="duplicateValues" dxfId="803" priority="163518"/>
    <cfRule type="duplicateValues" dxfId="802" priority="163519"/>
    <cfRule type="duplicateValues" dxfId="801" priority="163520"/>
  </conditionalFormatting>
  <conditionalFormatting sqref="B58:B60 R20:X20 B97:B1048576">
    <cfRule type="duplicateValues" dxfId="800" priority="1130"/>
    <cfRule type="duplicateValues" dxfId="799" priority="1147"/>
    <cfRule type="duplicateValues" dxfId="798" priority="1148"/>
  </conditionalFormatting>
  <conditionalFormatting sqref="E59:E60 E97:E1048576">
    <cfRule type="duplicateValues" dxfId="797" priority="698"/>
  </conditionalFormatting>
  <conditionalFormatting sqref="E59:E60 E1:E4 E97:E1048576">
    <cfRule type="duplicateValues" dxfId="796" priority="175163"/>
  </conditionalFormatting>
  <conditionalFormatting sqref="E59:E60 E1:E4 E97:E1048576">
    <cfRule type="duplicateValues" dxfId="795" priority="175168"/>
    <cfRule type="duplicateValues" dxfId="794" priority="175169"/>
  </conditionalFormatting>
  <conditionalFormatting sqref="E59:E60 E1:E4 E97:E1048576">
    <cfRule type="duplicateValues" dxfId="793" priority="175174"/>
    <cfRule type="duplicateValues" dxfId="792" priority="175175"/>
    <cfRule type="duplicateValues" dxfId="791" priority="175176"/>
  </conditionalFormatting>
  <conditionalFormatting sqref="E59:E60 E97:E1048576">
    <cfRule type="duplicateValues" dxfId="790" priority="175183"/>
    <cfRule type="duplicateValues" dxfId="789" priority="175184"/>
    <cfRule type="duplicateValues" dxfId="788" priority="175185"/>
  </conditionalFormatting>
  <conditionalFormatting sqref="E59:E60 E97:E1048576">
    <cfRule type="duplicateValues" dxfId="787" priority="175189"/>
    <cfRule type="duplicateValues" dxfId="786" priority="175190"/>
  </conditionalFormatting>
  <conditionalFormatting sqref="E59:E60 E1:E4 E97:E1048576">
    <cfRule type="duplicateValues" dxfId="785" priority="175193"/>
    <cfRule type="duplicateValues" dxfId="784" priority="175194"/>
    <cfRule type="duplicateValues" dxfId="783" priority="175195"/>
    <cfRule type="duplicateValues" dxfId="782" priority="175196"/>
  </conditionalFormatting>
  <conditionalFormatting sqref="B16">
    <cfRule type="duplicateValues" dxfId="781" priority="333"/>
    <cfRule type="duplicateValues" dxfId="780" priority="334"/>
    <cfRule type="duplicateValues" dxfId="779" priority="335"/>
  </conditionalFormatting>
  <conditionalFormatting sqref="B16">
    <cfRule type="duplicateValues" dxfId="778" priority="331"/>
    <cfRule type="duplicateValues" dxfId="777" priority="332"/>
  </conditionalFormatting>
  <conditionalFormatting sqref="B16">
    <cfRule type="duplicateValues" dxfId="776" priority="330"/>
  </conditionalFormatting>
  <conditionalFormatting sqref="B16">
    <cfRule type="duplicateValues" dxfId="775" priority="326"/>
    <cfRule type="duplicateValues" dxfId="774" priority="327"/>
    <cfRule type="duplicateValues" dxfId="773" priority="328"/>
    <cfRule type="duplicateValues" dxfId="772" priority="329"/>
  </conditionalFormatting>
  <conditionalFormatting sqref="B16">
    <cfRule type="duplicateValues" dxfId="771" priority="321"/>
    <cfRule type="duplicateValues" dxfId="770" priority="322"/>
    <cfRule type="duplicateValues" dxfId="769" priority="323"/>
    <cfRule type="duplicateValues" dxfId="768" priority="324"/>
    <cfRule type="duplicateValues" dxfId="767" priority="325"/>
  </conditionalFormatting>
  <conditionalFormatting sqref="E16">
    <cfRule type="duplicateValues" dxfId="766" priority="320"/>
  </conditionalFormatting>
  <conditionalFormatting sqref="E16">
    <cfRule type="duplicateValues" dxfId="765" priority="318"/>
    <cfRule type="duplicateValues" dxfId="764" priority="319"/>
  </conditionalFormatting>
  <conditionalFormatting sqref="E16">
    <cfRule type="duplicateValues" dxfId="763" priority="315"/>
    <cfRule type="duplicateValues" dxfId="762" priority="316"/>
    <cfRule type="duplicateValues" dxfId="761" priority="317"/>
  </conditionalFormatting>
  <conditionalFormatting sqref="E16">
    <cfRule type="duplicateValues" dxfId="760" priority="311"/>
    <cfRule type="duplicateValues" dxfId="759" priority="312"/>
    <cfRule type="duplicateValues" dxfId="758" priority="313"/>
    <cfRule type="duplicateValues" dxfId="757" priority="314"/>
  </conditionalFormatting>
  <conditionalFormatting sqref="E59:E60 E1:E38 E97:E1048576">
    <cfRule type="duplicateValues" dxfId="756" priority="235"/>
  </conditionalFormatting>
  <conditionalFormatting sqref="B58:B60 B1:B38 B97:B1048576">
    <cfRule type="duplicateValues" dxfId="755" priority="234"/>
  </conditionalFormatting>
  <conditionalFormatting sqref="B1:B60 B97:B1048576">
    <cfRule type="duplicateValues" dxfId="754" priority="142"/>
    <cfRule type="duplicateValues" dxfId="753" priority="144"/>
    <cfRule type="duplicateValues" dxfId="752" priority="196"/>
  </conditionalFormatting>
  <conditionalFormatting sqref="B39:B57">
    <cfRule type="duplicateValues" dxfId="751" priority="176199"/>
    <cfRule type="duplicateValues" dxfId="750" priority="176200"/>
    <cfRule type="duplicateValues" dxfId="749" priority="176201"/>
  </conditionalFormatting>
  <conditionalFormatting sqref="B39:B57">
    <cfRule type="duplicateValues" dxfId="748" priority="176205"/>
    <cfRule type="duplicateValues" dxfId="747" priority="176206"/>
  </conditionalFormatting>
  <conditionalFormatting sqref="B39:B57">
    <cfRule type="duplicateValues" dxfId="746" priority="176209"/>
  </conditionalFormatting>
  <conditionalFormatting sqref="B39:B57">
    <cfRule type="duplicateValues" dxfId="745" priority="176211"/>
    <cfRule type="duplicateValues" dxfId="744" priority="176212"/>
    <cfRule type="duplicateValues" dxfId="743" priority="176213"/>
    <cfRule type="duplicateValues" dxfId="742" priority="176214"/>
  </conditionalFormatting>
  <conditionalFormatting sqref="B39:B57">
    <cfRule type="duplicateValues" dxfId="741" priority="176219"/>
    <cfRule type="duplicateValues" dxfId="740" priority="176220"/>
    <cfRule type="duplicateValues" dxfId="739" priority="176221"/>
    <cfRule type="duplicateValues" dxfId="738" priority="176222"/>
    <cfRule type="duplicateValues" dxfId="737" priority="176223"/>
  </conditionalFormatting>
  <conditionalFormatting sqref="E39:E57">
    <cfRule type="duplicateValues" dxfId="736" priority="176229"/>
  </conditionalFormatting>
  <conditionalFormatting sqref="E39:E57">
    <cfRule type="duplicateValues" dxfId="735" priority="176231"/>
    <cfRule type="duplicateValues" dxfId="734" priority="176232"/>
  </conditionalFormatting>
  <conditionalFormatting sqref="E39:E57">
    <cfRule type="duplicateValues" dxfId="733" priority="176235"/>
    <cfRule type="duplicateValues" dxfId="732" priority="176236"/>
    <cfRule type="duplicateValues" dxfId="731" priority="176237"/>
  </conditionalFormatting>
  <conditionalFormatting sqref="E39:E57">
    <cfRule type="duplicateValues" dxfId="730" priority="176241"/>
    <cfRule type="duplicateValues" dxfId="729" priority="176242"/>
    <cfRule type="duplicateValues" dxfId="728" priority="176243"/>
    <cfRule type="duplicateValues" dxfId="727" priority="176244"/>
  </conditionalFormatting>
  <conditionalFormatting sqref="B32:B38">
    <cfRule type="duplicateValues" dxfId="726" priority="176390"/>
    <cfRule type="duplicateValues" dxfId="725" priority="176391"/>
    <cfRule type="duplicateValues" dxfId="724" priority="176392"/>
  </conditionalFormatting>
  <conditionalFormatting sqref="B32:B38">
    <cfRule type="duplicateValues" dxfId="723" priority="176396"/>
    <cfRule type="duplicateValues" dxfId="722" priority="176397"/>
  </conditionalFormatting>
  <conditionalFormatting sqref="B32:B38">
    <cfRule type="duplicateValues" dxfId="721" priority="176400"/>
  </conditionalFormatting>
  <conditionalFormatting sqref="B32:B38">
    <cfRule type="duplicateValues" dxfId="720" priority="176402"/>
    <cfRule type="duplicateValues" dxfId="719" priority="176403"/>
    <cfRule type="duplicateValues" dxfId="718" priority="176404"/>
    <cfRule type="duplicateValues" dxfId="717" priority="176405"/>
  </conditionalFormatting>
  <conditionalFormatting sqref="B32:B38">
    <cfRule type="duplicateValues" dxfId="716" priority="176410"/>
    <cfRule type="duplicateValues" dxfId="715" priority="176411"/>
    <cfRule type="duplicateValues" dxfId="714" priority="176412"/>
    <cfRule type="duplicateValues" dxfId="713" priority="176413"/>
    <cfRule type="duplicateValues" dxfId="712" priority="176414"/>
  </conditionalFormatting>
  <conditionalFormatting sqref="E58">
    <cfRule type="duplicateValues" dxfId="711" priority="195"/>
  </conditionalFormatting>
  <conditionalFormatting sqref="E58">
    <cfRule type="duplicateValues" dxfId="710" priority="193"/>
    <cfRule type="duplicateValues" dxfId="709" priority="194"/>
  </conditionalFormatting>
  <conditionalFormatting sqref="E58">
    <cfRule type="duplicateValues" dxfId="708" priority="190"/>
    <cfRule type="duplicateValues" dxfId="707" priority="191"/>
    <cfRule type="duplicateValues" dxfId="706" priority="192"/>
  </conditionalFormatting>
  <conditionalFormatting sqref="E58">
    <cfRule type="duplicateValues" dxfId="705" priority="186"/>
    <cfRule type="duplicateValues" dxfId="704" priority="187"/>
    <cfRule type="duplicateValues" dxfId="703" priority="188"/>
    <cfRule type="duplicateValues" dxfId="702" priority="189"/>
  </conditionalFormatting>
  <conditionalFormatting sqref="B58">
    <cfRule type="duplicateValues" dxfId="701" priority="183"/>
    <cfRule type="duplicateValues" dxfId="700" priority="184"/>
    <cfRule type="duplicateValues" dxfId="699" priority="185"/>
  </conditionalFormatting>
  <conditionalFormatting sqref="B58">
    <cfRule type="duplicateValues" dxfId="698" priority="181"/>
    <cfRule type="duplicateValues" dxfId="697" priority="182"/>
  </conditionalFormatting>
  <conditionalFormatting sqref="B58">
    <cfRule type="duplicateValues" dxfId="696" priority="180"/>
  </conditionalFormatting>
  <conditionalFormatting sqref="B58">
    <cfRule type="duplicateValues" dxfId="695" priority="176"/>
    <cfRule type="duplicateValues" dxfId="694" priority="177"/>
    <cfRule type="duplicateValues" dxfId="693" priority="178"/>
    <cfRule type="duplicateValues" dxfId="692" priority="179"/>
  </conditionalFormatting>
  <conditionalFormatting sqref="B58">
    <cfRule type="duplicateValues" dxfId="691" priority="171"/>
    <cfRule type="duplicateValues" dxfId="690" priority="172"/>
    <cfRule type="duplicateValues" dxfId="689" priority="173"/>
    <cfRule type="duplicateValues" dxfId="688" priority="174"/>
    <cfRule type="duplicateValues" dxfId="687" priority="175"/>
  </conditionalFormatting>
  <conditionalFormatting sqref="E1:E60 E97:E1048576">
    <cfRule type="duplicateValues" dxfId="686" priority="143"/>
    <cfRule type="duplicateValues" dxfId="685" priority="170"/>
  </conditionalFormatting>
  <conditionalFormatting sqref="E59:E60">
    <cfRule type="duplicateValues" dxfId="684" priority="169"/>
  </conditionalFormatting>
  <conditionalFormatting sqref="E59:E60">
    <cfRule type="duplicateValues" dxfId="683" priority="167"/>
    <cfRule type="duplicateValues" dxfId="682" priority="168"/>
  </conditionalFormatting>
  <conditionalFormatting sqref="E59:E60">
    <cfRule type="duplicateValues" dxfId="681" priority="164"/>
    <cfRule type="duplicateValues" dxfId="680" priority="165"/>
    <cfRule type="duplicateValues" dxfId="679" priority="166"/>
  </conditionalFormatting>
  <conditionalFormatting sqref="E59:E60">
    <cfRule type="duplicateValues" dxfId="678" priority="160"/>
    <cfRule type="duplicateValues" dxfId="677" priority="161"/>
    <cfRule type="duplicateValues" dxfId="676" priority="162"/>
    <cfRule type="duplicateValues" dxfId="675" priority="163"/>
  </conditionalFormatting>
  <conditionalFormatting sqref="B59:B60">
    <cfRule type="duplicateValues" dxfId="674" priority="157"/>
    <cfRule type="duplicateValues" dxfId="673" priority="158"/>
    <cfRule type="duplicateValues" dxfId="672" priority="159"/>
  </conditionalFormatting>
  <conditionalFormatting sqref="B59:B60">
    <cfRule type="duplicateValues" dxfId="671" priority="155"/>
    <cfRule type="duplicateValues" dxfId="670" priority="156"/>
  </conditionalFormatting>
  <conditionalFormatting sqref="B59:B60">
    <cfRule type="duplicateValues" dxfId="669" priority="154"/>
  </conditionalFormatting>
  <conditionalFormatting sqref="B59:B60">
    <cfRule type="duplicateValues" dxfId="668" priority="150"/>
    <cfRule type="duplicateValues" dxfId="667" priority="151"/>
    <cfRule type="duplicateValues" dxfId="666" priority="152"/>
    <cfRule type="duplicateValues" dxfId="665" priority="153"/>
  </conditionalFormatting>
  <conditionalFormatting sqref="B59:B60">
    <cfRule type="duplicateValues" dxfId="664" priority="145"/>
    <cfRule type="duplicateValues" dxfId="663" priority="146"/>
    <cfRule type="duplicateValues" dxfId="662" priority="147"/>
    <cfRule type="duplicateValues" dxfId="661" priority="148"/>
    <cfRule type="duplicateValues" dxfId="660" priority="149"/>
  </conditionalFormatting>
  <conditionalFormatting sqref="B15">
    <cfRule type="duplicateValues" dxfId="659" priority="177206"/>
    <cfRule type="duplicateValues" dxfId="658" priority="177207"/>
    <cfRule type="duplicateValues" dxfId="657" priority="177208"/>
  </conditionalFormatting>
  <conditionalFormatting sqref="B15">
    <cfRule type="duplicateValues" dxfId="656" priority="177209"/>
    <cfRule type="duplicateValues" dxfId="655" priority="177210"/>
  </conditionalFormatting>
  <conditionalFormatting sqref="B15">
    <cfRule type="duplicateValues" dxfId="654" priority="177211"/>
  </conditionalFormatting>
  <conditionalFormatting sqref="B15">
    <cfRule type="duplicateValues" dxfId="653" priority="177212"/>
    <cfRule type="duplicateValues" dxfId="652" priority="177213"/>
    <cfRule type="duplicateValues" dxfId="651" priority="177214"/>
    <cfRule type="duplicateValues" dxfId="650" priority="177215"/>
  </conditionalFormatting>
  <conditionalFormatting sqref="B15">
    <cfRule type="duplicateValues" dxfId="649" priority="177216"/>
    <cfRule type="duplicateValues" dxfId="648" priority="177217"/>
    <cfRule type="duplicateValues" dxfId="647" priority="177218"/>
    <cfRule type="duplicateValues" dxfId="646" priority="177219"/>
    <cfRule type="duplicateValues" dxfId="645" priority="177220"/>
  </conditionalFormatting>
  <conditionalFormatting sqref="E15">
    <cfRule type="duplicateValues" dxfId="644" priority="177221"/>
  </conditionalFormatting>
  <conditionalFormatting sqref="E15">
    <cfRule type="duplicateValues" dxfId="643" priority="177222"/>
    <cfRule type="duplicateValues" dxfId="642" priority="177223"/>
  </conditionalFormatting>
  <conditionalFormatting sqref="E15">
    <cfRule type="duplicateValues" dxfId="641" priority="177224"/>
    <cfRule type="duplicateValues" dxfId="640" priority="177225"/>
    <cfRule type="duplicateValues" dxfId="639" priority="177226"/>
  </conditionalFormatting>
  <conditionalFormatting sqref="E15">
    <cfRule type="duplicateValues" dxfId="638" priority="177227"/>
    <cfRule type="duplicateValues" dxfId="637" priority="177228"/>
    <cfRule type="duplicateValues" dxfId="636" priority="177229"/>
    <cfRule type="duplicateValues" dxfId="635" priority="177230"/>
  </conditionalFormatting>
  <conditionalFormatting sqref="B5:B14">
    <cfRule type="duplicateValues" dxfId="634" priority="177325"/>
    <cfRule type="duplicateValues" dxfId="633" priority="177326"/>
    <cfRule type="duplicateValues" dxfId="632" priority="177327"/>
  </conditionalFormatting>
  <conditionalFormatting sqref="B5:B14">
    <cfRule type="duplicateValues" dxfId="631" priority="177331"/>
    <cfRule type="duplicateValues" dxfId="630" priority="177332"/>
  </conditionalFormatting>
  <conditionalFormatting sqref="B5:B14">
    <cfRule type="duplicateValues" dxfId="629" priority="177335"/>
  </conditionalFormatting>
  <conditionalFormatting sqref="B5:B14">
    <cfRule type="duplicateValues" dxfId="628" priority="177337"/>
    <cfRule type="duplicateValues" dxfId="627" priority="177338"/>
    <cfRule type="duplicateValues" dxfId="626" priority="177339"/>
    <cfRule type="duplicateValues" dxfId="625" priority="177340"/>
  </conditionalFormatting>
  <conditionalFormatting sqref="B5:B14">
    <cfRule type="duplicateValues" dxfId="624" priority="177345"/>
    <cfRule type="duplicateValues" dxfId="623" priority="177346"/>
    <cfRule type="duplicateValues" dxfId="622" priority="177347"/>
    <cfRule type="duplicateValues" dxfId="621" priority="177348"/>
    <cfRule type="duplicateValues" dxfId="620" priority="177349"/>
  </conditionalFormatting>
  <conditionalFormatting sqref="E5:E14">
    <cfRule type="duplicateValues" dxfId="619" priority="177355"/>
  </conditionalFormatting>
  <conditionalFormatting sqref="E5:E14">
    <cfRule type="duplicateValues" dxfId="618" priority="177357"/>
    <cfRule type="duplicateValues" dxfId="617" priority="177358"/>
  </conditionalFormatting>
  <conditionalFormatting sqref="E5:E14">
    <cfRule type="duplicateValues" dxfId="616" priority="177361"/>
    <cfRule type="duplicateValues" dxfId="615" priority="177362"/>
    <cfRule type="duplicateValues" dxfId="614" priority="177363"/>
  </conditionalFormatting>
  <conditionalFormatting sqref="E5:E14">
    <cfRule type="duplicateValues" dxfId="613" priority="177367"/>
    <cfRule type="duplicateValues" dxfId="612" priority="177368"/>
    <cfRule type="duplicateValues" dxfId="611" priority="177369"/>
    <cfRule type="duplicateValues" dxfId="610" priority="177370"/>
  </conditionalFormatting>
  <conditionalFormatting sqref="B29:B31">
    <cfRule type="duplicateValues" dxfId="609" priority="177443"/>
    <cfRule type="duplicateValues" dxfId="608" priority="177444"/>
    <cfRule type="duplicateValues" dxfId="607" priority="177445"/>
  </conditionalFormatting>
  <conditionalFormatting sqref="B29:B31">
    <cfRule type="duplicateValues" dxfId="606" priority="177446"/>
    <cfRule type="duplicateValues" dxfId="605" priority="177447"/>
  </conditionalFormatting>
  <conditionalFormatting sqref="B29:B31">
    <cfRule type="duplicateValues" dxfId="604" priority="177448"/>
  </conditionalFormatting>
  <conditionalFormatting sqref="B29:B31">
    <cfRule type="duplicateValues" dxfId="603" priority="177449"/>
    <cfRule type="duplicateValues" dxfId="602" priority="177450"/>
    <cfRule type="duplicateValues" dxfId="601" priority="177451"/>
    <cfRule type="duplicateValues" dxfId="600" priority="177452"/>
  </conditionalFormatting>
  <conditionalFormatting sqref="B29:B31">
    <cfRule type="duplicateValues" dxfId="599" priority="177453"/>
    <cfRule type="duplicateValues" dxfId="598" priority="177454"/>
    <cfRule type="duplicateValues" dxfId="597" priority="177455"/>
    <cfRule type="duplicateValues" dxfId="596" priority="177456"/>
    <cfRule type="duplicateValues" dxfId="595" priority="177457"/>
  </conditionalFormatting>
  <conditionalFormatting sqref="E29:E38">
    <cfRule type="duplicateValues" dxfId="594" priority="177471"/>
  </conditionalFormatting>
  <conditionalFormatting sqref="E29:E38">
    <cfRule type="duplicateValues" dxfId="593" priority="177472"/>
    <cfRule type="duplicateValues" dxfId="592" priority="177473"/>
  </conditionalFormatting>
  <conditionalFormatting sqref="E29:E38">
    <cfRule type="duplicateValues" dxfId="591" priority="177474"/>
    <cfRule type="duplicateValues" dxfId="590" priority="177475"/>
    <cfRule type="duplicateValues" dxfId="589" priority="177476"/>
  </conditionalFormatting>
  <conditionalFormatting sqref="E29:E38">
    <cfRule type="duplicateValues" dxfId="588" priority="177477"/>
    <cfRule type="duplicateValues" dxfId="587" priority="177478"/>
    <cfRule type="duplicateValues" dxfId="586" priority="177479"/>
    <cfRule type="duplicateValues" dxfId="585" priority="177480"/>
  </conditionalFormatting>
  <conditionalFormatting sqref="B17:B28">
    <cfRule type="duplicateValues" dxfId="584" priority="177646"/>
    <cfRule type="duplicateValues" dxfId="583" priority="177647"/>
    <cfRule type="duplicateValues" dxfId="582" priority="177648"/>
  </conditionalFormatting>
  <conditionalFormatting sqref="B17:B28">
    <cfRule type="duplicateValues" dxfId="581" priority="177652"/>
    <cfRule type="duplicateValues" dxfId="580" priority="177653"/>
  </conditionalFormatting>
  <conditionalFormatting sqref="B17:B28">
    <cfRule type="duplicateValues" dxfId="579" priority="177656"/>
  </conditionalFormatting>
  <conditionalFormatting sqref="B17:B28">
    <cfRule type="duplicateValues" dxfId="578" priority="177658"/>
    <cfRule type="duplicateValues" dxfId="577" priority="177659"/>
    <cfRule type="duplicateValues" dxfId="576" priority="177660"/>
    <cfRule type="duplicateValues" dxfId="575" priority="177661"/>
  </conditionalFormatting>
  <conditionalFormatting sqref="B17:B28">
    <cfRule type="duplicateValues" dxfId="574" priority="177666"/>
    <cfRule type="duplicateValues" dxfId="573" priority="177667"/>
    <cfRule type="duplicateValues" dxfId="572" priority="177668"/>
    <cfRule type="duplicateValues" dxfId="571" priority="177669"/>
    <cfRule type="duplicateValues" dxfId="570" priority="177670"/>
  </conditionalFormatting>
  <conditionalFormatting sqref="E17:E28">
    <cfRule type="duplicateValues" dxfId="569" priority="177676"/>
  </conditionalFormatting>
  <conditionalFormatting sqref="E17:E28">
    <cfRule type="duplicateValues" dxfId="568" priority="177678"/>
    <cfRule type="duplicateValues" dxfId="567" priority="177679"/>
  </conditionalFormatting>
  <conditionalFormatting sqref="E17:E28">
    <cfRule type="duplicateValues" dxfId="566" priority="177682"/>
    <cfRule type="duplicateValues" dxfId="565" priority="177683"/>
    <cfRule type="duplicateValues" dxfId="564" priority="177684"/>
  </conditionalFormatting>
  <conditionalFormatting sqref="E17:E28">
    <cfRule type="duplicateValues" dxfId="563" priority="177688"/>
    <cfRule type="duplicateValues" dxfId="562" priority="177689"/>
    <cfRule type="duplicateValues" dxfId="561" priority="177690"/>
    <cfRule type="duplicateValues" dxfId="560" priority="177691"/>
  </conditionalFormatting>
  <conditionalFormatting sqref="F5:F28">
    <cfRule type="duplicateValues" dxfId="559" priority="177696"/>
  </conditionalFormatting>
  <conditionalFormatting sqref="F5:F28">
    <cfRule type="duplicateValues" dxfId="558" priority="177698"/>
    <cfRule type="duplicateValues" dxfId="557" priority="177699"/>
  </conditionalFormatting>
  <conditionalFormatting sqref="F5:F28">
    <cfRule type="duplicateValues" dxfId="556" priority="177702"/>
    <cfRule type="duplicateValues" dxfId="555" priority="177703"/>
    <cfRule type="duplicateValues" dxfId="554" priority="177704"/>
  </conditionalFormatting>
  <conditionalFormatting sqref="F5:F28">
    <cfRule type="duplicateValues" dxfId="553" priority="177708"/>
    <cfRule type="duplicateValues" dxfId="552" priority="177709"/>
    <cfRule type="duplicateValues" dxfId="551" priority="177710"/>
    <cfRule type="duplicateValues" dxfId="550" priority="177711"/>
  </conditionalFormatting>
  <conditionalFormatting sqref="B61:B84">
    <cfRule type="duplicateValues" dxfId="549" priority="140"/>
    <cfRule type="duplicateValues" dxfId="548" priority="141"/>
  </conditionalFormatting>
  <conditionalFormatting sqref="B61:B84">
    <cfRule type="duplicateValues" dxfId="547" priority="139"/>
  </conditionalFormatting>
  <conditionalFormatting sqref="B61:B84">
    <cfRule type="duplicateValues" dxfId="546" priority="137"/>
    <cfRule type="duplicateValues" dxfId="545" priority="138"/>
  </conditionalFormatting>
  <conditionalFormatting sqref="B61:B84">
    <cfRule type="duplicateValues" dxfId="544" priority="134"/>
    <cfRule type="duplicateValues" dxfId="543" priority="135"/>
    <cfRule type="duplicateValues" dxfId="542" priority="136"/>
  </conditionalFormatting>
  <conditionalFormatting sqref="B61:B84">
    <cfRule type="duplicateValues" dxfId="541" priority="133"/>
  </conditionalFormatting>
  <conditionalFormatting sqref="B61:B84">
    <cfRule type="duplicateValues" dxfId="540" priority="129"/>
    <cfRule type="duplicateValues" dxfId="539" priority="130"/>
    <cfRule type="duplicateValues" dxfId="538" priority="131"/>
    <cfRule type="duplicateValues" dxfId="537" priority="132"/>
  </conditionalFormatting>
  <conditionalFormatting sqref="B61:B84">
    <cfRule type="duplicateValues" dxfId="536" priority="124"/>
    <cfRule type="duplicateValues" dxfId="535" priority="125"/>
    <cfRule type="duplicateValues" dxfId="534" priority="126"/>
    <cfRule type="duplicateValues" dxfId="533" priority="127"/>
    <cfRule type="duplicateValues" dxfId="532" priority="128"/>
  </conditionalFormatting>
  <conditionalFormatting sqref="B61:B84">
    <cfRule type="duplicateValues" dxfId="531" priority="121"/>
    <cfRule type="duplicateValues" dxfId="530" priority="122"/>
    <cfRule type="duplicateValues" dxfId="529" priority="123"/>
  </conditionalFormatting>
  <conditionalFormatting sqref="E61:E84">
    <cfRule type="duplicateValues" dxfId="528" priority="120"/>
  </conditionalFormatting>
  <conditionalFormatting sqref="E61:E84">
    <cfRule type="duplicateValues" dxfId="527" priority="119"/>
  </conditionalFormatting>
  <conditionalFormatting sqref="E61:E84">
    <cfRule type="duplicateValues" dxfId="526" priority="117"/>
    <cfRule type="duplicateValues" dxfId="525" priority="118"/>
  </conditionalFormatting>
  <conditionalFormatting sqref="E61:E84">
    <cfRule type="duplicateValues" dxfId="524" priority="114"/>
    <cfRule type="duplicateValues" dxfId="523" priority="115"/>
    <cfRule type="duplicateValues" dxfId="522" priority="116"/>
  </conditionalFormatting>
  <conditionalFormatting sqref="E61:E84">
    <cfRule type="duplicateValues" dxfId="521" priority="111"/>
    <cfRule type="duplicateValues" dxfId="520" priority="112"/>
    <cfRule type="duplicateValues" dxfId="519" priority="113"/>
  </conditionalFormatting>
  <conditionalFormatting sqref="E61:E84">
    <cfRule type="duplicateValues" dxfId="518" priority="109"/>
    <cfRule type="duplicateValues" dxfId="517" priority="110"/>
  </conditionalFormatting>
  <conditionalFormatting sqref="E61:E84">
    <cfRule type="duplicateValues" dxfId="516" priority="105"/>
    <cfRule type="duplicateValues" dxfId="515" priority="106"/>
    <cfRule type="duplicateValues" dxfId="514" priority="107"/>
    <cfRule type="duplicateValues" dxfId="513" priority="108"/>
  </conditionalFormatting>
  <conditionalFormatting sqref="E61:E84">
    <cfRule type="duplicateValues" dxfId="512" priority="104"/>
  </conditionalFormatting>
  <conditionalFormatting sqref="B61:B84">
    <cfRule type="duplicateValues" dxfId="511" priority="103"/>
  </conditionalFormatting>
  <conditionalFormatting sqref="B61:B84">
    <cfRule type="duplicateValues" dxfId="510" priority="100"/>
    <cfRule type="duplicateValues" dxfId="509" priority="101"/>
    <cfRule type="duplicateValues" dxfId="508" priority="102"/>
  </conditionalFormatting>
  <conditionalFormatting sqref="E61:E84">
    <cfRule type="duplicateValues" dxfId="507" priority="98"/>
    <cfRule type="duplicateValues" dxfId="506" priority="99"/>
  </conditionalFormatting>
  <conditionalFormatting sqref="E61:E84">
    <cfRule type="duplicateValues" dxfId="505" priority="97"/>
  </conditionalFormatting>
  <conditionalFormatting sqref="E61:E84">
    <cfRule type="duplicateValues" dxfId="504" priority="95"/>
    <cfRule type="duplicateValues" dxfId="503" priority="96"/>
  </conditionalFormatting>
  <conditionalFormatting sqref="E61:E84">
    <cfRule type="duplicateValues" dxfId="502" priority="92"/>
    <cfRule type="duplicateValues" dxfId="501" priority="93"/>
    <cfRule type="duplicateValues" dxfId="500" priority="94"/>
  </conditionalFormatting>
  <conditionalFormatting sqref="E61:E84">
    <cfRule type="duplicateValues" dxfId="499" priority="88"/>
    <cfRule type="duplicateValues" dxfId="498" priority="89"/>
    <cfRule type="duplicateValues" dxfId="497" priority="90"/>
    <cfRule type="duplicateValues" dxfId="496" priority="91"/>
  </conditionalFormatting>
  <conditionalFormatting sqref="B61:B84">
    <cfRule type="duplicateValues" dxfId="495" priority="85"/>
    <cfRule type="duplicateValues" dxfId="494" priority="86"/>
    <cfRule type="duplicateValues" dxfId="493" priority="87"/>
  </conditionalFormatting>
  <conditionalFormatting sqref="B61:B84">
    <cfRule type="duplicateValues" dxfId="492" priority="83"/>
    <cfRule type="duplicateValues" dxfId="491" priority="84"/>
  </conditionalFormatting>
  <conditionalFormatting sqref="B61:B84">
    <cfRule type="duplicateValues" dxfId="490" priority="82"/>
  </conditionalFormatting>
  <conditionalFormatting sqref="B61:B84">
    <cfRule type="duplicateValues" dxfId="489" priority="78"/>
    <cfRule type="duplicateValues" dxfId="488" priority="79"/>
    <cfRule type="duplicateValues" dxfId="487" priority="80"/>
    <cfRule type="duplicateValues" dxfId="486" priority="81"/>
  </conditionalFormatting>
  <conditionalFormatting sqref="B61:B84">
    <cfRule type="duplicateValues" dxfId="485" priority="73"/>
    <cfRule type="duplicateValues" dxfId="484" priority="74"/>
    <cfRule type="duplicateValues" dxfId="483" priority="75"/>
    <cfRule type="duplicateValues" dxfId="482" priority="76"/>
    <cfRule type="duplicateValues" dxfId="481" priority="77"/>
  </conditionalFormatting>
  <conditionalFormatting sqref="E1:E84 E97:E1048576">
    <cfRule type="duplicateValues" dxfId="480" priority="72"/>
  </conditionalFormatting>
  <conditionalFormatting sqref="B85:B96">
    <cfRule type="duplicateValues" dxfId="479" priority="70"/>
    <cfRule type="duplicateValues" dxfId="478" priority="71"/>
  </conditionalFormatting>
  <conditionalFormatting sqref="B85:B96">
    <cfRule type="duplicateValues" dxfId="477" priority="69"/>
  </conditionalFormatting>
  <conditionalFormatting sqref="B85:B96">
    <cfRule type="duplicateValues" dxfId="476" priority="67"/>
    <cfRule type="duplicateValues" dxfId="475" priority="68"/>
  </conditionalFormatting>
  <conditionalFormatting sqref="B85:B96">
    <cfRule type="duplicateValues" dxfId="474" priority="64"/>
    <cfRule type="duplicateValues" dxfId="473" priority="65"/>
    <cfRule type="duplicateValues" dxfId="472" priority="66"/>
  </conditionalFormatting>
  <conditionalFormatting sqref="B85:B96">
    <cfRule type="duplicateValues" dxfId="471" priority="63"/>
  </conditionalFormatting>
  <conditionalFormatting sqref="B85:B96">
    <cfRule type="duplicateValues" dxfId="470" priority="59"/>
    <cfRule type="duplicateValues" dxfId="469" priority="60"/>
    <cfRule type="duplicateValues" dxfId="468" priority="61"/>
    <cfRule type="duplicateValues" dxfId="467" priority="62"/>
  </conditionalFormatting>
  <conditionalFormatting sqref="B85:B96">
    <cfRule type="duplicateValues" dxfId="466" priority="54"/>
    <cfRule type="duplicateValues" dxfId="465" priority="55"/>
    <cfRule type="duplicateValues" dxfId="464" priority="56"/>
    <cfRule type="duplicateValues" dxfId="463" priority="57"/>
    <cfRule type="duplicateValues" dxfId="462" priority="58"/>
  </conditionalFormatting>
  <conditionalFormatting sqref="B85:B96">
    <cfRule type="duplicateValues" dxfId="461" priority="51"/>
    <cfRule type="duplicateValues" dxfId="460" priority="52"/>
    <cfRule type="duplicateValues" dxfId="459" priority="53"/>
  </conditionalFormatting>
  <conditionalFormatting sqref="E85:E96">
    <cfRule type="duplicateValues" dxfId="458" priority="50"/>
  </conditionalFormatting>
  <conditionalFormatting sqref="E85:E96">
    <cfRule type="duplicateValues" dxfId="457" priority="49"/>
  </conditionalFormatting>
  <conditionalFormatting sqref="E85:E96">
    <cfRule type="duplicateValues" dxfId="456" priority="47"/>
    <cfRule type="duplicateValues" dxfId="455" priority="48"/>
  </conditionalFormatting>
  <conditionalFormatting sqref="E85:E96">
    <cfRule type="duplicateValues" dxfId="454" priority="44"/>
    <cfRule type="duplicateValues" dxfId="453" priority="45"/>
    <cfRule type="duplicateValues" dxfId="452" priority="46"/>
  </conditionalFormatting>
  <conditionalFormatting sqref="E85:E96">
    <cfRule type="duplicateValues" dxfId="451" priority="41"/>
    <cfRule type="duplicateValues" dxfId="450" priority="42"/>
    <cfRule type="duplicateValues" dxfId="449" priority="43"/>
  </conditionalFormatting>
  <conditionalFormatting sqref="E85:E96">
    <cfRule type="duplicateValues" dxfId="448" priority="39"/>
    <cfRule type="duplicateValues" dxfId="447" priority="40"/>
  </conditionalFormatting>
  <conditionalFormatting sqref="E85:E96">
    <cfRule type="duplicateValues" dxfId="446" priority="35"/>
    <cfRule type="duplicateValues" dxfId="445" priority="36"/>
    <cfRule type="duplicateValues" dxfId="444" priority="37"/>
    <cfRule type="duplicateValues" dxfId="443" priority="38"/>
  </conditionalFormatting>
  <conditionalFormatting sqref="E85:E96">
    <cfRule type="duplicateValues" dxfId="442" priority="34"/>
  </conditionalFormatting>
  <conditionalFormatting sqref="B85:B96">
    <cfRule type="duplicateValues" dxfId="441" priority="33"/>
  </conditionalFormatting>
  <conditionalFormatting sqref="B85:B96">
    <cfRule type="duplicateValues" dxfId="440" priority="30"/>
    <cfRule type="duplicateValues" dxfId="439" priority="31"/>
    <cfRule type="duplicateValues" dxfId="438" priority="32"/>
  </conditionalFormatting>
  <conditionalFormatting sqref="E85:E96">
    <cfRule type="duplicateValues" dxfId="437" priority="28"/>
    <cfRule type="duplicateValues" dxfId="436" priority="29"/>
  </conditionalFormatting>
  <conditionalFormatting sqref="E85:E96">
    <cfRule type="duplicateValues" dxfId="435" priority="27"/>
  </conditionalFormatting>
  <conditionalFormatting sqref="E85:E96">
    <cfRule type="duplicateValues" dxfId="434" priority="25"/>
    <cfRule type="duplicateValues" dxfId="433" priority="26"/>
  </conditionalFormatting>
  <conditionalFormatting sqref="E85:E96">
    <cfRule type="duplicateValues" dxfId="432" priority="22"/>
    <cfRule type="duplicateValues" dxfId="431" priority="23"/>
    <cfRule type="duplicateValues" dxfId="430" priority="24"/>
  </conditionalFormatting>
  <conditionalFormatting sqref="E85:E96">
    <cfRule type="duplicateValues" dxfId="429" priority="18"/>
    <cfRule type="duplicateValues" dxfId="428" priority="19"/>
    <cfRule type="duplicateValues" dxfId="427" priority="20"/>
    <cfRule type="duplicateValues" dxfId="426" priority="21"/>
  </conditionalFormatting>
  <conditionalFormatting sqref="B85:B96">
    <cfRule type="duplicateValues" dxfId="425" priority="15"/>
    <cfRule type="duplicateValues" dxfId="424" priority="16"/>
    <cfRule type="duplicateValues" dxfId="423" priority="17"/>
  </conditionalFormatting>
  <conditionalFormatting sqref="B85:B96">
    <cfRule type="duplicateValues" dxfId="422" priority="13"/>
    <cfRule type="duplicateValues" dxfId="421" priority="14"/>
  </conditionalFormatting>
  <conditionalFormatting sqref="B85:B96">
    <cfRule type="duplicateValues" dxfId="420" priority="12"/>
  </conditionalFormatting>
  <conditionalFormatting sqref="B85:B96">
    <cfRule type="duplicateValues" dxfId="419" priority="8"/>
    <cfRule type="duplicateValues" dxfId="418" priority="9"/>
    <cfRule type="duplicateValues" dxfId="417" priority="10"/>
    <cfRule type="duplicateValues" dxfId="416" priority="11"/>
  </conditionalFormatting>
  <conditionalFormatting sqref="B85:B96">
    <cfRule type="duplicateValues" dxfId="415" priority="3"/>
    <cfRule type="duplicateValues" dxfId="414" priority="4"/>
    <cfRule type="duplicateValues" dxfId="413" priority="5"/>
    <cfRule type="duplicateValues" dxfId="412" priority="6"/>
    <cfRule type="duplicateValues" dxfId="411" priority="7"/>
  </conditionalFormatting>
  <conditionalFormatting sqref="E85:E96">
    <cfRule type="duplicateValues" dxfId="410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3" t="s">
        <v>2144</v>
      </c>
      <c r="B1" s="214"/>
      <c r="C1" s="214"/>
      <c r="D1" s="214"/>
      <c r="E1" s="215"/>
      <c r="F1" s="211" t="s">
        <v>2535</v>
      </c>
      <c r="G1" s="212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6" t="s">
        <v>2605</v>
      </c>
      <c r="B2" s="217"/>
      <c r="C2" s="217"/>
      <c r="D2" s="217"/>
      <c r="E2" s="218"/>
      <c r="F2" s="97" t="s">
        <v>2534</v>
      </c>
      <c r="G2" s="96">
        <f>G3+G4</f>
        <v>108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9"/>
      <c r="B3" s="184"/>
      <c r="C3" s="220"/>
      <c r="D3" s="220"/>
      <c r="E3" s="221"/>
      <c r="F3" s="97" t="s">
        <v>2533</v>
      </c>
      <c r="G3" s="96">
        <f>COUNTIF(REPORTE!A:Q,"fuera de Servicio")</f>
        <v>79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2"/>
      <c r="D4" s="222"/>
      <c r="E4" s="223"/>
      <c r="F4" s="97" t="s">
        <v>2530</v>
      </c>
      <c r="G4" s="96">
        <f>COUNTIF(REPORTE!A:Q,"En Servicio")</f>
        <v>29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2"/>
      <c r="D5" s="222"/>
      <c r="E5" s="223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4"/>
      <c r="B6" s="195"/>
      <c r="C6" s="224"/>
      <c r="D6" s="224"/>
      <c r="E6" s="225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7" t="s">
        <v>2557</v>
      </c>
      <c r="B7" s="198"/>
      <c r="C7" s="198"/>
      <c r="D7" s="198"/>
      <c r="E7" s="199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206"/>
      <c r="D51" s="206"/>
      <c r="E51" s="206"/>
    </row>
    <row r="52" spans="1:5" s="119" customFormat="1" ht="19.5" customHeight="1" x14ac:dyDescent="0.25">
      <c r="A52" s="194"/>
      <c r="B52" s="195"/>
      <c r="C52" s="195"/>
      <c r="D52" s="195"/>
      <c r="E52" s="196"/>
    </row>
    <row r="53" spans="1:5" s="119" customFormat="1" ht="19.5" customHeight="1" thickBot="1" x14ac:dyDescent="0.3">
      <c r="A53" s="197" t="s">
        <v>2558</v>
      </c>
      <c r="B53" s="198"/>
      <c r="C53" s="198"/>
      <c r="D53" s="198"/>
      <c r="E53" s="199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0" t="s">
        <v>2410</v>
      </c>
      <c r="E54" s="181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4"/>
      <c r="D67" s="175"/>
      <c r="E67" s="176"/>
    </row>
    <row r="68" spans="1:6" s="119" customFormat="1" ht="19.5" customHeight="1" thickBot="1" x14ac:dyDescent="0.3">
      <c r="A68" s="207"/>
      <c r="B68" s="188"/>
      <c r="C68" s="188"/>
      <c r="D68" s="188"/>
      <c r="E68" s="189"/>
    </row>
    <row r="69" spans="1:6" s="119" customFormat="1" ht="19.5" customHeight="1" thickBot="1" x14ac:dyDescent="0.3">
      <c r="A69" s="177" t="s">
        <v>2461</v>
      </c>
      <c r="B69" s="178"/>
      <c r="C69" s="178"/>
      <c r="D69" s="178"/>
      <c r="E69" s="179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4"/>
      <c r="D84" s="175"/>
      <c r="E84" s="176"/>
    </row>
    <row r="85" spans="1:5" ht="18.75" customHeight="1" thickBot="1" x14ac:dyDescent="0.3">
      <c r="A85" s="207"/>
      <c r="B85" s="188"/>
      <c r="C85" s="188"/>
      <c r="D85" s="188"/>
      <c r="E85" s="189"/>
    </row>
    <row r="86" spans="1:5" ht="18.75" customHeight="1" thickBot="1" x14ac:dyDescent="0.3">
      <c r="A86" s="208" t="s">
        <v>2433</v>
      </c>
      <c r="B86" s="209"/>
      <c r="C86" s="209"/>
      <c r="D86" s="209"/>
      <c r="E86" s="210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206"/>
      <c r="D96" s="206"/>
      <c r="E96" s="206"/>
    </row>
    <row r="97" spans="1:5" ht="15.75" thickBot="1" x14ac:dyDescent="0.3">
      <c r="A97" s="207"/>
      <c r="B97" s="188"/>
      <c r="C97" s="188"/>
      <c r="D97" s="188"/>
      <c r="E97" s="189"/>
    </row>
    <row r="98" spans="1:5" ht="18.75" thickBot="1" x14ac:dyDescent="0.3">
      <c r="A98" s="203" t="s">
        <v>2571</v>
      </c>
      <c r="B98" s="204"/>
      <c r="C98" s="204"/>
      <c r="D98" s="204"/>
      <c r="E98" s="205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0"/>
      <c r="D108" s="201"/>
      <c r="E108" s="202"/>
    </row>
    <row r="109" spans="1:5" ht="15.75" thickBot="1" x14ac:dyDescent="0.3">
      <c r="A109" s="182"/>
      <c r="B109" s="183"/>
      <c r="C109" s="184"/>
      <c r="D109" s="184"/>
      <c r="E109" s="185"/>
    </row>
    <row r="110" spans="1:5" ht="18.75" thickBot="1" x14ac:dyDescent="0.3">
      <c r="A110" s="190" t="s">
        <v>2462</v>
      </c>
      <c r="B110" s="191"/>
      <c r="C110" s="186"/>
      <c r="D110" s="186"/>
      <c r="E110" s="187"/>
    </row>
    <row r="111" spans="1:5" ht="18.75" thickBot="1" x14ac:dyDescent="0.3">
      <c r="A111" s="192">
        <f>+B84+B96+B108</f>
        <v>13</v>
      </c>
      <c r="B111" s="193"/>
      <c r="C111" s="186"/>
      <c r="D111" s="186"/>
      <c r="E111" s="187"/>
    </row>
    <row r="112" spans="1:5" ht="15.75" thickBot="1" x14ac:dyDescent="0.3">
      <c r="A112" s="182"/>
      <c r="B112" s="183"/>
      <c r="C112" s="188"/>
      <c r="D112" s="188"/>
      <c r="E112" s="189"/>
    </row>
    <row r="113" spans="1:5" ht="18.75" thickBot="1" x14ac:dyDescent="0.3">
      <c r="A113" s="177" t="s">
        <v>2463</v>
      </c>
      <c r="B113" s="178"/>
      <c r="C113" s="178"/>
      <c r="D113" s="178"/>
      <c r="E113" s="179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0" t="s">
        <v>2410</v>
      </c>
      <c r="E114" s="181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2" t="s">
        <v>2624</v>
      </c>
      <c r="E115" s="173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2" t="s">
        <v>2624</v>
      </c>
      <c r="E116" s="173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2" t="s">
        <v>2624</v>
      </c>
      <c r="E117" s="173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2" t="s">
        <v>2573</v>
      </c>
      <c r="E118" s="173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2" t="s">
        <v>2624</v>
      </c>
      <c r="E119" s="173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2" t="s">
        <v>2573</v>
      </c>
      <c r="E120" s="173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2" t="s">
        <v>2624</v>
      </c>
      <c r="E121" s="173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2" t="s">
        <v>2624</v>
      </c>
      <c r="E122" s="173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2"/>
      <c r="E123" s="173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2"/>
      <c r="E124" s="173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2"/>
      <c r="E125" s="173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4"/>
      <c r="D131" s="175"/>
      <c r="E131" s="176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C51:E51"/>
    <mergeCell ref="F1:G1"/>
    <mergeCell ref="A1:E1"/>
    <mergeCell ref="A2:E2"/>
    <mergeCell ref="A7:E7"/>
    <mergeCell ref="A3:B3"/>
    <mergeCell ref="C3:E6"/>
    <mergeCell ref="A6:B6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1697" priority="97"/>
  </conditionalFormatting>
  <conditionalFormatting sqref="E90">
    <cfRule type="duplicateValues" dxfId="1696" priority="96"/>
  </conditionalFormatting>
  <conditionalFormatting sqref="E42">
    <cfRule type="duplicateValues" dxfId="1695" priority="95"/>
  </conditionalFormatting>
  <conditionalFormatting sqref="E42">
    <cfRule type="duplicateValues" dxfId="1694" priority="94"/>
  </conditionalFormatting>
  <conditionalFormatting sqref="E43">
    <cfRule type="duplicateValues" dxfId="1693" priority="93"/>
  </conditionalFormatting>
  <conditionalFormatting sqref="E43">
    <cfRule type="duplicateValues" dxfId="1692" priority="92"/>
  </conditionalFormatting>
  <conditionalFormatting sqref="E44">
    <cfRule type="duplicateValues" dxfId="1691" priority="91"/>
  </conditionalFormatting>
  <conditionalFormatting sqref="E44">
    <cfRule type="duplicateValues" dxfId="1690" priority="90"/>
  </conditionalFormatting>
  <conditionalFormatting sqref="B101">
    <cfRule type="duplicateValues" dxfId="1689" priority="89"/>
  </conditionalFormatting>
  <conditionalFormatting sqref="B26">
    <cfRule type="duplicateValues" dxfId="1688" priority="88"/>
  </conditionalFormatting>
  <conditionalFormatting sqref="B108:B132 B84:B90 B40:B44 B96:B99 B1:B25 B50:B57 B60:B74">
    <cfRule type="duplicateValues" dxfId="1687" priority="99"/>
  </conditionalFormatting>
  <conditionalFormatting sqref="E45">
    <cfRule type="duplicateValues" dxfId="1686" priority="86"/>
  </conditionalFormatting>
  <conditionalFormatting sqref="E45">
    <cfRule type="duplicateValues" dxfId="1685" priority="85"/>
  </conditionalFormatting>
  <conditionalFormatting sqref="B45">
    <cfRule type="duplicateValues" dxfId="1684" priority="87"/>
  </conditionalFormatting>
  <conditionalFormatting sqref="B108:B132 B84:B90 B40:B45 B96:B99 B101 B1:B26 B50:B57 B60:B74">
    <cfRule type="duplicateValues" dxfId="1683" priority="84"/>
  </conditionalFormatting>
  <conditionalFormatting sqref="B108:B132 B96:B99 B84:B90 B40:B45 B101 B1:B26 B50:B57 B60:B74">
    <cfRule type="duplicateValues" dxfId="1682" priority="83"/>
  </conditionalFormatting>
  <conditionalFormatting sqref="E46">
    <cfRule type="duplicateValues" dxfId="1681" priority="81"/>
  </conditionalFormatting>
  <conditionalFormatting sqref="E46">
    <cfRule type="duplicateValues" dxfId="1680" priority="80"/>
  </conditionalFormatting>
  <conditionalFormatting sqref="B46">
    <cfRule type="duplicateValues" dxfId="1679" priority="82"/>
  </conditionalFormatting>
  <conditionalFormatting sqref="B46">
    <cfRule type="duplicateValues" dxfId="1678" priority="79"/>
  </conditionalFormatting>
  <conditionalFormatting sqref="B46">
    <cfRule type="duplicateValues" dxfId="1677" priority="78"/>
  </conditionalFormatting>
  <conditionalFormatting sqref="B27">
    <cfRule type="duplicateValues" dxfId="1676" priority="77"/>
  </conditionalFormatting>
  <conditionalFormatting sqref="B27">
    <cfRule type="duplicateValues" dxfId="1675" priority="76"/>
  </conditionalFormatting>
  <conditionalFormatting sqref="B27">
    <cfRule type="duplicateValues" dxfId="1674" priority="75"/>
  </conditionalFormatting>
  <conditionalFormatting sqref="B28">
    <cfRule type="duplicateValues" dxfId="1673" priority="74"/>
  </conditionalFormatting>
  <conditionalFormatting sqref="B28">
    <cfRule type="duplicateValues" dxfId="1672" priority="73"/>
  </conditionalFormatting>
  <conditionalFormatting sqref="B28">
    <cfRule type="duplicateValues" dxfId="1671" priority="72"/>
  </conditionalFormatting>
  <conditionalFormatting sqref="B29">
    <cfRule type="duplicateValues" dxfId="1670" priority="71"/>
  </conditionalFormatting>
  <conditionalFormatting sqref="B29">
    <cfRule type="duplicateValues" dxfId="1669" priority="70"/>
  </conditionalFormatting>
  <conditionalFormatting sqref="B29">
    <cfRule type="duplicateValues" dxfId="1668" priority="69"/>
  </conditionalFormatting>
  <conditionalFormatting sqref="B108:B132 B84:B90 B40:B46 B101 B96:B99 B1:B29 B50:B57 B60:B74">
    <cfRule type="duplicateValues" dxfId="1667" priority="68"/>
  </conditionalFormatting>
  <conditionalFormatting sqref="B30">
    <cfRule type="duplicateValues" dxfId="1666" priority="67"/>
  </conditionalFormatting>
  <conditionalFormatting sqref="B30">
    <cfRule type="duplicateValues" dxfId="1665" priority="66"/>
  </conditionalFormatting>
  <conditionalFormatting sqref="B30">
    <cfRule type="duplicateValues" dxfId="1664" priority="65"/>
  </conditionalFormatting>
  <conditionalFormatting sqref="B30">
    <cfRule type="duplicateValues" dxfId="1663" priority="64"/>
  </conditionalFormatting>
  <conditionalFormatting sqref="B75">
    <cfRule type="duplicateValues" dxfId="1662" priority="63"/>
  </conditionalFormatting>
  <conditionalFormatting sqref="B75">
    <cfRule type="duplicateValues" dxfId="1661" priority="62"/>
  </conditionalFormatting>
  <conditionalFormatting sqref="B75">
    <cfRule type="duplicateValues" dxfId="1660" priority="61"/>
  </conditionalFormatting>
  <conditionalFormatting sqref="B75">
    <cfRule type="duplicateValues" dxfId="1659" priority="60"/>
  </conditionalFormatting>
  <conditionalFormatting sqref="B76">
    <cfRule type="duplicateValues" dxfId="1658" priority="59"/>
  </conditionalFormatting>
  <conditionalFormatting sqref="B76">
    <cfRule type="duplicateValues" dxfId="1657" priority="58"/>
  </conditionalFormatting>
  <conditionalFormatting sqref="B76">
    <cfRule type="duplicateValues" dxfId="1656" priority="57"/>
  </conditionalFormatting>
  <conditionalFormatting sqref="B76">
    <cfRule type="duplicateValues" dxfId="1655" priority="56"/>
  </conditionalFormatting>
  <conditionalFormatting sqref="B108:B132 B101 B84:B90 B40:B46 B96:B99 B1:B30 B50:B57 B60:B76">
    <cfRule type="duplicateValues" dxfId="1654" priority="55"/>
  </conditionalFormatting>
  <conditionalFormatting sqref="B58">
    <cfRule type="duplicateValues" dxfId="1653" priority="54"/>
  </conditionalFormatting>
  <conditionalFormatting sqref="B58">
    <cfRule type="duplicateValues" dxfId="1652" priority="53"/>
  </conditionalFormatting>
  <conditionalFormatting sqref="B58">
    <cfRule type="duplicateValues" dxfId="1651" priority="52"/>
  </conditionalFormatting>
  <conditionalFormatting sqref="B58">
    <cfRule type="duplicateValues" dxfId="1650" priority="51"/>
  </conditionalFormatting>
  <conditionalFormatting sqref="B58">
    <cfRule type="duplicateValues" dxfId="1649" priority="50"/>
  </conditionalFormatting>
  <conditionalFormatting sqref="B100">
    <cfRule type="duplicateValues" dxfId="1648" priority="49"/>
  </conditionalFormatting>
  <conditionalFormatting sqref="B100">
    <cfRule type="duplicateValues" dxfId="1647" priority="48"/>
  </conditionalFormatting>
  <conditionalFormatting sqref="B100">
    <cfRule type="duplicateValues" dxfId="1646" priority="47"/>
  </conditionalFormatting>
  <conditionalFormatting sqref="B100">
    <cfRule type="duplicateValues" dxfId="1645" priority="46"/>
  </conditionalFormatting>
  <conditionalFormatting sqref="B100">
    <cfRule type="duplicateValues" dxfId="1644" priority="45"/>
  </conditionalFormatting>
  <conditionalFormatting sqref="B31">
    <cfRule type="duplicateValues" dxfId="1643" priority="44"/>
  </conditionalFormatting>
  <conditionalFormatting sqref="B31">
    <cfRule type="duplicateValues" dxfId="1642" priority="43"/>
  </conditionalFormatting>
  <conditionalFormatting sqref="B31">
    <cfRule type="duplicateValues" dxfId="1641" priority="42"/>
  </conditionalFormatting>
  <conditionalFormatting sqref="B31">
    <cfRule type="duplicateValues" dxfId="1640" priority="41"/>
  </conditionalFormatting>
  <conditionalFormatting sqref="B31">
    <cfRule type="duplicateValues" dxfId="1639" priority="40"/>
  </conditionalFormatting>
  <conditionalFormatting sqref="B108:B132 B96:B101 B84:B90 B40:B46 B1:B31 B50:B58 B60:B76">
    <cfRule type="duplicateValues" dxfId="1638" priority="39"/>
  </conditionalFormatting>
  <conditionalFormatting sqref="B1:B132">
    <cfRule type="duplicateValues" dxfId="1637" priority="16"/>
    <cfRule type="duplicateValues" dxfId="1636" priority="18"/>
  </conditionalFormatting>
  <conditionalFormatting sqref="E1:E58 E60:E132">
    <cfRule type="duplicateValues" dxfId="1635" priority="17"/>
  </conditionalFormatting>
  <conditionalFormatting sqref="E59">
    <cfRule type="duplicateValues" dxfId="1634" priority="13"/>
    <cfRule type="duplicateValues" dxfId="1633" priority="14"/>
    <cfRule type="duplicateValues" dxfId="1632" priority="15"/>
  </conditionalFormatting>
  <conditionalFormatting sqref="E59">
    <cfRule type="duplicateValues" dxfId="1631" priority="11"/>
    <cfRule type="duplicateValues" dxfId="1630" priority="12"/>
  </conditionalFormatting>
  <conditionalFormatting sqref="E59">
    <cfRule type="duplicateValues" dxfId="1629" priority="10"/>
  </conditionalFormatting>
  <conditionalFormatting sqref="E59">
    <cfRule type="duplicateValues" dxfId="1628" priority="6"/>
    <cfRule type="duplicateValues" dxfId="1627" priority="7"/>
    <cfRule type="duplicateValues" dxfId="1626" priority="8"/>
    <cfRule type="duplicateValues" dxfId="1625" priority="9"/>
  </conditionalFormatting>
  <conditionalFormatting sqref="E59">
    <cfRule type="duplicateValues" dxfId="1624" priority="1"/>
    <cfRule type="duplicateValues" dxfId="1623" priority="2"/>
    <cfRule type="duplicateValues" dxfId="1622" priority="3"/>
    <cfRule type="duplicateValues" dxfId="1621" priority="4"/>
    <cfRule type="duplicateValues" dxfId="1620" priority="5"/>
  </conditionalFormatting>
  <conditionalFormatting sqref="B77:B83 B32:B39 B49">
    <cfRule type="duplicateValues" dxfId="1619" priority="175363"/>
  </conditionalFormatting>
  <conditionalFormatting sqref="E90 E40:E41">
    <cfRule type="duplicateValues" dxfId="1618" priority="175364"/>
  </conditionalFormatting>
  <conditionalFormatting sqref="E91:E95 E47:E48">
    <cfRule type="duplicateValues" dxfId="1617" priority="175418"/>
  </conditionalFormatting>
  <conditionalFormatting sqref="B91:B95 B47:B48">
    <cfRule type="duplicateValues" dxfId="1616" priority="175422"/>
  </conditionalFormatting>
  <conditionalFormatting sqref="B102:B107 B59">
    <cfRule type="duplicateValues" dxfId="1615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429 573 12 608 514 16 142 884 824 728 497 294 946 114 480 708 769 224 761 153 843  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514</v>
      </c>
      <c r="C6" s="130" t="s">
        <v>2404</v>
      </c>
    </row>
    <row r="7" spans="2:5" s="119" customFormat="1" ht="18.75" thickBot="1" x14ac:dyDescent="0.3">
      <c r="B7" s="156">
        <v>16</v>
      </c>
      <c r="C7" s="130" t="s">
        <v>2404</v>
      </c>
    </row>
    <row r="8" spans="2:5" s="119" customFormat="1" ht="18.75" thickBot="1" x14ac:dyDescent="0.3">
      <c r="B8" s="156">
        <v>142</v>
      </c>
      <c r="C8" s="130" t="s">
        <v>2404</v>
      </c>
    </row>
    <row r="9" spans="2:5" s="119" customFormat="1" ht="18.75" thickBot="1" x14ac:dyDescent="0.3">
      <c r="B9" s="156">
        <v>884</v>
      </c>
      <c r="C9" s="130" t="s">
        <v>2404</v>
      </c>
    </row>
    <row r="10" spans="2:5" s="119" customFormat="1" ht="18.75" thickBot="1" x14ac:dyDescent="0.3">
      <c r="B10" s="156">
        <v>824</v>
      </c>
      <c r="C10" s="130" t="s">
        <v>2404</v>
      </c>
    </row>
    <row r="11" spans="2:5" s="119" customFormat="1" ht="18.75" thickBot="1" x14ac:dyDescent="0.3">
      <c r="B11" s="156">
        <v>728</v>
      </c>
      <c r="C11" s="130" t="s">
        <v>2404</v>
      </c>
    </row>
    <row r="12" spans="2:5" s="119" customFormat="1" ht="18.75" thickBot="1" x14ac:dyDescent="0.3">
      <c r="B12" s="156">
        <v>497</v>
      </c>
      <c r="C12" s="130" t="s">
        <v>2404</v>
      </c>
    </row>
    <row r="13" spans="2:5" s="119" customFormat="1" ht="18.75" thickBot="1" x14ac:dyDescent="0.3">
      <c r="B13" s="156">
        <v>294</v>
      </c>
      <c r="C13" s="130" t="s">
        <v>2404</v>
      </c>
    </row>
    <row r="14" spans="2:5" s="119" customFormat="1" ht="18.75" thickBot="1" x14ac:dyDescent="0.3">
      <c r="B14" s="156">
        <v>946</v>
      </c>
      <c r="C14" s="130" t="s">
        <v>2404</v>
      </c>
    </row>
    <row r="15" spans="2:5" s="119" customFormat="1" ht="18.75" thickBot="1" x14ac:dyDescent="0.3">
      <c r="B15" s="156">
        <v>114</v>
      </c>
      <c r="C15" s="130" t="s">
        <v>2404</v>
      </c>
    </row>
    <row r="16" spans="2:5" s="119" customFormat="1" ht="18.75" thickBot="1" x14ac:dyDescent="0.3">
      <c r="B16" s="156">
        <v>480</v>
      </c>
      <c r="C16" s="130" t="s">
        <v>2404</v>
      </c>
    </row>
    <row r="17" spans="2:3" s="119" customFormat="1" ht="18.75" thickBot="1" x14ac:dyDescent="0.3">
      <c r="B17" s="156">
        <v>708</v>
      </c>
      <c r="C17" s="130" t="s">
        <v>2404</v>
      </c>
    </row>
    <row r="18" spans="2:3" s="119" customFormat="1" ht="18.75" thickBot="1" x14ac:dyDescent="0.3">
      <c r="B18" s="156">
        <v>769</v>
      </c>
      <c r="C18" s="130" t="s">
        <v>2404</v>
      </c>
    </row>
    <row r="19" spans="2:3" s="119" customFormat="1" ht="18.75" thickBot="1" x14ac:dyDescent="0.3">
      <c r="B19" s="156">
        <v>224</v>
      </c>
      <c r="C19" s="130" t="s">
        <v>2404</v>
      </c>
    </row>
    <row r="20" spans="2:3" s="119" customFormat="1" ht="18.75" thickBot="1" x14ac:dyDescent="0.3">
      <c r="B20" s="156">
        <v>761</v>
      </c>
      <c r="C20" s="130" t="s">
        <v>2404</v>
      </c>
    </row>
    <row r="21" spans="2:3" s="119" customFormat="1" ht="18.75" thickBot="1" x14ac:dyDescent="0.3">
      <c r="B21" s="156">
        <v>153</v>
      </c>
      <c r="C21" s="130" t="s">
        <v>2404</v>
      </c>
    </row>
    <row r="22" spans="2:3" s="119" customFormat="1" ht="18.75" thickBot="1" x14ac:dyDescent="0.3">
      <c r="B22" s="156">
        <v>843</v>
      </c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1614" priority="2169"/>
  </conditionalFormatting>
  <conditionalFormatting sqref="B62:B68">
    <cfRule type="duplicateValues" dxfId="1613" priority="2168"/>
  </conditionalFormatting>
  <conditionalFormatting sqref="B58:B61">
    <cfRule type="duplicateValues" dxfId="1612" priority="2166"/>
  </conditionalFormatting>
  <conditionalFormatting sqref="B58:B61">
    <cfRule type="duplicateValues" dxfId="1611" priority="2167"/>
  </conditionalFormatting>
  <conditionalFormatting sqref="B54:B57">
    <cfRule type="duplicateValues" dxfId="1610" priority="2165"/>
  </conditionalFormatting>
  <conditionalFormatting sqref="B37:B47">
    <cfRule type="duplicateValues" dxfId="1609" priority="766"/>
  </conditionalFormatting>
  <conditionalFormatting sqref="B37:B47">
    <cfRule type="duplicateValues" dxfId="1608" priority="765"/>
  </conditionalFormatting>
  <conditionalFormatting sqref="B37:B47">
    <cfRule type="duplicateValues" dxfId="1607" priority="763"/>
    <cfRule type="duplicateValues" dxfId="1606" priority="764"/>
  </conditionalFormatting>
  <conditionalFormatting sqref="B37:B47">
    <cfRule type="duplicateValues" dxfId="1605" priority="760"/>
    <cfRule type="duplicateValues" dxfId="1604" priority="761"/>
    <cfRule type="duplicateValues" dxfId="1603" priority="762"/>
  </conditionalFormatting>
  <conditionalFormatting sqref="B37:B47">
    <cfRule type="duplicateValues" dxfId="1602" priority="757"/>
    <cfRule type="duplicateValues" dxfId="1601" priority="758"/>
    <cfRule type="duplicateValues" dxfId="1600" priority="759"/>
  </conditionalFormatting>
  <conditionalFormatting sqref="B37:B47">
    <cfRule type="duplicateValues" dxfId="1599" priority="755"/>
    <cfRule type="duplicateValues" dxfId="1598" priority="756"/>
  </conditionalFormatting>
  <conditionalFormatting sqref="B37:B47">
    <cfRule type="duplicateValues" dxfId="1597" priority="753"/>
    <cfRule type="duplicateValues" dxfId="1596" priority="754"/>
  </conditionalFormatting>
  <conditionalFormatting sqref="B37:B47">
    <cfRule type="duplicateValues" dxfId="1595" priority="752"/>
  </conditionalFormatting>
  <conditionalFormatting sqref="B37:B47">
    <cfRule type="duplicateValues" dxfId="1594" priority="750"/>
    <cfRule type="duplicateValues" dxfId="1593" priority="751"/>
  </conditionalFormatting>
  <conditionalFormatting sqref="B37:B47">
    <cfRule type="duplicateValues" dxfId="1592" priority="747"/>
    <cfRule type="duplicateValues" dxfId="1591" priority="748"/>
    <cfRule type="duplicateValues" dxfId="1590" priority="749"/>
  </conditionalFormatting>
  <conditionalFormatting sqref="B37:B47">
    <cfRule type="duplicateValues" dxfId="1589" priority="746"/>
  </conditionalFormatting>
  <conditionalFormatting sqref="B37:B47">
    <cfRule type="duplicateValues" dxfId="1588" priority="745"/>
  </conditionalFormatting>
  <conditionalFormatting sqref="B37:B47">
    <cfRule type="duplicateValues" dxfId="1587" priority="743"/>
    <cfRule type="duplicateValues" dxfId="1586" priority="744"/>
  </conditionalFormatting>
  <conditionalFormatting sqref="B37:B47">
    <cfRule type="duplicateValues" dxfId="1585" priority="740"/>
    <cfRule type="duplicateValues" dxfId="1584" priority="741"/>
    <cfRule type="duplicateValues" dxfId="1583" priority="742"/>
  </conditionalFormatting>
  <conditionalFormatting sqref="B37:B47">
    <cfRule type="duplicateValues" dxfId="1582" priority="738"/>
    <cfRule type="duplicateValues" dxfId="1581" priority="739"/>
  </conditionalFormatting>
  <conditionalFormatting sqref="B48:B53">
    <cfRule type="duplicateValues" dxfId="1580" priority="737"/>
  </conditionalFormatting>
  <conditionalFormatting sqref="B48:B53">
    <cfRule type="duplicateValues" dxfId="1579" priority="736"/>
  </conditionalFormatting>
  <conditionalFormatting sqref="B48:B53">
    <cfRule type="duplicateValues" dxfId="1578" priority="734"/>
    <cfRule type="duplicateValues" dxfId="1577" priority="735"/>
  </conditionalFormatting>
  <conditionalFormatting sqref="B48:B53">
    <cfRule type="duplicateValues" dxfId="1576" priority="731"/>
    <cfRule type="duplicateValues" dxfId="1575" priority="732"/>
    <cfRule type="duplicateValues" dxfId="1574" priority="733"/>
  </conditionalFormatting>
  <conditionalFormatting sqref="B48:B53">
    <cfRule type="duplicateValues" dxfId="1573" priority="728"/>
    <cfRule type="duplicateValues" dxfId="1572" priority="729"/>
    <cfRule type="duplicateValues" dxfId="1571" priority="730"/>
  </conditionalFormatting>
  <conditionalFormatting sqref="B48:B53">
    <cfRule type="duplicateValues" dxfId="1570" priority="726"/>
    <cfRule type="duplicateValues" dxfId="1569" priority="727"/>
  </conditionalFormatting>
  <conditionalFormatting sqref="B48:B53">
    <cfRule type="duplicateValues" dxfId="1568" priority="724"/>
    <cfRule type="duplicateValues" dxfId="1567" priority="725"/>
  </conditionalFormatting>
  <conditionalFormatting sqref="B48:B53">
    <cfRule type="duplicateValues" dxfId="1566" priority="723"/>
  </conditionalFormatting>
  <conditionalFormatting sqref="B48:B53">
    <cfRule type="duplicateValues" dxfId="1565" priority="721"/>
    <cfRule type="duplicateValues" dxfId="1564" priority="722"/>
  </conditionalFormatting>
  <conditionalFormatting sqref="B48:B53">
    <cfRule type="duplicateValues" dxfId="1563" priority="718"/>
    <cfRule type="duplicateValues" dxfId="1562" priority="719"/>
    <cfRule type="duplicateValues" dxfId="1561" priority="720"/>
  </conditionalFormatting>
  <conditionalFormatting sqref="B48:B53">
    <cfRule type="duplicateValues" dxfId="1560" priority="717"/>
  </conditionalFormatting>
  <conditionalFormatting sqref="B48:B53">
    <cfRule type="duplicateValues" dxfId="1559" priority="716"/>
  </conditionalFormatting>
  <conditionalFormatting sqref="B48:B53">
    <cfRule type="duplicateValues" dxfId="1558" priority="714"/>
    <cfRule type="duplicateValues" dxfId="1557" priority="715"/>
  </conditionalFormatting>
  <conditionalFormatting sqref="B48:B53">
    <cfRule type="duplicateValues" dxfId="1556" priority="711"/>
    <cfRule type="duplicateValues" dxfId="1555" priority="712"/>
    <cfRule type="duplicateValues" dxfId="1554" priority="713"/>
  </conditionalFormatting>
  <conditionalFormatting sqref="B48:B53">
    <cfRule type="duplicateValues" dxfId="1553" priority="709"/>
    <cfRule type="duplicateValues" dxfId="1552" priority="710"/>
  </conditionalFormatting>
  <conditionalFormatting sqref="B29:B36">
    <cfRule type="duplicateValues" dxfId="1551" priority="558"/>
    <cfRule type="duplicateValues" dxfId="1550" priority="559"/>
    <cfRule type="duplicateValues" dxfId="1549" priority="560"/>
    <cfRule type="duplicateValues" dxfId="1548" priority="561"/>
  </conditionalFormatting>
  <conditionalFormatting sqref="B29:B36">
    <cfRule type="duplicateValues" dxfId="1547" priority="551"/>
  </conditionalFormatting>
  <conditionalFormatting sqref="B29:B36">
    <cfRule type="duplicateValues" dxfId="1546" priority="549"/>
    <cfRule type="duplicateValues" dxfId="1545" priority="550"/>
  </conditionalFormatting>
  <conditionalFormatting sqref="B29:B36">
    <cfRule type="duplicateValues" dxfId="1544" priority="546"/>
    <cfRule type="duplicateValues" dxfId="1543" priority="547"/>
    <cfRule type="duplicateValues" dxfId="1542" priority="548"/>
  </conditionalFormatting>
  <conditionalFormatting sqref="B26:B28">
    <cfRule type="duplicateValues" dxfId="1541" priority="473"/>
  </conditionalFormatting>
  <conditionalFormatting sqref="B26:B28">
    <cfRule type="duplicateValues" dxfId="1540" priority="472"/>
  </conditionalFormatting>
  <conditionalFormatting sqref="B26:B28">
    <cfRule type="duplicateValues" dxfId="1539" priority="470"/>
    <cfRule type="duplicateValues" dxfId="1538" priority="471"/>
  </conditionalFormatting>
  <conditionalFormatting sqref="B26:B28">
    <cfRule type="duplicateValues" dxfId="1537" priority="467"/>
    <cfRule type="duplicateValues" dxfId="1536" priority="468"/>
    <cfRule type="duplicateValues" dxfId="1535" priority="469"/>
  </conditionalFormatting>
  <conditionalFormatting sqref="B26:B28">
    <cfRule type="duplicateValues" dxfId="1534" priority="464"/>
    <cfRule type="duplicateValues" dxfId="1533" priority="465"/>
    <cfRule type="duplicateValues" dxfId="1532" priority="466"/>
  </conditionalFormatting>
  <conditionalFormatting sqref="B26:B28">
    <cfRule type="duplicateValues" dxfId="1531" priority="462"/>
    <cfRule type="duplicateValues" dxfId="1530" priority="463"/>
  </conditionalFormatting>
  <conditionalFormatting sqref="B26:B28">
    <cfRule type="duplicateValues" dxfId="1529" priority="458"/>
    <cfRule type="duplicateValues" dxfId="1528" priority="459"/>
    <cfRule type="duplicateValues" dxfId="1527" priority="460"/>
    <cfRule type="duplicateValues" dxfId="1526" priority="461"/>
  </conditionalFormatting>
  <conditionalFormatting sqref="B26:B28">
    <cfRule type="duplicateValues" dxfId="1525" priority="457"/>
  </conditionalFormatting>
  <conditionalFormatting sqref="B26:B28">
    <cfRule type="duplicateValues" dxfId="1524" priority="456"/>
  </conditionalFormatting>
  <conditionalFormatting sqref="B26:B28">
    <cfRule type="duplicateValues" dxfId="1523" priority="454"/>
    <cfRule type="duplicateValues" dxfId="1522" priority="455"/>
  </conditionalFormatting>
  <conditionalFormatting sqref="B26:B28">
    <cfRule type="duplicateValues" dxfId="1521" priority="451"/>
    <cfRule type="duplicateValues" dxfId="1520" priority="452"/>
    <cfRule type="duplicateValues" dxfId="1519" priority="453"/>
  </conditionalFormatting>
  <conditionalFormatting sqref="B26:B28">
    <cfRule type="duplicateValues" dxfId="1518" priority="448"/>
    <cfRule type="duplicateValues" dxfId="1517" priority="449"/>
    <cfRule type="duplicateValues" dxfId="1516" priority="450"/>
  </conditionalFormatting>
  <conditionalFormatting sqref="B26:B28">
    <cfRule type="duplicateValues" dxfId="1515" priority="446"/>
    <cfRule type="duplicateValues" dxfId="1514" priority="447"/>
  </conditionalFormatting>
  <conditionalFormatting sqref="B26:B28">
    <cfRule type="duplicateValues" dxfId="1513" priority="445"/>
  </conditionalFormatting>
  <conditionalFormatting sqref="B26:B28">
    <cfRule type="duplicateValues" dxfId="1512" priority="441"/>
    <cfRule type="duplicateValues" dxfId="1511" priority="442"/>
    <cfRule type="duplicateValues" dxfId="1510" priority="443"/>
    <cfRule type="duplicateValues" dxfId="1509" priority="444"/>
  </conditionalFormatting>
  <conditionalFormatting sqref="B26:B28">
    <cfRule type="duplicateValues" dxfId="1508" priority="440"/>
  </conditionalFormatting>
  <conditionalFormatting sqref="B26:B28">
    <cfRule type="duplicateValues" dxfId="1507" priority="438"/>
    <cfRule type="duplicateValues" dxfId="1506" priority="439"/>
  </conditionalFormatting>
  <conditionalFormatting sqref="B26:B28">
    <cfRule type="duplicateValues" dxfId="1505" priority="435"/>
    <cfRule type="duplicateValues" dxfId="1504" priority="436"/>
    <cfRule type="duplicateValues" dxfId="1503" priority="437"/>
  </conditionalFormatting>
  <conditionalFormatting sqref="B26:B28">
    <cfRule type="duplicateValues" dxfId="1502" priority="434"/>
  </conditionalFormatting>
  <conditionalFormatting sqref="B23:B25">
    <cfRule type="duplicateValues" dxfId="1261" priority="105"/>
  </conditionalFormatting>
  <conditionalFormatting sqref="B23:B25">
    <cfRule type="duplicateValues" dxfId="1260" priority="103"/>
    <cfRule type="duplicateValues" dxfId="1259" priority="104"/>
  </conditionalFormatting>
  <conditionalFormatting sqref="B23:B25">
    <cfRule type="duplicateValues" dxfId="1238" priority="82"/>
  </conditionalFormatting>
  <conditionalFormatting sqref="B23:B25">
    <cfRule type="duplicateValues" dxfId="1237" priority="80"/>
    <cfRule type="duplicateValues" dxfId="1236" priority="81"/>
  </conditionalFormatting>
  <conditionalFormatting sqref="B23:B25">
    <cfRule type="duplicateValues" dxfId="1235" priority="77"/>
    <cfRule type="duplicateValues" dxfId="1234" priority="78"/>
    <cfRule type="duplicateValues" dxfId="1233" priority="79"/>
  </conditionalFormatting>
  <conditionalFormatting sqref="B23:B25">
    <cfRule type="duplicateValues" dxfId="1232" priority="73"/>
    <cfRule type="duplicateValues" dxfId="1231" priority="74"/>
    <cfRule type="duplicateValues" dxfId="1230" priority="75"/>
    <cfRule type="duplicateValues" dxfId="1229" priority="76"/>
  </conditionalFormatting>
  <conditionalFormatting sqref="B21:B22">
    <cfRule type="duplicateValues" dxfId="1205" priority="49"/>
  </conditionalFormatting>
  <conditionalFormatting sqref="B21:B22">
    <cfRule type="duplicateValues" dxfId="1204" priority="48"/>
  </conditionalFormatting>
  <conditionalFormatting sqref="B21:B22">
    <cfRule type="duplicateValues" dxfId="1203" priority="46"/>
    <cfRule type="duplicateValues" dxfId="1202" priority="47"/>
  </conditionalFormatting>
  <conditionalFormatting sqref="B21:B22">
    <cfRule type="duplicateValues" dxfId="1201" priority="43"/>
    <cfRule type="duplicateValues" dxfId="1200" priority="44"/>
    <cfRule type="duplicateValues" dxfId="1199" priority="45"/>
  </conditionalFormatting>
  <conditionalFormatting sqref="B21:B22">
    <cfRule type="duplicateValues" dxfId="1198" priority="40"/>
    <cfRule type="duplicateValues" dxfId="1197" priority="41"/>
    <cfRule type="duplicateValues" dxfId="1196" priority="42"/>
  </conditionalFormatting>
  <conditionalFormatting sqref="B21:B22">
    <cfRule type="duplicateValues" dxfId="1195" priority="38"/>
    <cfRule type="duplicateValues" dxfId="1194" priority="39"/>
  </conditionalFormatting>
  <conditionalFormatting sqref="B21:B22">
    <cfRule type="duplicateValues" dxfId="1193" priority="34"/>
    <cfRule type="duplicateValues" dxfId="1192" priority="35"/>
    <cfRule type="duplicateValues" dxfId="1191" priority="36"/>
    <cfRule type="duplicateValues" dxfId="1190" priority="37"/>
  </conditionalFormatting>
  <conditionalFormatting sqref="B21:B22">
    <cfRule type="duplicateValues" dxfId="1189" priority="33"/>
  </conditionalFormatting>
  <conditionalFormatting sqref="B2:B19">
    <cfRule type="duplicateValues" dxfId="1188" priority="32"/>
  </conditionalFormatting>
  <conditionalFormatting sqref="B2:B19">
    <cfRule type="duplicateValues" dxfId="1187" priority="30"/>
    <cfRule type="duplicateValues" dxfId="1186" priority="31"/>
  </conditionalFormatting>
  <conditionalFormatting sqref="B2:B19">
    <cfRule type="duplicateValues" dxfId="1185" priority="27"/>
    <cfRule type="duplicateValues" dxfId="1184" priority="28"/>
    <cfRule type="duplicateValues" dxfId="1183" priority="29"/>
  </conditionalFormatting>
  <conditionalFormatting sqref="B2:B19">
    <cfRule type="duplicateValues" dxfId="1182" priority="23"/>
    <cfRule type="duplicateValues" dxfId="1181" priority="24"/>
    <cfRule type="duplicateValues" dxfId="1180" priority="25"/>
    <cfRule type="duplicateValues" dxfId="1179" priority="26"/>
  </conditionalFormatting>
  <conditionalFormatting sqref="B20">
    <cfRule type="duplicateValues" dxfId="1178" priority="22"/>
  </conditionalFormatting>
  <conditionalFormatting sqref="B20">
    <cfRule type="duplicateValues" dxfId="1177" priority="20"/>
    <cfRule type="duplicateValues" dxfId="1176" priority="21"/>
  </conditionalFormatting>
  <conditionalFormatting sqref="B20">
    <cfRule type="duplicateValues" dxfId="1175" priority="17"/>
    <cfRule type="duplicateValues" dxfId="1174" priority="18"/>
    <cfRule type="duplicateValues" dxfId="1173" priority="19"/>
  </conditionalFormatting>
  <conditionalFormatting sqref="B20">
    <cfRule type="duplicateValues" dxfId="1172" priority="13"/>
    <cfRule type="duplicateValues" dxfId="1171" priority="14"/>
    <cfRule type="duplicateValues" dxfId="1170" priority="15"/>
    <cfRule type="duplicateValues" dxfId="1169" priority="16"/>
  </conditionalFormatting>
  <conditionalFormatting sqref="B2:B22">
    <cfRule type="duplicateValues" dxfId="1168" priority="11"/>
    <cfRule type="duplicateValues" dxfId="1167" priority="12"/>
  </conditionalFormatting>
  <conditionalFormatting sqref="B21:B22">
    <cfRule type="duplicateValues" dxfId="1166" priority="10"/>
  </conditionalFormatting>
  <conditionalFormatting sqref="B21:B22">
    <cfRule type="duplicateValues" dxfId="1165" priority="8"/>
    <cfRule type="duplicateValues" dxfId="1164" priority="9"/>
  </conditionalFormatting>
  <conditionalFormatting sqref="B21:B22">
    <cfRule type="duplicateValues" dxfId="1163" priority="5"/>
    <cfRule type="duplicateValues" dxfId="1162" priority="6"/>
    <cfRule type="duplicateValues" dxfId="1161" priority="7"/>
  </conditionalFormatting>
  <conditionalFormatting sqref="B21:B22">
    <cfRule type="duplicateValues" dxfId="1160" priority="1"/>
    <cfRule type="duplicateValues" dxfId="1159" priority="2"/>
    <cfRule type="duplicateValues" dxfId="1158" priority="3"/>
    <cfRule type="duplicateValues" dxfId="1157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69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54" priority="24"/>
  </conditionalFormatting>
  <conditionalFormatting sqref="A830">
    <cfRule type="duplicateValues" dxfId="1453" priority="23"/>
  </conditionalFormatting>
  <conditionalFormatting sqref="A831">
    <cfRule type="duplicateValues" dxfId="1452" priority="22"/>
  </conditionalFormatting>
  <conditionalFormatting sqref="A832">
    <cfRule type="duplicateValues" dxfId="1451" priority="21"/>
  </conditionalFormatting>
  <conditionalFormatting sqref="A833">
    <cfRule type="duplicateValues" dxfId="1450" priority="20"/>
  </conditionalFormatting>
  <conditionalFormatting sqref="A845:A1048576 A1:A833">
    <cfRule type="duplicateValues" dxfId="1449" priority="19"/>
  </conditionalFormatting>
  <conditionalFormatting sqref="A834:A840">
    <cfRule type="duplicateValues" dxfId="1448" priority="18"/>
  </conditionalFormatting>
  <conditionalFormatting sqref="A834:A840">
    <cfRule type="duplicateValues" dxfId="1447" priority="17"/>
  </conditionalFormatting>
  <conditionalFormatting sqref="A845:A1048576 A1:A840">
    <cfRule type="duplicateValues" dxfId="1446" priority="16"/>
  </conditionalFormatting>
  <conditionalFormatting sqref="A841">
    <cfRule type="duplicateValues" dxfId="1445" priority="15"/>
  </conditionalFormatting>
  <conditionalFormatting sqref="A841">
    <cfRule type="duplicateValues" dxfId="1444" priority="14"/>
  </conditionalFormatting>
  <conditionalFormatting sqref="A841">
    <cfRule type="duplicateValues" dxfId="1443" priority="13"/>
  </conditionalFormatting>
  <conditionalFormatting sqref="A842">
    <cfRule type="duplicateValues" dxfId="1442" priority="12"/>
  </conditionalFormatting>
  <conditionalFormatting sqref="A842">
    <cfRule type="duplicateValues" dxfId="1441" priority="11"/>
  </conditionalFormatting>
  <conditionalFormatting sqref="A842">
    <cfRule type="duplicateValues" dxfId="1440" priority="10"/>
  </conditionalFormatting>
  <conditionalFormatting sqref="A1:A842 A845:A1048576">
    <cfRule type="duplicateValues" dxfId="1439" priority="9"/>
  </conditionalFormatting>
  <conditionalFormatting sqref="A843">
    <cfRule type="duplicateValues" dxfId="1438" priority="8"/>
  </conditionalFormatting>
  <conditionalFormatting sqref="A843">
    <cfRule type="duplicateValues" dxfId="1437" priority="7"/>
  </conditionalFormatting>
  <conditionalFormatting sqref="A843">
    <cfRule type="duplicateValues" dxfId="1436" priority="6"/>
  </conditionalFormatting>
  <conditionalFormatting sqref="A843">
    <cfRule type="duplicateValues" dxfId="1435" priority="5"/>
  </conditionalFormatting>
  <conditionalFormatting sqref="A844">
    <cfRule type="duplicateValues" dxfId="1434" priority="4"/>
  </conditionalFormatting>
  <conditionalFormatting sqref="A844">
    <cfRule type="duplicateValues" dxfId="1433" priority="3"/>
  </conditionalFormatting>
  <conditionalFormatting sqref="A844">
    <cfRule type="duplicateValues" dxfId="1432" priority="2"/>
  </conditionalFormatting>
  <conditionalFormatting sqref="A844">
    <cfRule type="duplicateValues" dxfId="143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430" priority="26"/>
  </conditionalFormatting>
  <conditionalFormatting sqref="B5:B6">
    <cfRule type="duplicateValues" dxfId="1429" priority="25"/>
  </conditionalFormatting>
  <conditionalFormatting sqref="A5:A6">
    <cfRule type="duplicateValues" dxfId="1428" priority="23"/>
    <cfRule type="duplicateValues" dxfId="142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2021-09-30T15:39:42Z</dcterms:modified>
</cp:coreProperties>
</file>