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3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Septiembre\30\"/>
    </mc:Choice>
  </mc:AlternateContent>
  <bookViews>
    <workbookView xWindow="0" yWindow="0" windowWidth="15270" windowHeight="4575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Concat" sheetId="32" r:id="rId10"/>
    <sheet name="LISTADO ATM" sheetId="5" r:id="rId11"/>
    <sheet name="Cargas y Reinicios" sheetId="15" r:id="rId12"/>
    <sheet name="Hoja3" sheetId="13" state="hidden" r:id="rId13"/>
    <sheet name="Hoja4" sheetId="14" state="hidden" r:id="rId14"/>
    <sheet name="Casos Especiales" sheetId="3" r:id="rId15"/>
    <sheet name="VIP" sheetId="4" r:id="rId16"/>
    <sheet name="Gráfico3" sheetId="6" r:id="rId17"/>
    <sheet name="Gráfica waterfall" sheetId="10" r:id="rId18"/>
    <sheet name="Gráfico4" sheetId="7" r:id="rId19"/>
    <sheet name="Cálculos" sheetId="9" r:id="rId20"/>
    <sheet name="Hoja1" sheetId="11" state="hidden" r:id="rId21"/>
    <sheet name="Hoja2" sheetId="12" state="hidden" r:id="rId22"/>
  </sheets>
  <externalReferences>
    <externalReference r:id="rId23"/>
  </externalReferences>
  <definedNames>
    <definedName name="_xlnm._FilterDatabase" localSheetId="14" hidden="1">'Casos Especiales'!$A$2:$K$2</definedName>
    <definedName name="_xlnm._FilterDatabase" localSheetId="10" hidden="1">'LISTADO ATM'!$A$1:$C$829</definedName>
    <definedName name="_xlnm._FilterDatabase" localSheetId="7" hidden="1">REPORTE!$A$4:$Q$14</definedName>
    <definedName name="_xlnm._FilterDatabase" localSheetId="8" hidden="1">'Sin Efectivo'!$A$68:$E$68</definedName>
    <definedName name="_xlnm._FilterDatabase" localSheetId="15" hidden="1">VIP!$A$1:$O$822</definedName>
    <definedName name="ATMs" localSheetId="15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4" hidden="1">'Casos Especiales'!$A$2:$K$2</definedName>
    <definedName name="Z_57C67F32_DCFA_4A16_B8F2_ADBDA29FCFCB_.wvu.FilterData" localSheetId="10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5" hidden="1">VIP!$A$1:$O$637</definedName>
    <definedName name="Z_650CE5B0_95CF_4B9E_A5AB_A0001E7D7BF7_.wvu.FilterData" localSheetId="7" hidden="1">REPORTE!$A$4:$Q$4</definedName>
    <definedName name="Z_701F875E_EA8B_4188_88FE_DA2B1B676331_.wvu.FilterData" localSheetId="14" hidden="1">'Casos Especiales'!$A$2:$K$2</definedName>
    <definedName name="Z_701F875E_EA8B_4188_88FE_DA2B1B676331_.wvu.FilterData" localSheetId="10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5" hidden="1">VIP!$A$1:$O$637</definedName>
    <definedName name="Z_C452A998_0FA2_450E_9B07_FCF7CD63C3C0_.wvu.FilterData" localSheetId="14" hidden="1">'Casos Especiales'!$A$2:$K$2</definedName>
    <definedName name="Z_C452A998_0FA2_450E_9B07_FCF7CD63C3C0_.wvu.FilterData" localSheetId="10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5" hidden="1">VIP!$A$1:$O$637</definedName>
    <definedName name="Z_D48E102A_1C0F_4858_987B_F75C60DADF4F_.wvu.FilterData" localSheetId="14" hidden="1">'Casos Especiales'!$A$2:$K$2</definedName>
    <definedName name="Z_D48E102A_1C0F_4858_987B_F75C60DADF4F_.wvu.FilterData" localSheetId="10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5" hidden="1">VIP!$A$1:$O$637</definedName>
    <definedName name="Z_E20EEB1D_5262_4D76_B4C9_00BD2E272F2B_.wvu.FilterData" localSheetId="14" hidden="1">'Casos Especiales'!$A$2:$K$2</definedName>
    <definedName name="Z_E20EEB1D_5262_4D76_B4C9_00BD2E272F2B_.wvu.FilterData" localSheetId="10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5" hidden="1">VIP!$A$1:$O$637</definedName>
    <definedName name="Z_ED203EF2_634C_45D2_BFF8_4A0A1E80DF7B_.wvu.FilterData" localSheetId="14" hidden="1">'Casos Especiales'!$A$2:$K$2</definedName>
    <definedName name="Z_ED203EF2_634C_45D2_BFF8_4A0A1E80DF7B_.wvu.FilterData" localSheetId="10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5" hidden="1">VIP!$A$1:$O$637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60" i="1" l="1"/>
  <c r="A59" i="1"/>
  <c r="F60" i="1"/>
  <c r="G60" i="1"/>
  <c r="H60" i="1"/>
  <c r="I60" i="1"/>
  <c r="J60" i="1"/>
  <c r="K60" i="1"/>
  <c r="F59" i="1"/>
  <c r="G59" i="1"/>
  <c r="H59" i="1"/>
  <c r="I59" i="1"/>
  <c r="J59" i="1"/>
  <c r="K59" i="1"/>
  <c r="F58" i="1" l="1"/>
  <c r="G58" i="1"/>
  <c r="H58" i="1"/>
  <c r="I58" i="1"/>
  <c r="J58" i="1"/>
  <c r="K58" i="1"/>
  <c r="F57" i="1"/>
  <c r="G57" i="1"/>
  <c r="H57" i="1"/>
  <c r="I57" i="1"/>
  <c r="J57" i="1"/>
  <c r="K57" i="1"/>
  <c r="F56" i="1"/>
  <c r="G56" i="1"/>
  <c r="H56" i="1"/>
  <c r="I56" i="1"/>
  <c r="J56" i="1"/>
  <c r="K56" i="1"/>
  <c r="F55" i="1"/>
  <c r="G55" i="1"/>
  <c r="H55" i="1"/>
  <c r="I55" i="1"/>
  <c r="J55" i="1"/>
  <c r="K55" i="1"/>
  <c r="F54" i="1"/>
  <c r="G54" i="1"/>
  <c r="H54" i="1"/>
  <c r="I54" i="1"/>
  <c r="J54" i="1"/>
  <c r="K54" i="1"/>
  <c r="F53" i="1"/>
  <c r="G53" i="1"/>
  <c r="H53" i="1"/>
  <c r="I53" i="1"/>
  <c r="J53" i="1"/>
  <c r="K53" i="1"/>
  <c r="F52" i="1"/>
  <c r="G52" i="1"/>
  <c r="H52" i="1"/>
  <c r="I52" i="1"/>
  <c r="J52" i="1"/>
  <c r="K52" i="1"/>
  <c r="F51" i="1"/>
  <c r="G51" i="1"/>
  <c r="H51" i="1"/>
  <c r="I51" i="1"/>
  <c r="J51" i="1"/>
  <c r="K51" i="1"/>
  <c r="F50" i="1"/>
  <c r="G50" i="1"/>
  <c r="H50" i="1"/>
  <c r="I50" i="1"/>
  <c r="J50" i="1"/>
  <c r="K50" i="1"/>
  <c r="F49" i="1"/>
  <c r="G49" i="1"/>
  <c r="H49" i="1"/>
  <c r="I49" i="1"/>
  <c r="J49" i="1"/>
  <c r="K49" i="1"/>
  <c r="F48" i="1"/>
  <c r="G48" i="1"/>
  <c r="H48" i="1"/>
  <c r="I48" i="1"/>
  <c r="J48" i="1"/>
  <c r="K48" i="1"/>
  <c r="F47" i="1"/>
  <c r="G47" i="1"/>
  <c r="H47" i="1"/>
  <c r="I47" i="1"/>
  <c r="J47" i="1"/>
  <c r="K47" i="1"/>
  <c r="F46" i="1"/>
  <c r="G46" i="1"/>
  <c r="H46" i="1"/>
  <c r="I46" i="1"/>
  <c r="J46" i="1"/>
  <c r="K46" i="1"/>
  <c r="F45" i="1"/>
  <c r="G45" i="1"/>
  <c r="H45" i="1"/>
  <c r="I45" i="1"/>
  <c r="J45" i="1"/>
  <c r="K45" i="1"/>
  <c r="F44" i="1"/>
  <c r="G44" i="1"/>
  <c r="H44" i="1"/>
  <c r="I44" i="1"/>
  <c r="J44" i="1"/>
  <c r="K44" i="1"/>
  <c r="F43" i="1"/>
  <c r="G43" i="1"/>
  <c r="H43" i="1"/>
  <c r="I43" i="1"/>
  <c r="J43" i="1"/>
  <c r="K43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F42" i="1" l="1"/>
  <c r="G42" i="1"/>
  <c r="H42" i="1"/>
  <c r="I42" i="1"/>
  <c r="J42" i="1"/>
  <c r="K42" i="1"/>
  <c r="F41" i="1"/>
  <c r="G41" i="1"/>
  <c r="H41" i="1"/>
  <c r="I41" i="1"/>
  <c r="J41" i="1"/>
  <c r="K41" i="1"/>
  <c r="F40" i="1"/>
  <c r="G40" i="1"/>
  <c r="H40" i="1"/>
  <c r="I40" i="1"/>
  <c r="J40" i="1"/>
  <c r="K40" i="1"/>
  <c r="F39" i="1"/>
  <c r="G39" i="1"/>
  <c r="H39" i="1"/>
  <c r="I39" i="1"/>
  <c r="J39" i="1"/>
  <c r="K39" i="1"/>
  <c r="F38" i="1"/>
  <c r="G38" i="1"/>
  <c r="H38" i="1"/>
  <c r="I38" i="1"/>
  <c r="J38" i="1"/>
  <c r="K38" i="1"/>
  <c r="F37" i="1"/>
  <c r="G37" i="1"/>
  <c r="H37" i="1"/>
  <c r="I37" i="1"/>
  <c r="J37" i="1"/>
  <c r="K37" i="1"/>
  <c r="F36" i="1"/>
  <c r="G36" i="1"/>
  <c r="H36" i="1"/>
  <c r="I36" i="1"/>
  <c r="J36" i="1"/>
  <c r="K36" i="1"/>
  <c r="F35" i="1"/>
  <c r="G35" i="1"/>
  <c r="H35" i="1"/>
  <c r="I35" i="1"/>
  <c r="J35" i="1"/>
  <c r="K35" i="1"/>
  <c r="F34" i="1"/>
  <c r="G34" i="1"/>
  <c r="H34" i="1"/>
  <c r="I34" i="1"/>
  <c r="J34" i="1"/>
  <c r="K34" i="1"/>
  <c r="F33" i="1"/>
  <c r="G33" i="1"/>
  <c r="H33" i="1"/>
  <c r="I33" i="1"/>
  <c r="J33" i="1"/>
  <c r="K33" i="1"/>
  <c r="F32" i="1"/>
  <c r="G32" i="1"/>
  <c r="H32" i="1"/>
  <c r="I32" i="1"/>
  <c r="J32" i="1"/>
  <c r="K32" i="1"/>
  <c r="A42" i="1"/>
  <c r="A41" i="1"/>
  <c r="A40" i="1"/>
  <c r="A39" i="1"/>
  <c r="A38" i="1"/>
  <c r="A37" i="1"/>
  <c r="A36" i="1"/>
  <c r="A35" i="1"/>
  <c r="A34" i="1"/>
  <c r="A33" i="1"/>
  <c r="A32" i="1"/>
  <c r="B131" i="16" l="1"/>
  <c r="B108" i="16"/>
  <c r="B96" i="16"/>
  <c r="B84" i="16"/>
  <c r="B51" i="16"/>
  <c r="B67" i="16"/>
  <c r="C55" i="16"/>
  <c r="C56" i="16"/>
  <c r="C57" i="16"/>
  <c r="C58" i="16"/>
  <c r="C59" i="16"/>
  <c r="C100" i="16"/>
  <c r="C40" i="16"/>
  <c r="C41" i="16"/>
  <c r="C42" i="16"/>
  <c r="C43" i="16"/>
  <c r="C44" i="16"/>
  <c r="C45" i="16"/>
  <c r="C46" i="16"/>
  <c r="C47" i="16"/>
  <c r="C48" i="16"/>
  <c r="C20" i="16"/>
  <c r="C21" i="16"/>
  <c r="C22" i="16"/>
  <c r="C23" i="16"/>
  <c r="C24" i="16"/>
  <c r="C25" i="16"/>
  <c r="C26" i="16"/>
  <c r="C27" i="16"/>
  <c r="C28" i="16"/>
  <c r="C29" i="16"/>
  <c r="C30" i="16"/>
  <c r="C31" i="16"/>
  <c r="C32" i="16"/>
  <c r="C33" i="16"/>
  <c r="C34" i="16"/>
  <c r="C35" i="16"/>
  <c r="C36" i="16"/>
  <c r="C37" i="16"/>
  <c r="C38" i="16"/>
  <c r="C39" i="16"/>
  <c r="A61" i="16"/>
  <c r="A62" i="16"/>
  <c r="A63" i="16"/>
  <c r="A64" i="16"/>
  <c r="A65" i="16"/>
  <c r="C61" i="16"/>
  <c r="C62" i="16"/>
  <c r="C63" i="16"/>
  <c r="C64" i="16"/>
  <c r="C65" i="16"/>
  <c r="C102" i="16"/>
  <c r="C60" i="16"/>
  <c r="A60" i="16"/>
  <c r="C130" i="16"/>
  <c r="A130" i="16"/>
  <c r="C129" i="16"/>
  <c r="A129" i="16"/>
  <c r="C128" i="16"/>
  <c r="A128" i="16"/>
  <c r="C127" i="16"/>
  <c r="A127" i="16"/>
  <c r="C126" i="16"/>
  <c r="A126" i="16"/>
  <c r="C125" i="16"/>
  <c r="A125" i="16"/>
  <c r="C124" i="16"/>
  <c r="A124" i="16"/>
  <c r="C123" i="16"/>
  <c r="A123" i="16"/>
  <c r="C122" i="16"/>
  <c r="A122" i="16"/>
  <c r="C121" i="16"/>
  <c r="A121" i="16"/>
  <c r="C120" i="16"/>
  <c r="A120" i="16"/>
  <c r="C119" i="16"/>
  <c r="A119" i="16"/>
  <c r="C118" i="16"/>
  <c r="A118" i="16"/>
  <c r="C117" i="16"/>
  <c r="A117" i="16"/>
  <c r="C116" i="16"/>
  <c r="A116" i="16"/>
  <c r="C115" i="16"/>
  <c r="A115" i="16"/>
  <c r="C107" i="16"/>
  <c r="A107" i="16"/>
  <c r="C106" i="16"/>
  <c r="A106" i="16"/>
  <c r="C105" i="16"/>
  <c r="A105" i="16"/>
  <c r="C104" i="16"/>
  <c r="A104" i="16"/>
  <c r="C103" i="16"/>
  <c r="A103" i="16"/>
  <c r="A102" i="16"/>
  <c r="A59" i="16"/>
  <c r="A58" i="16"/>
  <c r="A57" i="16"/>
  <c r="C101" i="16"/>
  <c r="A101" i="16"/>
  <c r="A100" i="16"/>
  <c r="A56" i="16"/>
  <c r="A55" i="16"/>
  <c r="C95" i="16"/>
  <c r="A95" i="16"/>
  <c r="D94" i="16"/>
  <c r="C94" i="16"/>
  <c r="A94" i="16"/>
  <c r="D93" i="16"/>
  <c r="C93" i="16"/>
  <c r="A93" i="16"/>
  <c r="D92" i="16"/>
  <c r="C92" i="16"/>
  <c r="A92" i="16"/>
  <c r="C91" i="16"/>
  <c r="A91" i="16"/>
  <c r="A48" i="16"/>
  <c r="A47" i="16"/>
  <c r="A46" i="16"/>
  <c r="A45" i="16"/>
  <c r="A44" i="16"/>
  <c r="A43" i="16"/>
  <c r="A42" i="16"/>
  <c r="C90" i="16"/>
  <c r="A90" i="16"/>
  <c r="A41" i="16"/>
  <c r="A40" i="16"/>
  <c r="C89" i="16"/>
  <c r="A89" i="16"/>
  <c r="C88" i="16"/>
  <c r="A88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A39" i="16"/>
  <c r="C77" i="16"/>
  <c r="A77" i="16"/>
  <c r="A38" i="16"/>
  <c r="A37" i="16"/>
  <c r="A36" i="16"/>
  <c r="A35" i="16"/>
  <c r="A34" i="16"/>
  <c r="A33" i="16"/>
  <c r="A32" i="16"/>
  <c r="A31" i="16"/>
  <c r="C76" i="16"/>
  <c r="A76" i="16"/>
  <c r="C75" i="16"/>
  <c r="A75" i="16"/>
  <c r="A30" i="16"/>
  <c r="A29" i="16"/>
  <c r="A28" i="16"/>
  <c r="A27" i="16"/>
  <c r="A26" i="16"/>
  <c r="A25" i="16"/>
  <c r="A24" i="16"/>
  <c r="A23" i="16"/>
  <c r="A22" i="16"/>
  <c r="C74" i="16"/>
  <c r="A74" i="16"/>
  <c r="C73" i="16"/>
  <c r="A73" i="16"/>
  <c r="A21" i="16"/>
  <c r="A20" i="16"/>
  <c r="C72" i="16"/>
  <c r="A72" i="16"/>
  <c r="C71" i="16"/>
  <c r="A71" i="16"/>
  <c r="C66" i="16"/>
  <c r="A66" i="16"/>
  <c r="C50" i="16"/>
  <c r="A5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A111" i="16" l="1"/>
  <c r="F31" i="1"/>
  <c r="G31" i="1"/>
  <c r="H31" i="1"/>
  <c r="I31" i="1"/>
  <c r="J31" i="1"/>
  <c r="K31" i="1"/>
  <c r="F30" i="1"/>
  <c r="G30" i="1"/>
  <c r="H30" i="1"/>
  <c r="I30" i="1"/>
  <c r="J30" i="1"/>
  <c r="K30" i="1"/>
  <c r="F29" i="1"/>
  <c r="G29" i="1"/>
  <c r="H29" i="1"/>
  <c r="I29" i="1"/>
  <c r="J29" i="1"/>
  <c r="K29" i="1"/>
  <c r="F28" i="1"/>
  <c r="G28" i="1"/>
  <c r="H28" i="1"/>
  <c r="I28" i="1"/>
  <c r="J28" i="1"/>
  <c r="K28" i="1"/>
  <c r="F27" i="1"/>
  <c r="G27" i="1"/>
  <c r="H27" i="1"/>
  <c r="I27" i="1"/>
  <c r="J27" i="1"/>
  <c r="K27" i="1"/>
  <c r="F26" i="1"/>
  <c r="G26" i="1"/>
  <c r="H26" i="1"/>
  <c r="I26" i="1"/>
  <c r="J26" i="1"/>
  <c r="K26" i="1"/>
  <c r="A31" i="1"/>
  <c r="A30" i="1"/>
  <c r="A29" i="1"/>
  <c r="A28" i="1"/>
  <c r="A27" i="1"/>
  <c r="A26" i="1"/>
  <c r="F25" i="1" l="1"/>
  <c r="G25" i="1"/>
  <c r="H25" i="1"/>
  <c r="I25" i="1"/>
  <c r="J25" i="1"/>
  <c r="K25" i="1"/>
  <c r="F24" i="1"/>
  <c r="G24" i="1"/>
  <c r="H24" i="1"/>
  <c r="I24" i="1"/>
  <c r="J24" i="1"/>
  <c r="K24" i="1"/>
  <c r="F23" i="1"/>
  <c r="G23" i="1"/>
  <c r="H23" i="1"/>
  <c r="I23" i="1"/>
  <c r="J23" i="1"/>
  <c r="K23" i="1"/>
  <c r="F22" i="1"/>
  <c r="G22" i="1"/>
  <c r="H22" i="1"/>
  <c r="I22" i="1"/>
  <c r="J22" i="1"/>
  <c r="K22" i="1"/>
  <c r="F21" i="1"/>
  <c r="G21" i="1"/>
  <c r="H21" i="1"/>
  <c r="I21" i="1"/>
  <c r="J21" i="1"/>
  <c r="K21" i="1"/>
  <c r="F20" i="1"/>
  <c r="G20" i="1"/>
  <c r="H20" i="1"/>
  <c r="I20" i="1"/>
  <c r="J20" i="1"/>
  <c r="K20" i="1"/>
  <c r="F19" i="1"/>
  <c r="G19" i="1"/>
  <c r="H19" i="1"/>
  <c r="I19" i="1"/>
  <c r="J19" i="1"/>
  <c r="K19" i="1"/>
  <c r="A25" i="1"/>
  <c r="A24" i="1"/>
  <c r="A23" i="1"/>
  <c r="A22" i="1"/>
  <c r="A21" i="1"/>
  <c r="A20" i="1"/>
  <c r="A19" i="1"/>
  <c r="I7" i="16" l="1"/>
  <c r="H1" i="16"/>
  <c r="A18" i="1" l="1"/>
  <c r="A17" i="1"/>
  <c r="F18" i="1"/>
  <c r="G18" i="1"/>
  <c r="H18" i="1"/>
  <c r="I18" i="1"/>
  <c r="J18" i="1"/>
  <c r="K18" i="1"/>
  <c r="F17" i="1"/>
  <c r="G17" i="1"/>
  <c r="H17" i="1"/>
  <c r="I17" i="1"/>
  <c r="J17" i="1"/>
  <c r="K17" i="1"/>
  <c r="F16" i="1"/>
  <c r="G16" i="1"/>
  <c r="H16" i="1"/>
  <c r="I16" i="1"/>
  <c r="J16" i="1"/>
  <c r="K16" i="1"/>
  <c r="A16" i="1"/>
  <c r="F15" i="1" l="1"/>
  <c r="G15" i="1"/>
  <c r="H15" i="1"/>
  <c r="I15" i="1"/>
  <c r="J15" i="1"/>
  <c r="K15" i="1"/>
  <c r="F14" i="1"/>
  <c r="G14" i="1"/>
  <c r="H14" i="1"/>
  <c r="I14" i="1"/>
  <c r="J14" i="1"/>
  <c r="K14" i="1"/>
  <c r="A15" i="1"/>
  <c r="A14" i="1"/>
  <c r="A13" i="1" l="1"/>
  <c r="F13" i="1"/>
  <c r="G13" i="1"/>
  <c r="H13" i="1"/>
  <c r="I13" i="1"/>
  <c r="J13" i="1"/>
  <c r="K13" i="1"/>
  <c r="A12" i="1"/>
  <c r="F12" i="1"/>
  <c r="G12" i="1"/>
  <c r="H12" i="1"/>
  <c r="I12" i="1"/>
  <c r="J12" i="1"/>
  <c r="K12" i="1"/>
  <c r="A11" i="1"/>
  <c r="F11" i="1"/>
  <c r="G11" i="1"/>
  <c r="H11" i="1"/>
  <c r="I11" i="1"/>
  <c r="J11" i="1"/>
  <c r="K11" i="1"/>
  <c r="A8" i="1" l="1"/>
  <c r="A9" i="1"/>
  <c r="A10" i="1"/>
  <c r="F8" i="1"/>
  <c r="G8" i="1"/>
  <c r="H8" i="1"/>
  <c r="I8" i="1"/>
  <c r="J8" i="1"/>
  <c r="K8" i="1"/>
  <c r="F9" i="1"/>
  <c r="G9" i="1"/>
  <c r="H9" i="1"/>
  <c r="I9" i="1"/>
  <c r="J9" i="1"/>
  <c r="K9" i="1"/>
  <c r="F10" i="1"/>
  <c r="G10" i="1"/>
  <c r="H10" i="1"/>
  <c r="I10" i="1"/>
  <c r="J10" i="1"/>
  <c r="K10" i="1"/>
  <c r="A7" i="1" l="1"/>
  <c r="F7" i="1"/>
  <c r="G7" i="1"/>
  <c r="H7" i="1"/>
  <c r="I7" i="1"/>
  <c r="J7" i="1"/>
  <c r="K7" i="1"/>
  <c r="A6" i="1" l="1"/>
  <c r="F6" i="1"/>
  <c r="G6" i="1"/>
  <c r="H6" i="1"/>
  <c r="I6" i="1"/>
  <c r="J6" i="1"/>
  <c r="K6" i="1"/>
  <c r="F5" i="1" l="1"/>
  <c r="G5" i="1"/>
  <c r="H5" i="1"/>
  <c r="I5" i="1"/>
  <c r="J5" i="1"/>
  <c r="K5" i="1"/>
  <c r="A5" i="1" l="1"/>
  <c r="E2" i="32"/>
  <c r="I2" i="16" l="1"/>
  <c r="I6" i="16" l="1"/>
  <c r="F13" i="3" l="1"/>
  <c r="G13" i="3"/>
  <c r="H13" i="3"/>
  <c r="I13" i="3"/>
  <c r="J13" i="3"/>
  <c r="A13" i="3"/>
  <c r="A12" i="3"/>
  <c r="K4" i="16" l="1"/>
  <c r="K1" i="16" l="1"/>
  <c r="F11" i="3" l="1"/>
  <c r="G11" i="3"/>
  <c r="H11" i="3"/>
  <c r="I11" i="3"/>
  <c r="J11" i="3"/>
  <c r="F12" i="3"/>
  <c r="G12" i="3"/>
  <c r="H12" i="3"/>
  <c r="I12" i="3"/>
  <c r="J12" i="3"/>
  <c r="A11" i="3"/>
  <c r="I3" i="16" l="1"/>
  <c r="F10" i="3" l="1"/>
  <c r="G10" i="3"/>
  <c r="H10" i="3"/>
  <c r="I10" i="3"/>
  <c r="J10" i="3"/>
  <c r="A10" i="3"/>
  <c r="A9" i="3" l="1"/>
  <c r="G9" i="3"/>
  <c r="H9" i="3"/>
  <c r="I9" i="3"/>
  <c r="J9" i="3"/>
  <c r="F9" i="3"/>
  <c r="K3" i="16" l="1"/>
  <c r="G4" i="16"/>
  <c r="G5" i="16"/>
  <c r="G6" i="16"/>
  <c r="K2" i="16"/>
  <c r="G3" i="16"/>
  <c r="A8" i="3"/>
  <c r="G8" i="3"/>
  <c r="H8" i="3"/>
  <c r="I8" i="3"/>
  <c r="J8" i="3"/>
  <c r="F7" i="3"/>
  <c r="F8" i="3"/>
  <c r="G2" i="16" l="1"/>
  <c r="A7" i="3"/>
  <c r="G7" i="3"/>
  <c r="H7" i="3"/>
  <c r="I7" i="3"/>
  <c r="J7" i="3"/>
  <c r="G4" i="3" l="1"/>
  <c r="H4" i="3"/>
  <c r="I4" i="3"/>
  <c r="J4" i="3"/>
  <c r="G5" i="3"/>
  <c r="H5" i="3"/>
  <c r="I5" i="3"/>
  <c r="J5" i="3"/>
  <c r="G6" i="3"/>
  <c r="H6" i="3"/>
  <c r="I6" i="3"/>
  <c r="J6" i="3"/>
  <c r="F5" i="3"/>
  <c r="F6" i="3"/>
  <c r="A5" i="3" l="1"/>
  <c r="D33" i="15" l="1"/>
  <c r="D32" i="15" l="1"/>
  <c r="B17" i="9" l="1"/>
  <c r="B12" i="9"/>
  <c r="I7" i="9"/>
  <c r="I6" i="9"/>
  <c r="C5" i="9"/>
  <c r="C4" i="9"/>
  <c r="C3" i="9"/>
  <c r="D2" i="9"/>
  <c r="C455" i="4"/>
  <c r="C572" i="4"/>
  <c r="C518" i="4"/>
  <c r="C197" i="4"/>
  <c r="A6" i="3"/>
  <c r="F4" i="3"/>
  <c r="A4" i="3"/>
  <c r="J3" i="3"/>
  <c r="I3" i="3"/>
  <c r="H3" i="3"/>
  <c r="G3" i="3"/>
  <c r="F3" i="3"/>
  <c r="A3" i="3"/>
  <c r="D34" i="15"/>
  <c r="D10" i="15"/>
  <c r="D12" i="15" s="1"/>
  <c r="D14" i="15" s="1"/>
  <c r="D3" i="9" l="1"/>
  <c r="D4" i="9" s="1"/>
  <c r="D5" i="9" s="1"/>
  <c r="D6" i="9" s="1"/>
  <c r="D35" i="15"/>
  <c r="D36" i="15"/>
  <c r="D11" i="15"/>
  <c r="D13" i="15" s="1"/>
  <c r="I4" i="16" l="1"/>
  <c r="G7" i="16"/>
  <c r="J1" i="16"/>
  <c r="I1" i="16"/>
  <c r="I5" i="16" l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1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5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4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<sst xmlns="http://schemas.openxmlformats.org/spreadsheetml/2006/main" count="13646" uniqueCount="2671">
  <si>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</si>
  <si>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</si>
  <si>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</si>
  <si>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</si>
  <si>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</si>
  <si>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</si>
  <si>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</si>
  <si>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</si>
  <si>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</si>
  <si>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</si>
  <si>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</si>
  <si>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</si>
  <si>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</si>
  <si>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</si>
  <si>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</si>
  <si>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</si>
  <si>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</si>
  <si>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</si>
  <si>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</si>
  <si>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</si>
  <si>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</si>
  <si>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</si>
  <si>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</si>
  <si>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</si>
  <si>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</si>
  <si>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</si>
  <si>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</si>
  <si>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</si>
  <si>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</si>
  <si>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</si>
  <si>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</si>
  <si>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</si>
  <si>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</si>
  <si>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</si>
  <si>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</si>
  <si>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</si>
  <si>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</si>
  <si>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</si>
  <si>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</si>
  <si>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</si>
  <si>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</si>
  <si>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</si>
  <si>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</si>
  <si>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</si>
  <si>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</si>
  <si>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</si>
  <si>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</si>
  <si>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</si>
  <si>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</si>
  <si>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</si>
  <si>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</si>
  <si>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</si>
  <si>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</si>
  <si>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</si>
  <si>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</si>
  <si>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</si>
  <si>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</si>
  <si>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</si>
  <si>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</si>
  <si>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</si>
  <si>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</si>
  <si>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</si>
  <si>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</si>
  <si>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</si>
  <si>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</si>
  <si>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</si>
  <si>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</si>
  <si>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</si>
  <si>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</si>
  <si>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</si>
  <si>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</si>
  <si>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</si>
  <si>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</si>
  <si>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</si>
  <si>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</si>
  <si>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</si>
  <si>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</si>
  <si>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</si>
  <si>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</si>
  <si>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</si>
  <si>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</si>
  <si>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</si>
  <si>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</si>
  <si>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</si>
  <si>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</si>
  <si>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</si>
  <si>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</si>
  <si>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</si>
  <si>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</si>
  <si>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</si>
  <si>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</si>
  <si>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</si>
  <si>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</si>
  <si>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</si>
  <si>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</si>
  <si>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</si>
  <si>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</si>
  <si>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</si>
  <si>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</si>
  <si>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</si>
  <si>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</si>
  <si>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</si>
  <si>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</si>
  <si>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</si>
  <si>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</si>
  <si>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</si>
  <si>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</si>
  <si>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</si>
  <si>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</si>
  <si>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</si>
  <si>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</si>
  <si>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</si>
  <si>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</si>
  <si>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</si>
  <si>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</si>
  <si>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</si>
  <si>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</si>
  <si>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</si>
  <si>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</si>
  <si>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</si>
  <si>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</si>
  <si>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</si>
  <si>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</si>
  <si>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</si>
  <si>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</si>
  <si>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</si>
  <si>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</si>
  <si>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</si>
  <si>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</si>
  <si>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</si>
  <si>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</si>
  <si>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</si>
  <si>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</si>
  <si>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</si>
  <si>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</si>
  <si>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</si>
  <si>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</si>
  <si>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</si>
  <si>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</si>
  <si>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</si>
  <si>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</si>
  <si>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</si>
  <si>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</si>
  <si>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</si>
  <si>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</si>
  <si>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</si>
  <si>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</si>
  <si>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</si>
  <si>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</si>
  <si>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</si>
  <si>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</si>
  <si>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</si>
  <si>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</si>
  <si>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</si>
  <si>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</si>
  <si>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</si>
  <si>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</si>
  <si>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</si>
  <si>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</si>
  <si>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</si>
  <si>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</si>
  <si>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</si>
  <si>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</si>
  <si>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</si>
  <si>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</si>
  <si>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</si>
  <si>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</si>
  <si>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</si>
  <si>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</si>
  <si>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</si>
  <si>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</si>
  <si>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</si>
  <si>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</si>
  <si>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</si>
  <si>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</si>
  <si>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</si>
  <si>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</si>
  <si>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</si>
  <si>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</si>
  <si>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</si>
  <si>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</si>
  <si>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</si>
  <si>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</si>
  <si>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</si>
  <si>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</si>
  <si>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</si>
  <si>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</si>
  <si>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</si>
  <si>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</si>
  <si>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</si>
  <si>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</si>
  <si>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</si>
  <si>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</si>
  <si>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</si>
  <si>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</si>
  <si>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</si>
  <si>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</si>
  <si>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</si>
  <si>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</si>
  <si>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</si>
  <si>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</si>
  <si>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</si>
  <si>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</si>
  <si>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</si>
  <si>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</si>
  <si>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</si>
  <si>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</si>
  <si>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</si>
  <si>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</si>
  <si>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</si>
  <si>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</si>
  <si>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</si>
  <si>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</si>
  <si>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</si>
  <si>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</si>
  <si>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</si>
  <si>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</si>
  <si>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</si>
  <si>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</si>
  <si>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</si>
  <si>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</si>
  <si>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</si>
  <si>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</si>
  <si>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</si>
  <si>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</si>
  <si>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</si>
  <si>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</si>
  <si>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</si>
  <si>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</si>
  <si>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</si>
  <si>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</si>
  <si>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</si>
  <si>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</si>
  <si>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</si>
  <si>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</si>
  <si>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</si>
  <si>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</si>
  <si>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</si>
  <si>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</si>
  <si>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</si>
  <si>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</si>
  <si>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</si>
  <si>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</si>
  <si>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</si>
  <si>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</si>
  <si>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</si>
  <si>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</si>
  <si>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</si>
  <si>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</si>
  <si>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</si>
  <si>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</si>
  <si>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</si>
  <si>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</si>
  <si>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</si>
  <si>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</si>
  <si>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</si>
  <si>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</si>
  <si>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</si>
  <si>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</si>
  <si>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</si>
  <si>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</si>
  <si>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</si>
  <si>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</si>
  <si>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</si>
  <si>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</si>
  <si>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</si>
  <si>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</si>
  <si>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</si>
  <si>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</si>
  <si>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</si>
  <si>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</si>
  <si>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</si>
  <si>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</si>
  <si>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</si>
  <si>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</si>
  <si>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</si>
  <si>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</si>
  <si>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</si>
  <si>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</si>
  <si>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</si>
  <si>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</si>
  <si>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</si>
  <si>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</si>
  <si>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</si>
  <si>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</si>
  <si>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</si>
  <si>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</si>
  <si>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</si>
  <si>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</si>
  <si>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</si>
  <si>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</si>
  <si>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</si>
  <si>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</si>
  <si>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</si>
  <si>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</si>
  <si>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</si>
  <si>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</si>
  <si>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</si>
  <si>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</si>
  <si>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</si>
  <si>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</si>
  <si>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</si>
  <si>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</si>
  <si>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</si>
  <si>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</si>
  <si>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</si>
  <si>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</si>
  <si>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</si>
  <si>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</si>
  <si>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</si>
  <si>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</si>
  <si>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</si>
  <si>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</si>
  <si>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</si>
  <si>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</si>
  <si>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</si>
  <si>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</si>
  <si>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</si>
  <si>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</si>
  <si>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</si>
  <si>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</si>
  <si>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</si>
  <si>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</si>
  <si>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</si>
  <si>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</si>
  <si>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</si>
  <si>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</si>
  <si>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</si>
  <si>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</si>
  <si>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</si>
  <si>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</si>
  <si>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</si>
  <si>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</si>
  <si>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</si>
  <si>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</si>
  <si>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</si>
  <si>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</si>
  <si>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</si>
  <si>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</si>
  <si>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</si>
  <si>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</si>
  <si>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</si>
  <si>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</si>
  <si>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</si>
  <si>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</si>
  <si>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</si>
  <si>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</si>
  <si>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</si>
  <si>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</si>
  <si>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</si>
  <si>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</si>
  <si>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</si>
  <si>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</si>
  <si>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</si>
  <si>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</si>
  <si>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</si>
  <si>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</si>
  <si>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</si>
  <si>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</si>
  <si>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</si>
  <si>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</si>
  <si>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</si>
  <si>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</si>
  <si>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</si>
  <si>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</si>
  <si>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</si>
  <si>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</si>
  <si>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</si>
  <si>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</si>
  <si>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</si>
  <si>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</si>
  <si>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</si>
  <si>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</si>
  <si>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</si>
  <si>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</si>
  <si>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</si>
  <si>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</si>
  <si>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</si>
  <si>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</si>
  <si>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</si>
  <si>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</si>
  <si>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</si>
  <si>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</si>
  <si>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</si>
  <si>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</si>
  <si>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</si>
  <si>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</si>
  <si>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</si>
  <si>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</si>
  <si>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</si>
  <si>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</si>
  <si>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</si>
  <si>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</si>
  <si>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</si>
  <si>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</si>
  <si>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</si>
  <si>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</si>
  <si>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</si>
  <si>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</si>
  <si>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</si>
  <si>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</si>
  <si>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</si>
  <si>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</si>
  <si>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</si>
  <si>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</si>
  <si>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</si>
  <si>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</si>
  <si>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</si>
  <si>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</si>
  <si>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</si>
  <si>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</si>
  <si>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</si>
  <si>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</si>
  <si>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</si>
  <si>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</si>
  <si>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</si>
  <si>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</si>
  <si>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</si>
  <si>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</si>
  <si>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</si>
  <si>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</si>
  <si>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</si>
  <si>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</si>
  <si>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</si>
  <si>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</si>
  <si>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</si>
  <si>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</si>
  <si>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</si>
  <si>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</si>
  <si>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</si>
  <si>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</si>
  <si>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</si>
  <si>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</si>
  <si>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</si>
  <si>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</si>
  <si>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</si>
  <si>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</si>
  <si>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</si>
  <si>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</si>
  <si>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</si>
  <si>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</si>
  <si>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</si>
  <si>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</si>
  <si>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</si>
  <si>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</si>
  <si>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</si>
  <si>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</si>
  <si>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</si>
  <si>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</si>
  <si>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</si>
  <si>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</si>
  <si>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</si>
  <si>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</si>
  <si>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</si>
  <si>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</si>
  <si>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</si>
  <si>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</si>
  <si>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</si>
  <si>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</si>
  <si>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</si>
  <si>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</si>
  <si>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</si>
  <si>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</si>
  <si>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</si>
  <si>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</si>
  <si>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</si>
  <si>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</si>
  <si>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</si>
  <si>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</si>
  <si>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</si>
  <si>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</si>
  <si>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</si>
  <si>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</si>
  <si>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</si>
  <si>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</si>
  <si>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</si>
  <si>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</si>
  <si>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</si>
  <si>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</si>
  <si>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</si>
  <si>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</si>
  <si>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</si>
  <si>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</si>
  <si>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</si>
  <si>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</si>
  <si>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</si>
  <si>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</si>
  <si>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</si>
  <si>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</si>
  <si>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</si>
  <si>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</si>
  <si>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</si>
  <si>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</si>
  <si>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</si>
  <si>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</si>
  <si>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</si>
  <si>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</si>
  <si>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</si>
  <si>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</si>
  <si>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</si>
  <si>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</si>
  <si>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</si>
  <si>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</si>
  <si>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</si>
  <si>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</si>
  <si>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</si>
  <si>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</si>
  <si>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</si>
  <si>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</si>
  <si>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</si>
  <si>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</si>
  <si>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</si>
  <si>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</si>
  <si>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</si>
  <si>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</si>
  <si>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</si>
  <si>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</si>
  <si>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</si>
  <si>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</si>
  <si>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</si>
  <si>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</si>
  <si>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</si>
  <si>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</si>
  <si>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</si>
  <si>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</si>
  <si>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</si>
  <si>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</si>
  <si>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</si>
  <si>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</si>
  <si>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</si>
  <si>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</si>
  <si>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</si>
  <si>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</si>
  <si>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</si>
  <si>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</si>
  <si>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</si>
  <si>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</si>
  <si>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</si>
  <si>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</si>
  <si>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</si>
  <si>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</si>
  <si>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</si>
  <si>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</si>
  <si>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</si>
  <si>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</si>
  <si>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</si>
  <si>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</si>
  <si>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</si>
  <si>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</si>
  <si>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</si>
  <si>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</si>
  <si>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</si>
  <si>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</si>
  <si>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</si>
  <si>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</si>
  <si>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</si>
  <si>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</si>
  <si>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</si>
  <si>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</si>
  <si>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</si>
  <si>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</si>
  <si>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</si>
  <si>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</si>
  <si>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</si>
  <si>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</si>
  <si>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</si>
  <si>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</si>
  <si>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</si>
  <si>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</si>
  <si>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</si>
  <si>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</si>
  <si>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</si>
  <si>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</si>
  <si>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</si>
  <si>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</si>
  <si>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</si>
  <si>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</si>
  <si>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</si>
  <si>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</si>
  <si>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</si>
  <si>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</si>
  <si>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</si>
  <si>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</si>
  <si>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</si>
  <si>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</si>
  <si>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</si>
  <si>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</si>
  <si>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</si>
  <si>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</si>
  <si>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</si>
  <si>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</si>
  <si>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</si>
  <si>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</si>
  <si>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</si>
  <si>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</si>
  <si>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</si>
  <si>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</si>
  <si>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</si>
  <si>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</si>
  <si>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</si>
  <si>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</si>
  <si>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</si>
  <si>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</si>
  <si>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</si>
  <si>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</si>
  <si>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</si>
  <si>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</si>
  <si>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</si>
  <si>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</si>
  <si>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</si>
  <si>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</si>
  <si>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</si>
  <si>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</si>
  <si>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</si>
  <si>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</si>
  <si>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</si>
  <si>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</si>
  <si>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</si>
  <si>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</si>
  <si>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</si>
  <si>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</si>
  <si>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</si>
  <si>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</si>
  <si>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</si>
  <si>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</si>
  <si>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</si>
  <si>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</si>
  <si>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</si>
  <si>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</si>
  <si>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</si>
  <si>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</si>
  <si>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</si>
  <si>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</si>
  <si>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</si>
  <si>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</si>
  <si>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</si>
  <si>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</si>
  <si>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</si>
  <si>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</si>
  <si>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</si>
  <si>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</si>
  <si>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</si>
  <si>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</si>
  <si>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</si>
  <si>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</si>
  <si>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</si>
  <si>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</si>
  <si>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</si>
  <si>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</si>
  <si>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</si>
  <si>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</si>
  <si>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</si>
  <si>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</si>
  <si>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</si>
  <si>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</si>
  <si>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</si>
  <si>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</si>
  <si>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</si>
  <si>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</si>
  <si>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</si>
  <si>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</si>
  <si>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</si>
  <si>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</si>
  <si>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</si>
  <si>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</si>
  <si>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</si>
  <si>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</si>
  <si>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</si>
  <si>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</si>
  <si>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</si>
  <si>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</si>
  <si>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</si>
  <si>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</si>
  <si>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</si>
  <si>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</si>
  <si>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</si>
  <si>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</si>
  <si>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</si>
  <si>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</si>
  <si>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</si>
  <si>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</si>
  <si>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</si>
  <si>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</si>
  <si>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</si>
  <si>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</si>
  <si>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</si>
  <si>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</si>
  <si>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</si>
  <si>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</si>
  <si>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</si>
  <si>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</si>
  <si>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</si>
  <si>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</si>
  <si>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</si>
  <si>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</si>
  <si>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</si>
  <si>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</si>
  <si>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</si>
  <si>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</si>
  <si>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</si>
  <si>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</si>
  <si>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</si>
  <si>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</si>
  <si>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</si>
  <si>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</si>
  <si>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</si>
  <si>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</si>
  <si>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</si>
  <si>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</si>
  <si>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</si>
  <si>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</si>
  <si>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</si>
  <si>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</si>
  <si>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</si>
  <si>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</si>
  <si>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</si>
  <si>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</si>
  <si>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</si>
  <si>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</si>
  <si>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</si>
  <si>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</si>
  <si>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</si>
  <si>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</si>
  <si>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</si>
  <si>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</si>
  <si>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</si>
  <si>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</si>
  <si>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</si>
  <si>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</si>
  <si>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</si>
  <si>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</si>
  <si>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</si>
  <si>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</si>
  <si>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</si>
  <si>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</si>
  <si>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</si>
  <si>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</si>
  <si>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</si>
  <si>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</si>
  <si>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</si>
  <si>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</si>
  <si>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</si>
  <si>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</si>
  <si>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</si>
  <si>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</si>
  <si>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</si>
  <si>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</si>
  <si>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</si>
  <si>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</si>
  <si>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</si>
  <si>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</si>
  <si>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</si>
  <si>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</si>
  <si>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</si>
  <si>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</si>
  <si>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</si>
  <si>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</si>
  <si>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</si>
  <si>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</si>
  <si>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</si>
  <si>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</si>
  <si>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</si>
  <si>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</si>
  <si>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</si>
  <si>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</si>
  <si>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</si>
  <si>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</si>
  <si>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</si>
  <si>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</si>
  <si>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</si>
  <si>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</si>
  <si>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</si>
  <si>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</si>
  <si>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</si>
  <si>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</si>
  <si>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</si>
  <si>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</si>
  <si>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</si>
  <si>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</si>
  <si>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</si>
  <si>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</si>
  <si>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</si>
  <si>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</si>
  <si>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</si>
  <si>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</si>
  <si>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</si>
  <si>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</si>
  <si>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</si>
  <si>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</si>
  <si>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</si>
  <si>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</si>
  <si>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</si>
  <si>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</si>
  <si>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</si>
  <si>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</si>
  <si>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</si>
  <si>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</si>
  <si>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</si>
  <si>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</si>
  <si>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</si>
  <si>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</si>
  <si>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</si>
  <si>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</si>
  <si>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</si>
  <si>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</si>
  <si>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</si>
  <si>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</si>
  <si>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</si>
  <si>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</si>
  <si>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</si>
  <si>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</si>
  <si>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</si>
  <si>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</si>
  <si>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</si>
  <si>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</si>
  <si>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</si>
  <si>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</si>
  <si>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</si>
  <si>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</si>
  <si>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</si>
  <si>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</si>
  <si>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</si>
  <si>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</si>
  <si>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</si>
  <si>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</si>
  <si>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</si>
  <si>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</si>
  <si>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</si>
  <si>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</si>
  <si>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</si>
  <si>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</si>
  <si>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</si>
  <si>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</si>
  <si>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</si>
  <si>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</si>
  <si>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</si>
  <si>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</si>
  <si>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</si>
  <si>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</si>
  <si>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</si>
  <si>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</si>
  <si>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</si>
  <si>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</si>
  <si>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</si>
  <si>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</si>
  <si>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</si>
  <si>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</si>
  <si>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</si>
  <si>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</si>
  <si>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</si>
  <si>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</si>
  <si>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</si>
  <si>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</si>
  <si>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</si>
  <si>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</si>
  <si>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</si>
  <si>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</si>
  <si>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</si>
  <si>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</si>
  <si>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</si>
  <si>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</si>
  <si>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</si>
  <si>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</si>
  <si>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</si>
  <si>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</si>
  <si>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</si>
  <si>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</si>
  <si>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</si>
  <si>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</si>
  <si>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</si>
  <si>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</si>
  <si>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</si>
  <si>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</si>
  <si>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</si>
  <si>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</si>
  <si>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</si>
  <si>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</si>
  <si>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</si>
  <si>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</si>
  <si>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</si>
  <si>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</si>
  <si>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</si>
  <si>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</si>
  <si>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</si>
  <si>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</si>
  <si>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</si>
  <si>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</si>
  <si>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</si>
  <si>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</si>
  <si>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</si>
  <si>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</si>
  <si>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</si>
  <si>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</si>
  <si>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</si>
  <si>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</si>
  <si>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</si>
  <si>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</si>
  <si>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</si>
  <si>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</si>
  <si>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</si>
  <si>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</si>
  <si>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</si>
  <si>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</si>
  <si>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</si>
  <si>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</si>
  <si>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</si>
  <si>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</si>
  <si>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</si>
  <si>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</si>
  <si>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</si>
  <si>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</si>
  <si>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</si>
  <si>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</si>
  <si>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</si>
  <si>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</si>
  <si>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</si>
  <si>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</si>
  <si>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</si>
  <si>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</si>
  <si>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</si>
  <si>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</si>
  <si>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</si>
  <si>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</si>
  <si>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</si>
  <si>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</si>
  <si>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</si>
  <si>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</si>
  <si>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</si>
  <si>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</si>
  <si>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</si>
  <si>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</si>
  <si>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</si>
  <si>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</si>
  <si>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</si>
  <si>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</si>
  <si>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</si>
  <si>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</si>
  <si>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</si>
  <si>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</si>
  <si>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</si>
  <si>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</si>
  <si>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</si>
  <si>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</si>
  <si>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</si>
  <si>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</si>
  <si>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</si>
  <si>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</si>
  <si>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</si>
  <si>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</si>
  <si>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</si>
  <si>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</si>
  <si>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</si>
  <si>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</si>
  <si>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</si>
  <si>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</si>
  <si>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</si>
  <si>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</si>
  <si>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</si>
  <si>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</si>
  <si>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</si>
  <si>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</si>
  <si>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</si>
  <si>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</si>
  <si>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</si>
  <si>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</si>
  <si>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</si>
  <si>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</si>
  <si>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</si>
  <si>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</si>
  <si>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</si>
  <si>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</si>
  <si>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</si>
  <si>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</si>
  <si>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</si>
  <si>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</si>
  <si>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</si>
  <si>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</si>
  <si>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</si>
  <si>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</si>
  <si>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</si>
  <si>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</si>
  <si>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</si>
  <si>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</si>
  <si>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</si>
  <si>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</si>
  <si>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</si>
  <si>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</si>
  <si>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</si>
  <si>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</si>
  <si>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</si>
  <si>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</si>
  <si>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</si>
  <si>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</si>
  <si>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</si>
  <si>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</si>
  <si>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</si>
  <si>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</si>
  <si>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</si>
  <si>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</si>
  <si>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</si>
  <si>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</si>
  <si>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</si>
  <si>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</si>
  <si>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</si>
  <si>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</si>
  <si>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</si>
  <si>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</si>
  <si>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</si>
  <si>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</si>
  <si>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</si>
  <si>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</si>
  <si>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</si>
  <si>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</si>
  <si>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</si>
  <si>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</si>
  <si>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</si>
  <si>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</si>
  <si>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</si>
  <si>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</si>
  <si>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</si>
  <si>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</si>
  <si>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</si>
  <si>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</si>
  <si>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</si>
  <si>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</si>
  <si>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</si>
  <si>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</si>
  <si>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</si>
  <si>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</si>
  <si>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</si>
  <si>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</si>
  <si>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</si>
  <si>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</si>
  <si>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</si>
  <si>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</si>
  <si>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</si>
  <si>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</si>
  <si>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</si>
  <si>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</si>
  <si>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</si>
  <si>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</si>
  <si>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</si>
  <si>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</si>
  <si>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</si>
  <si>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</si>
  <si>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</si>
  <si>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</si>
  <si>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</si>
  <si>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</si>
  <si>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</si>
  <si>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</si>
  <si>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</si>
  <si>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</si>
  <si>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</si>
  <si>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</si>
  <si>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</si>
  <si>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</si>
  <si>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</si>
  <si>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</si>
  <si>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</si>
  <si>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</si>
  <si>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</si>
  <si>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</si>
  <si>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</si>
  <si>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</si>
  <si>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</si>
  <si>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</si>
  <si>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</si>
  <si>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</si>
  <si>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</si>
  <si>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</si>
  <si>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</si>
  <si>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</si>
  <si>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</si>
  <si>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</si>
  <si>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</si>
  <si>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</si>
  <si>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</si>
  <si>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</si>
  <si>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</si>
  <si>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</si>
  <si>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</si>
  <si>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</si>
  <si>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</si>
  <si>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</si>
  <si>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</si>
  <si>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</si>
  <si>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</si>
  <si>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</si>
  <si>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</si>
  <si>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</si>
  <si>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</si>
  <si>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</si>
  <si>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</si>
  <si>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</si>
  <si>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</si>
  <si>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</si>
  <si>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</si>
  <si>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</si>
  <si>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</si>
  <si>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</si>
  <si>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</si>
  <si>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</si>
  <si>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</si>
  <si>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</si>
  <si>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</si>
  <si>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</si>
  <si>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</si>
  <si>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</si>
  <si>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</si>
  <si>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</si>
  <si>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</si>
  <si>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</si>
  <si>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</si>
  <si>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</si>
  <si>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</si>
  <si>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</si>
  <si>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</si>
  <si>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</si>
  <si>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</si>
  <si>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</si>
  <si>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</si>
  <si>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</si>
  <si>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</si>
  <si>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</si>
  <si>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</si>
  <si>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</si>
  <si>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</si>
  <si>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</si>
  <si>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</si>
  <si>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</si>
  <si>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</si>
  <si>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</si>
  <si>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</si>
  <si>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</si>
  <si>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</si>
  <si>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</si>
  <si>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</si>
  <si>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</si>
  <si>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</si>
  <si>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</si>
  <si>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</si>
  <si>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</si>
  <si>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</si>
  <si>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</si>
  <si>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</si>
  <si>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</si>
  <si>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</si>
  <si>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</si>
  <si>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</si>
  <si>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</si>
  <si>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</si>
  <si>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</si>
  <si>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</si>
  <si>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</si>
  <si>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</si>
  <si>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</si>
  <si>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</si>
  <si>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</si>
  <si>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</si>
  <si>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</si>
  <si>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</si>
  <si>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</si>
  <si>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</si>
  <si>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</si>
  <si>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</si>
  <si>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</si>
  <si>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</si>
  <si>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</si>
  <si>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</si>
  <si>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</si>
  <si>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</si>
  <si>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</si>
  <si>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</si>
  <si>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</si>
  <si>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</si>
  <si>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</si>
  <si>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</si>
  <si>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</si>
  <si>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</si>
  <si>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</si>
  <si>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</si>
  <si>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</si>
  <si>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</si>
  <si>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</si>
  <si>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</si>
  <si>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</si>
  <si>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</si>
  <si>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</si>
  <si>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</si>
  <si>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</si>
  <si>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</si>
  <si>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</si>
  <si>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</si>
  <si>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</si>
  <si>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</si>
  <si>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</si>
  <si>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</si>
  <si>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</si>
  <si>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</si>
  <si>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</si>
  <si>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</si>
  <si>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</si>
  <si>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</si>
  <si>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</si>
  <si>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</si>
  <si>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</si>
  <si>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</si>
  <si>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</si>
  <si>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</si>
  <si>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</si>
  <si>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</si>
  <si>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</si>
  <si>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</si>
  <si>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</si>
  <si>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</si>
  <si>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</si>
  <si>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</si>
  <si>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</si>
  <si>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</si>
  <si>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</si>
  <si>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</si>
  <si>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</si>
  <si>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</si>
  <si>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</si>
  <si>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</si>
  <si>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</si>
  <si>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</si>
  <si>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</si>
  <si>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</si>
  <si>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</si>
  <si>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</si>
  <si>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</si>
  <si>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</si>
  <si>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</si>
  <si>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</si>
  <si>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</si>
  <si>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</si>
  <si>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</si>
  <si>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</si>
  <si>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</si>
  <si>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</si>
  <si>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</si>
  <si>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</si>
  <si>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</si>
  <si>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</si>
  <si>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</si>
  <si>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</si>
  <si>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</si>
  <si>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</si>
  <si>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</si>
  <si>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</si>
  <si>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</si>
  <si>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</si>
  <si>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</si>
  <si>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</si>
  <si>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</si>
  <si>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</si>
  <si>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</si>
  <si>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</si>
  <si>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</si>
  <si>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</si>
  <si>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</si>
  <si>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</si>
  <si>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</si>
  <si>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</si>
  <si>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</si>
  <si>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</si>
  <si>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</si>
  <si>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</si>
  <si>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</si>
  <si>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</si>
  <si>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</si>
  <si>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</si>
  <si>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</si>
  <si>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</si>
  <si>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</si>
  <si>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</si>
  <si>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</si>
  <si>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</si>
  <si>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</si>
  <si>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</si>
  <si>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</si>
  <si>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</si>
  <si>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</si>
  <si>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</si>
  <si>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</si>
  <si>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</si>
  <si>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</si>
  <si>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</si>
  <si>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</si>
  <si>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</si>
  <si>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</si>
  <si>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</si>
  <si>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</si>
  <si>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</si>
  <si>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</si>
  <si>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</si>
  <si>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</si>
  <si>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</si>
  <si>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</si>
  <si>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</si>
  <si>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</si>
  <si>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</si>
  <si>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</si>
  <si>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</si>
  <si>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</si>
  <si>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</si>
  <si>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</si>
  <si>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</si>
  <si>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</si>
  <si>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</si>
  <si>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</si>
  <si>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</si>
  <si>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</si>
  <si>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</si>
  <si>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</si>
  <si>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</si>
  <si>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</si>
  <si>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</si>
  <si>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</si>
  <si>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</si>
  <si>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</si>
  <si>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</si>
  <si>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</si>
  <si>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</si>
  <si>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</si>
  <si>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</si>
  <si>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</si>
  <si>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</si>
  <si>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</si>
  <si>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</si>
  <si>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</si>
  <si>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</si>
  <si>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</si>
  <si>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</si>
  <si>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</si>
  <si>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</si>
  <si>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</si>
  <si>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</si>
  <si>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</si>
  <si>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</si>
  <si>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</si>
  <si>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</si>
  <si>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</si>
  <si>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</si>
  <si>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</si>
  <si>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</si>
  <si>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</si>
  <si>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</si>
  <si>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</si>
  <si>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</si>
  <si>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</si>
  <si>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</si>
  <si>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</si>
  <si>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</si>
  <si>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</si>
  <si>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</si>
  <si>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</si>
  <si>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</si>
  <si>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</si>
  <si>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</si>
  <si>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</si>
  <si>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</si>
  <si>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</si>
  <si>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</si>
  <si>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</si>
  <si>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</si>
  <si>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</si>
  <si>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</si>
  <si>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</si>
  <si>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</si>
  <si>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</si>
  <si>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</si>
  <si>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</si>
  <si>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</si>
  <si>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</si>
  <si>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</si>
  <si>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</si>
  <si>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</si>
  <si>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</si>
  <si>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</si>
  <si>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</si>
  <si>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</si>
  <si>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</si>
  <si>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</si>
  <si>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</si>
  <si>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</si>
  <si>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</si>
  <si>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</si>
  <si>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</si>
  <si>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</si>
  <si>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</si>
  <si>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</si>
  <si>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</si>
  <si>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</si>
  <si>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</si>
  <si>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</si>
  <si>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</si>
  <si>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</si>
  <si>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</si>
  <si>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</si>
  <si>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</si>
  <si>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</si>
  <si>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</si>
  <si>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</si>
  <si>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</si>
  <si>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</si>
  <si>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</si>
  <si>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</si>
  <si>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</si>
  <si>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</si>
  <si>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</si>
  <si>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</si>
  <si>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</si>
  <si>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</si>
  <si>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</si>
  <si>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</si>
  <si>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</si>
  <si>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</si>
  <si>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</si>
  <si>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</si>
  <si>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</si>
  <si>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</si>
  <si>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</si>
  <si>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</si>
  <si>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</si>
  <si>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</si>
  <si>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</si>
  <si>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</si>
  <si>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</si>
  <si>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</si>
  <si>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</si>
  <si>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</si>
  <si>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</si>
  <si>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</si>
  <si>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</si>
  <si>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</si>
  <si>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</si>
  <si>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</si>
  <si>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</si>
  <si>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</si>
  <si>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</si>
  <si>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</si>
  <si>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</si>
  <si>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</si>
  <si>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</si>
  <si>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</si>
  <si>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</si>
  <si>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</si>
  <si>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</si>
  <si>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</si>
  <si>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</si>
  <si>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</si>
  <si>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</si>
  <si>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</si>
  <si>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</si>
  <si>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</si>
  <si>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</si>
  <si>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</si>
  <si>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</si>
  <si>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</si>
  <si>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</si>
  <si>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</si>
  <si>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</si>
  <si>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</si>
  <si>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</si>
  <si>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</si>
  <si>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</si>
  <si>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</si>
  <si>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</si>
  <si>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</si>
  <si>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</si>
  <si>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</si>
  <si>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</si>
  <si>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</si>
  <si>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</si>
  <si>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</si>
  <si>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</si>
  <si>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</si>
  <si>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</si>
  <si>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</si>
  <si>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</si>
  <si>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</si>
  <si>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</si>
  <si>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</si>
  <si>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</si>
  <si>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</si>
  <si>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</si>
  <si>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</si>
  <si>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</si>
  <si>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</si>
  <si>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</si>
  <si>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</si>
  <si>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</si>
  <si>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</si>
  <si>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</si>
  <si>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</si>
  <si>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</si>
  <si>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</si>
  <si>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</si>
  <si>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</si>
  <si>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</si>
  <si>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</si>
  <si>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</si>
  <si>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</si>
  <si>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</si>
  <si>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</si>
  <si>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</si>
  <si>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</si>
  <si>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</si>
  <si>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</si>
  <si>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</si>
  <si>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</si>
  <si>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</si>
  <si>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</si>
  <si>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</si>
  <si>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</si>
  <si>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</si>
  <si>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</si>
  <si>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</si>
  <si>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</si>
  <si>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</si>
  <si>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</si>
  <si>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</si>
  <si>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</si>
  <si>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</si>
  <si>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</si>
  <si>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</si>
  <si>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</si>
  <si>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</si>
  <si>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</si>
  <si>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</si>
  <si>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</si>
  <si>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</si>
  <si>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</si>
  <si>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</si>
  <si>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</si>
  <si>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</si>
  <si>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</si>
  <si>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</si>
  <si>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</si>
  <si>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</si>
  <si>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</si>
  <si>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</si>
  <si>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</si>
  <si>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</si>
  <si>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</si>
  <si>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</si>
  <si>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</si>
  <si>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</si>
  <si>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</si>
  <si>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</si>
  <si>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</si>
  <si>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</si>
  <si>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</si>
  <si>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</si>
  <si>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</si>
  <si>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</si>
  <si>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</si>
  <si>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</si>
  <si>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</si>
  <si>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</si>
  <si>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</si>
  <si>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</si>
  <si>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</si>
  <si>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</si>
  <si>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</si>
  <si>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</si>
  <si>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</si>
  <si>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</si>
  <si>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</si>
  <si>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</si>
  <si>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</si>
  <si>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</si>
  <si>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</si>
  <si>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</si>
  <si>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</si>
  <si>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</si>
  <si>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</si>
  <si>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</si>
  <si>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</si>
  <si>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</si>
  <si>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</si>
  <si>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</si>
  <si>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</si>
  <si>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</si>
  <si>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</si>
  <si>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</si>
  <si>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</si>
  <si>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</si>
  <si>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</si>
  <si>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</si>
  <si>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</si>
  <si>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</si>
  <si>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</si>
  <si>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</si>
  <si>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</si>
  <si>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</si>
  <si>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</si>
  <si>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</si>
  <si>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</si>
  <si>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</si>
  <si>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</si>
  <si>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</si>
  <si>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</si>
  <si>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</si>
  <si>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</si>
  <si>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</si>
  <si>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</si>
  <si>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</si>
  <si>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</si>
  <si>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</si>
  <si>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</si>
  <si>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</si>
  <si>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</si>
  <si>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</si>
  <si>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</si>
  <si>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</si>
  <si>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</si>
  <si>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</si>
  <si>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</si>
  <si>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</si>
  <si>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</si>
  <si>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</si>
  <si>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</si>
  <si>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</si>
  <si>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</si>
  <si>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</si>
  <si>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</si>
  <si>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</si>
  <si>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</si>
  <si>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</si>
  <si>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</si>
  <si>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</si>
  <si>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</si>
  <si>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</si>
  <si>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</si>
  <si>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</si>
  <si>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</si>
  <si>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</si>
  <si>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</si>
  <si>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</si>
  <si>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</si>
  <si>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</si>
  <si>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</si>
  <si>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</si>
  <si>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</si>
  <si>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</si>
  <si>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</si>
  <si>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</si>
  <si>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</si>
  <si>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</si>
  <si>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</si>
  <si>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</si>
  <si>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</si>
  <si>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</si>
  <si>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</si>
  <si>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</si>
  <si>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</si>
  <si>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</si>
  <si>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</si>
  <si>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</si>
  <si>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</si>
  <si>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</si>
  <si>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</si>
  <si>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</si>
  <si>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</si>
  <si>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</si>
  <si>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</si>
  <si>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</si>
  <si>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</si>
  <si>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</si>
  <si>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</si>
  <si>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</si>
  <si>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</si>
  <si>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</si>
  <si>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</si>
  <si>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</si>
  <si>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</si>
  <si>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</si>
  <si>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</si>
  <si>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</si>
  <si>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</si>
  <si>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</si>
  <si>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</si>
  <si>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</si>
  <si>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</si>
  <si>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</si>
  <si>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</si>
  <si>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</si>
  <si>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</si>
  <si>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</si>
  <si>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</si>
  <si>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</si>
  <si>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</si>
  <si>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</si>
  <si>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</si>
  <si>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</si>
  <si>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</si>
  <si>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</si>
  <si>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</si>
  <si>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</si>
  <si>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</si>
  <si>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</si>
  <si>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</si>
  <si>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</si>
  <si>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</si>
  <si>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</si>
  <si>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</si>
  <si>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</si>
  <si>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</si>
  <si>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</si>
  <si>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</si>
  <si>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</si>
  <si>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</si>
  <si>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</si>
  <si>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</si>
  <si>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</si>
  <si>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</si>
  <si>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</si>
  <si>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</si>
  <si>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</si>
  <si>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</si>
  <si>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</si>
  <si>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</si>
  <si>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</si>
  <si>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</si>
  <si>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</si>
  <si>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</si>
  <si>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</si>
  <si>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</si>
  <si>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</si>
  <si>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</si>
  <si>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</si>
  <si>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</si>
  <si>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</si>
  <si>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</si>
  <si>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</si>
  <si>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</si>
  <si>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</si>
  <si>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</si>
  <si>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</si>
  <si>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</si>
  <si>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</si>
  <si>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</si>
  <si>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</si>
  <si>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</si>
  <si>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</si>
  <si>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</si>
  <si>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</si>
  <si>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</si>
  <si>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</si>
  <si>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</si>
  <si>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</si>
  <si>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</si>
  <si>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</si>
  <si>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</si>
  <si>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</si>
  <si>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</si>
  <si>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</si>
  <si>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</si>
  <si>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</si>
  <si>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</si>
  <si>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</si>
  <si>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</si>
  <si>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</si>
  <si>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</si>
  <si>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</si>
  <si>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</si>
  <si>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</si>
  <si>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</si>
  <si>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</si>
  <si>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</si>
  <si>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</si>
  <si>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</si>
  <si>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</si>
  <si>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</si>
  <si>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</si>
  <si>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</si>
  <si>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</si>
  <si>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</si>
  <si>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</si>
  <si>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</si>
  <si>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</si>
  <si>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</si>
  <si>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</si>
  <si>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</si>
  <si>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</si>
  <si>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</si>
  <si>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</si>
  <si>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</si>
  <si>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</si>
  <si>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</si>
  <si>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</si>
  <si>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</si>
  <si>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</si>
  <si>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</si>
  <si>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</si>
  <si>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</si>
  <si>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</si>
  <si>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</si>
  <si>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</si>
  <si>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</si>
  <si>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</si>
  <si>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</si>
  <si>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</si>
  <si>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</si>
  <si>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</si>
  <si>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</si>
  <si>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</si>
  <si>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</si>
  <si>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</si>
  <si>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</si>
  <si>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</si>
  <si>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</si>
  <si>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</si>
  <si>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</si>
  <si>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</si>
  <si>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</si>
  <si>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</si>
  <si>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</si>
  <si>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</si>
  <si>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</si>
  <si>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</si>
  <si>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</si>
  <si>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</si>
  <si>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</si>
  <si>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</si>
  <si>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</si>
  <si>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</si>
  <si>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</si>
  <si>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</si>
  <si>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</si>
  <si>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</si>
  <si>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</si>
  <si>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</si>
  <si>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</si>
  <si>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</si>
  <si>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</si>
  <si>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</si>
  <si>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</si>
  <si>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</si>
  <si>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</si>
  <si>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</si>
  <si>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</si>
  <si>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</si>
  <si>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</si>
  <si>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</si>
  <si>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</si>
  <si>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</si>
  <si>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</si>
  <si>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</si>
  <si>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</si>
  <si>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</si>
  <si>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</si>
  <si>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</si>
  <si>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</si>
  <si>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</si>
  <si>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</si>
  <si>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</si>
  <si>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</si>
  <si>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</si>
  <si>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</si>
  <si>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</si>
  <si>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</si>
  <si>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</si>
  <si>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</si>
  <si>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</si>
  <si>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</si>
  <si>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</si>
  <si>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</si>
  <si>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</si>
  <si>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</si>
  <si>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</si>
  <si>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</si>
  <si>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</si>
  <si>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</si>
  <si>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</si>
  <si>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</si>
  <si>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</si>
  <si>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</si>
  <si>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</si>
  <si>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</si>
  <si>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</si>
  <si>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</si>
  <si>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</si>
  <si>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</si>
  <si>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</si>
  <si>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</si>
  <si>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</si>
  <si>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</si>
  <si>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</si>
  <si>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</si>
  <si>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</si>
  <si>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</si>
  <si>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</si>
  <si>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</si>
  <si>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</si>
  <si>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</si>
  <si>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</si>
  <si>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</si>
  <si>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</si>
  <si>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</si>
  <si>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</si>
  <si>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</si>
  <si>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</si>
  <si>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</si>
  <si>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</si>
  <si>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</si>
  <si>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</si>
  <si>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</si>
  <si>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</si>
  <si>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</si>
  <si>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</si>
  <si>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</si>
  <si>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</si>
  <si>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</si>
  <si>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</si>
  <si>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</si>
  <si>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</si>
  <si>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</si>
  <si>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</si>
  <si>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</si>
  <si>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</si>
  <si>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</si>
  <si>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</si>
  <si>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</si>
  <si>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</si>
  <si>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</si>
  <si>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</si>
  <si>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</si>
  <si>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</si>
  <si>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</si>
  <si>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</si>
  <si>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</si>
  <si>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</si>
  <si>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</si>
  <si>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</si>
  <si>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</si>
  <si>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</si>
  <si>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</si>
  <si>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</si>
  <si>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</si>
  <si>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</si>
  <si>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</si>
  <si>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</si>
  <si>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</si>
  <si>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</si>
  <si>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</si>
  <si>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</si>
  <si>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</si>
  <si>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</si>
  <si>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</si>
  <si>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</si>
  <si>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</si>
  <si>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</si>
  <si>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</si>
  <si>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</si>
  <si>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</si>
  <si>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</si>
  <si>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</si>
  <si>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</si>
  <si>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</si>
  <si>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</si>
  <si>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</si>
  <si>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</si>
  <si>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</si>
  <si>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</si>
  <si>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</si>
  <si>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</si>
  <si>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</si>
  <si>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</si>
  <si>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</si>
  <si>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</si>
  <si>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</si>
  <si>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</si>
  <si>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</si>
  <si>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</si>
  <si>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</si>
  <si>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</si>
  <si>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</si>
  <si>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</si>
  <si>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</si>
  <si>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</si>
  <si>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</si>
  <si>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</si>
  <si>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</si>
  <si>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</si>
  <si>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</si>
  <si>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</si>
  <si>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</si>
  <si>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</si>
  <si>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</si>
  <si>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</si>
  <si>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</si>
  <si>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</si>
  <si>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</si>
  <si>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</si>
  <si>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</si>
  <si>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</si>
  <si>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</si>
  <si>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</si>
  <si>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</si>
  <si>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</si>
  <si>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</si>
  <si>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</si>
  <si>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</si>
  <si>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</si>
  <si>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</si>
  <si>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</si>
  <si>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</si>
  <si>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</si>
  <si>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</si>
  <si>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</si>
  <si>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</si>
  <si>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</si>
  <si>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</si>
  <si>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</si>
  <si>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</si>
  <si>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</si>
  <si>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</si>
  <si>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</si>
  <si>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</si>
  <si>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</si>
  <si>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</si>
  <si>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</si>
  <si>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</si>
  <si>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</si>
  <si>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</si>
  <si>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</si>
  <si>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</si>
  <si>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</si>
  <si>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</si>
  <si>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</si>
  <si>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</si>
  <si>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</si>
  <si>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</si>
  <si>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</si>
  <si>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</si>
  <si>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</si>
  <si>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</si>
  <si>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</si>
  <si>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</si>
  <si>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</si>
  <si>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</si>
  <si>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</si>
  <si>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</si>
  <si>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</si>
  <si>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</si>
  <si>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</si>
  <si>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</si>
  <si>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</si>
  <si>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</si>
  <si>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</si>
  <si>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</si>
  <si>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</si>
  <si>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</si>
  <si>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</si>
  <si>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</si>
  <si>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</si>
  <si>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</si>
  <si>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</si>
  <si>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</si>
  <si>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</si>
  <si>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</si>
  <si>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</si>
  <si>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</si>
  <si>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</si>
  <si>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</si>
  <si>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</si>
  <si>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</si>
  <si>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</si>
  <si>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</si>
  <si>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</si>
  <si>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</si>
  <si>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</si>
  <si>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</si>
  <si>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</si>
  <si>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</si>
  <si>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</si>
  <si>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</si>
  <si>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</si>
  <si>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</si>
  <si>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</si>
  <si>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</si>
  <si>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</si>
  <si>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</si>
  <si>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</si>
  <si>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</si>
  <si>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</si>
  <si>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</si>
  <si>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</si>
  <si>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</si>
  <si>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</si>
  <si>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</si>
  <si>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</si>
  <si>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</si>
  <si>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</si>
  <si>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</si>
  <si>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</si>
  <si>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</si>
  <si>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</si>
  <si>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</si>
  <si>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</si>
  <si>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</si>
  <si>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</si>
  <si>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</si>
  <si>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</si>
  <si>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</si>
  <si>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</si>
  <si>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</si>
  <si>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</si>
  <si>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</si>
  <si>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</si>
  <si>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</si>
  <si>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</si>
  <si>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</si>
  <si>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</si>
  <si>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</si>
  <si>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</si>
  <si>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</si>
  <si>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</si>
  <si>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</si>
  <si>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</si>
  <si>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</si>
  <si>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</si>
  <si>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</si>
  <si>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</si>
  <si>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</si>
  <si>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</si>
  <si>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</si>
  <si>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</si>
  <si>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</si>
  <si>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</si>
  <si>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</si>
  <si>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</si>
  <si>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</si>
  <si>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</si>
  <si>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</si>
  <si>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</si>
  <si>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</si>
  <si>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</si>
  <si>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</si>
  <si>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</si>
  <si>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</si>
  <si>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</si>
  <si>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</si>
  <si>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</si>
  <si>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</si>
  <si>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</si>
  <si>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</si>
  <si>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</si>
  <si>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</si>
  <si>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</si>
  <si>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</si>
  <si>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</si>
  <si>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</si>
  <si>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</si>
  <si>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</si>
  <si>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</si>
  <si>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</si>
  <si>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</si>
  <si>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</si>
  <si>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</si>
  <si>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</si>
  <si>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</si>
  <si>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</si>
  <si>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</si>
  <si>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</si>
  <si>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</si>
  <si>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</si>
  <si>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</si>
  <si>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</si>
  <si>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</si>
  <si>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</si>
  <si>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</si>
  <si>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</si>
  <si>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</si>
  <si>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</si>
  <si>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</si>
  <si>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</si>
  <si>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</si>
  <si>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</si>
  <si>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</si>
  <si>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</si>
  <si>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</si>
  <si>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</si>
  <si>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</si>
  <si>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</si>
  <si>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</si>
  <si>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</si>
  <si>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</si>
  <si>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</si>
  <si>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</si>
  <si>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</si>
  <si>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</si>
  <si>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</si>
  <si>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</si>
  <si>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</si>
  <si>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</si>
  <si>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</si>
  <si>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</si>
  <si>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</si>
  <si>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</si>
  <si>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</si>
  <si>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</si>
  <si>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</si>
  <si>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</si>
  <si>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</si>
  <si>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</si>
  <si>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</si>
  <si>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</si>
  <si>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</si>
  <si>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</si>
  <si>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</si>
  <si>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</si>
  <si>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</si>
  <si>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</si>
  <si>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</si>
  <si>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</si>
  <si>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</si>
  <si>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</si>
  <si>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</si>
  <si>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</si>
  <si>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</si>
  <si>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</si>
  <si>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</si>
  <si>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</si>
  <si>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</si>
  <si>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</si>
  <si>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</si>
  <si>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</si>
  <si>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</si>
  <si>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</si>
  <si>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</si>
  <si>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</si>
  <si>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</si>
  <si>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</si>
  <si>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</si>
  <si>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</si>
  <si>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</si>
  <si>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</si>
  <si>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</si>
  <si>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</si>
  <si>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</si>
  <si>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</si>
  <si>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</si>
  <si>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</si>
  <si>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</si>
  <si>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</si>
  <si>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</si>
  <si>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</si>
  <si>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</si>
  <si>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</si>
  <si>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</si>
  <si>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</si>
  <si>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</si>
  <si>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</si>
  <si>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</si>
  <si>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</si>
  <si>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</si>
  <si>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</si>
  <si>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</si>
  <si>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</si>
  <si>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</si>
  <si>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</si>
  <si>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</si>
  <si>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</si>
  <si>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</si>
  <si>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</si>
  <si>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</si>
  <si>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</si>
  <si>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</si>
  <si>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</si>
  <si>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</si>
  <si>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</si>
  <si>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</si>
  <si>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</si>
  <si>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</si>
  <si>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</si>
  <si>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</si>
  <si>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</si>
  <si>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</si>
  <si>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</si>
  <si>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</si>
  <si>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</si>
  <si>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</si>
  <si>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</si>
  <si>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</si>
  <si>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</si>
  <si>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</si>
  <si>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</si>
  <si>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</si>
  <si>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</si>
  <si>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</si>
  <si>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</si>
  <si>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</si>
  <si>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</si>
  <si>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</si>
  <si>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</si>
  <si>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</si>
  <si>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</si>
  <si>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</si>
  <si>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</si>
  <si>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</si>
  <si>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</si>
  <si>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</si>
  <si>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</si>
  <si>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</si>
  <si>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</si>
  <si>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</si>
  <si>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</si>
  <si>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</si>
  <si>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</si>
  <si>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</si>
  <si>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</si>
  <si>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</si>
  <si>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</si>
  <si>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</si>
  <si>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</si>
  <si>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</si>
  <si>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</si>
  <si>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</si>
  <si>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</si>
  <si>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</si>
  <si>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</si>
  <si>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</si>
  <si>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</si>
  <si>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</si>
  <si>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</si>
  <si>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</si>
  <si>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</si>
  <si>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</si>
  <si>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</si>
  <si>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</si>
  <si>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</si>
  <si>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</si>
  <si>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</si>
  <si>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</si>
  <si>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</si>
  <si>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</si>
  <si>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</si>
  <si>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</si>
  <si>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</si>
  <si>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</si>
  <si>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</si>
  <si>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</si>
  <si>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</si>
  <si>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</si>
  <si>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</si>
  <si>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</si>
  <si>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</si>
  <si>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</si>
  <si>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</si>
  <si>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</si>
  <si>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</si>
  <si>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</si>
  <si>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</si>
  <si>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</si>
  <si>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</si>
  <si>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</si>
  <si>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</si>
  <si>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</si>
  <si>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</si>
  <si>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</si>
  <si>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</si>
  <si>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</si>
  <si>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</si>
  <si>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</si>
  <si>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</si>
  <si>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</si>
  <si>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</si>
  <si>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</si>
  <si>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</si>
  <si>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</si>
  <si>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</si>
  <si>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</si>
  <si>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</si>
  <si>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</si>
  <si>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</si>
  <si>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</si>
  <si>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</si>
  <si>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</si>
  <si>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</si>
  <si>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</si>
  <si>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</si>
  <si>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</si>
  <si>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</si>
  <si>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</si>
  <si>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</si>
  <si>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</si>
  <si>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</si>
  <si>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</si>
  <si>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</si>
  <si>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</si>
  <si>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</si>
  <si>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</si>
  <si>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</si>
  <si>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</si>
  <si>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</si>
  <si>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</si>
  <si>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</si>
  <si>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</si>
  <si>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</si>
  <si>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</si>
  <si>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</si>
  <si>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</si>
  <si>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</si>
  <si>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</si>
  <si>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</si>
  <si>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</si>
  <si>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</si>
  <si>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</si>
  <si>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</si>
  <si>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</si>
  <si>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</si>
  <si>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</si>
  <si>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</si>
  <si>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</si>
  <si>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</si>
  <si>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</si>
  <si>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</si>
  <si>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</si>
  <si>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</si>
  <si>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</si>
  <si>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</si>
  <si>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</si>
  <si>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</si>
  <si>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</si>
  <si>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</si>
  <si>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</si>
  <si>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</si>
  <si>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</si>
  <si>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</si>
  <si>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</si>
  <si>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</si>
  <si>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</si>
  <si>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</si>
  <si>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</si>
  <si>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</si>
  <si>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</si>
  <si>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</si>
  <si>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</si>
  <si>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</si>
  <si>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</si>
  <si>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</si>
  <si>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</si>
  <si>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</si>
  <si>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</si>
  <si>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</si>
  <si>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</si>
  <si>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</si>
  <si>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</si>
  <si>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</si>
  <si>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</si>
  <si>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</si>
  <si>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</si>
  <si>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</si>
  <si>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</si>
  <si>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</si>
  <si>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</si>
  <si>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</si>
  <si>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</si>
  <si>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</si>
  <si>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</si>
  <si>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</si>
  <si>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</si>
  <si>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</si>
  <si>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</si>
  <si>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</si>
  <si>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</si>
  <si>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</si>
  <si>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</si>
  <si>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</si>
  <si>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</si>
  <si>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</si>
  <si>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</si>
  <si>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</si>
  <si>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</si>
  <si>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</si>
  <si>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</si>
  <si>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</si>
  <si>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</si>
  <si>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</si>
  <si>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</si>
  <si>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</si>
  <si>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</si>
  <si>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</si>
  <si>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</si>
  <si>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</si>
  <si>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</si>
  <si>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</si>
  <si>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</si>
  <si>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</si>
  <si>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</si>
  <si>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</si>
  <si>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</si>
  <si>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</si>
  <si>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</si>
  <si>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</si>
  <si>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</si>
  <si>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</si>
  <si>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</si>
  <si>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</si>
  <si>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</si>
  <si>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</si>
  <si>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</si>
  <si>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</si>
  <si>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</si>
  <si>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</si>
  <si>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</si>
  <si>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</si>
  <si>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</si>
  <si>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</si>
  <si>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</si>
  <si>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</si>
  <si>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</si>
  <si>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</si>
  <si>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</si>
  <si>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</si>
  <si>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</si>
  <si>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</si>
  <si>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</si>
  <si>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</si>
  <si>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</si>
  <si>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</si>
  <si>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ATM Estación Texaco Las Lavas</t>
  </si>
  <si>
    <t>DRBR166</t>
  </si>
  <si>
    <t>3335880159</t>
  </si>
  <si>
    <t>En Servicio</t>
  </si>
  <si>
    <t>Reinicio Exitoso</t>
  </si>
  <si>
    <t>Carga Exitosa</t>
  </si>
  <si>
    <t>Fuera de Servicio</t>
  </si>
  <si>
    <t>Reportados</t>
  </si>
  <si>
    <t>DATOS DEL REPORTE</t>
  </si>
  <si>
    <t>Observacion</t>
  </si>
  <si>
    <t xml:space="preserve">ATM estacion Next Cumbre </t>
  </si>
  <si>
    <t>DRBR361</t>
  </si>
  <si>
    <t>Gavetas de Rechazo llena Reportadas</t>
  </si>
  <si>
    <t>Gaveta de Deposito llena Reportadas</t>
  </si>
  <si>
    <t>Sin Efectivo/ Gavetas Fallando Abastecido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</si>
  <si>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</si>
  <si>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</si>
  <si>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</si>
  <si>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</si>
  <si>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</si>
  <si>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</si>
  <si>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</si>
  <si>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</si>
  <si>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</si>
  <si>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</si>
  <si>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</si>
  <si>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</si>
  <si>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</si>
  <si>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</si>
  <si>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</si>
  <si>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</si>
  <si>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</si>
  <si>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</si>
  <si>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</si>
  <si>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</si>
  <si>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</si>
  <si>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</si>
  <si>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</si>
  <si>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</si>
  <si>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</si>
  <si>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</si>
  <si>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</si>
  <si>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</si>
  <si>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>ATM Ayuntamiento El Puerto</t>
  </si>
  <si>
    <t>FUERA DE SERVICIO / GAVETAS DE RECHAZOS Y DEPOSITOS FULL</t>
  </si>
  <si>
    <t>RETIRADO POR CIERRE DEFINITIVO DE LA LOCALIDAD</t>
  </si>
  <si>
    <t>3 Gavetas Vacías</t>
  </si>
  <si>
    <t>A/S Las Matas de Farfán</t>
  </si>
  <si>
    <t>DRBR0A2</t>
  </si>
  <si>
    <t>Ofic. Dual Blue Mall #1</t>
  </si>
  <si>
    <t>Ofic. Dual Blue Mall #2</t>
  </si>
  <si>
    <t>Ofic. Dual Blue Mall #3</t>
  </si>
  <si>
    <t>Ofic. Dual Blue Mall #4</t>
  </si>
  <si>
    <t>Ofic. Dual Blue Mall #5</t>
  </si>
  <si>
    <t>Ofic. Dual Blue Mall #6</t>
  </si>
  <si>
    <t>Ofic. Dual Blue Mall #7</t>
  </si>
  <si>
    <t>DRBR308</t>
  </si>
  <si>
    <t>DRBR374</t>
  </si>
  <si>
    <t>DRBR376</t>
  </si>
  <si>
    <t>DRBR398</t>
  </si>
  <si>
    <t>DRBR412</t>
  </si>
  <si>
    <t>DRBR456</t>
  </si>
  <si>
    <t>DRBR474</t>
  </si>
  <si>
    <t>ATM Supermercado Chito Samaná</t>
  </si>
  <si>
    <t>DRBR0A4</t>
  </si>
  <si>
    <t>Supermercado Chito Samaná</t>
  </si>
  <si>
    <t>RETIRADO POR REUBICACION</t>
  </si>
  <si>
    <t>DRBR371</t>
  </si>
  <si>
    <t>Oficina Plaza Moderna</t>
  </si>
  <si>
    <t>ATM Oficina Plaza Moderna</t>
  </si>
  <si>
    <t>3335985263</t>
  </si>
  <si>
    <t>3335987713</t>
  </si>
  <si>
    <t>LOCALIDAD EN REMODELACION</t>
  </si>
  <si>
    <t>EN ESPERA DE ROZAMIENTO DE FILTRACION EN LOCALIDAD</t>
  </si>
  <si>
    <t>ATM S/M Nacional Plaza Central</t>
  </si>
  <si>
    <t>S/M Nacional Plaza Central</t>
  </si>
  <si>
    <t>DRBR379</t>
  </si>
  <si>
    <t>ATM Autobanco Plaza Moderna</t>
  </si>
  <si>
    <t xml:space="preserve"> Cajeros Reportados Sin Efectivo    </t>
  </si>
  <si>
    <t>DRBR863</t>
  </si>
  <si>
    <t xml:space="preserve">Sin Efectivo </t>
  </si>
  <si>
    <t>Gavetas Rechazo/Deposito  Atendido</t>
  </si>
  <si>
    <t>Gavetas Vacias/Gavetas Fallando</t>
  </si>
  <si>
    <t>ATM 570 S/M Liverpool Villa Mella</t>
  </si>
  <si>
    <t>ATM 264 S/M Nacional Independencia</t>
  </si>
  <si>
    <t>Alvarez Eusebio, Wascar Antonio</t>
  </si>
  <si>
    <t>COMENTARIO</t>
  </si>
  <si>
    <t>DRBR100</t>
  </si>
  <si>
    <t>UASD HIGUEY</t>
  </si>
  <si>
    <t>ATM UASD Higuey</t>
  </si>
  <si>
    <t>INCIDENTE</t>
  </si>
  <si>
    <t>Abastecido</t>
  </si>
  <si>
    <t>Solucionado</t>
  </si>
  <si>
    <t>3336030281 </t>
  </si>
  <si>
    <t>SUSTITUCION DEL ATM</t>
  </si>
  <si>
    <t>Hold</t>
  </si>
  <si>
    <t xml:space="preserve">Gil Carrera, Santiago </t>
  </si>
  <si>
    <t>2 Gavetas Vacias + 1 Fallando</t>
  </si>
  <si>
    <t>GAVETA DE DEPOSITO LLENA</t>
  </si>
  <si>
    <t>3336038779 </t>
  </si>
  <si>
    <t>3336039776 </t>
  </si>
  <si>
    <t>3336040124 </t>
  </si>
  <si>
    <t>3336040135 </t>
  </si>
  <si>
    <t>3336040179 </t>
  </si>
  <si>
    <t>3336040195 </t>
  </si>
  <si>
    <t>3336040251 </t>
  </si>
  <si>
    <t>3336040256 </t>
  </si>
  <si>
    <t>3336040308 </t>
  </si>
  <si>
    <t>3336040316 </t>
  </si>
  <si>
    <t>3336040317 </t>
  </si>
  <si>
    <t>3336040319 </t>
  </si>
  <si>
    <t>3336040321 </t>
  </si>
  <si>
    <t>3336040329 </t>
  </si>
  <si>
    <t>3336040330 </t>
  </si>
  <si>
    <t>3336040332 </t>
  </si>
  <si>
    <t>3336040334 </t>
  </si>
  <si>
    <t>3336040335 </t>
  </si>
  <si>
    <t>3336040346 </t>
  </si>
  <si>
    <t>3336040347 </t>
  </si>
  <si>
    <t>3336040111 </t>
  </si>
  <si>
    <t>3336040218 </t>
  </si>
  <si>
    <t>3336040248 </t>
  </si>
  <si>
    <t>3336040297 </t>
  </si>
  <si>
    <t>3336040311 </t>
  </si>
  <si>
    <t>3336040337 </t>
  </si>
  <si>
    <t>3336040339 </t>
  </si>
  <si>
    <t>Moreta, Christian Aury</t>
  </si>
  <si>
    <t>3336040393 </t>
  </si>
  <si>
    <t>REINICIO FALLIDO POR LECTOR</t>
  </si>
  <si>
    <t>3336040769 </t>
  </si>
  <si>
    <t>3336040780 </t>
  </si>
  <si>
    <t>3336040860 </t>
  </si>
  <si>
    <t>3336040869 </t>
  </si>
  <si>
    <t>3336040964 </t>
  </si>
  <si>
    <t>3336040254 </t>
  </si>
  <si>
    <t>LECTOR</t>
  </si>
  <si>
    <t>3336041520 </t>
  </si>
  <si>
    <t>3336039029 </t>
  </si>
  <si>
    <t>3336041172 </t>
  </si>
  <si>
    <t>3336041571 </t>
  </si>
  <si>
    <t>3336041578 </t>
  </si>
  <si>
    <t xml:space="preserve"> DISPENSADOR</t>
  </si>
  <si>
    <t>INHIBIDO</t>
  </si>
  <si>
    <t>30 Septiembre de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</si>
</sst>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b/>
      <sz val="18"/>
      <color rgb="FF000000"/>
      <name val="Palatino Linotype"/>
      <family val="1"/>
    </font>
    <font>
      <sz val="11"/>
      <name val="Calibri"/>
      <family val="2"/>
      <scheme val="minor"/>
    </font>
    <font>
      <sz val="11"/>
      <color theme="1"/>
      <name val="Segoe UI"/>
      <family val="2"/>
    </font>
  </fonts>
  <fills count="5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7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rgb="FFD4D4D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rgb="FFD4D4D4"/>
      </bottom>
      <diagonal/>
    </border>
    <border>
      <left style="thin">
        <color indexed="64"/>
      </left>
      <right/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1111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4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39" fillId="41" borderId="35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52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48" fillId="0" borderId="0"/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</cellStyleXfs>
  <cellXfs count="236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5" xfId="0" applyFont="1" applyFill="1" applyBorder="1" applyAlignment="1">
      <alignment horizontal="center" vertical="center" wrapText="1"/>
    </xf>
    <xf numFmtId="0" fontId="39" fillId="41" borderId="35" xfId="141" applyBorder="1">
      <alignment horizontal="center" vertical="center" wrapText="1"/>
    </xf>
    <xf numFmtId="0" fontId="0" fillId="4" borderId="37" xfId="0" applyFill="1" applyBorder="1" applyAlignment="1">
      <alignment horizontal="center"/>
    </xf>
    <xf numFmtId="0" fontId="0" fillId="4" borderId="38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39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39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38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2" xfId="509" applyBorder="1">
      <alignment horizontal="center" vertical="center" wrapText="1"/>
    </xf>
    <xf numFmtId="0" fontId="0" fillId="0" borderId="0" xfId="0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2" xfId="9" applyBorder="1" applyAlignment="1">
      <alignment horizontal="center"/>
    </xf>
    <xf numFmtId="0" fontId="32" fillId="0" borderId="42" xfId="0" applyFont="1" applyFill="1" applyBorder="1" applyAlignment="1" applyProtection="1">
      <alignment horizontal="right" vertical="center" wrapText="1"/>
    </xf>
    <xf numFmtId="0" fontId="32" fillId="0" borderId="42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3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16" fillId="6" borderId="44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45" xfId="9" applyBorder="1" applyAlignment="1">
      <alignment horizontal="center"/>
    </xf>
    <xf numFmtId="0" fontId="0" fillId="0" borderId="0" xfId="0"/>
    <xf numFmtId="0" fontId="0" fillId="0" borderId="0" xfId="0"/>
    <xf numFmtId="0" fontId="32" fillId="0" borderId="53" xfId="0" applyFont="1" applyFill="1" applyBorder="1" applyAlignment="1" applyProtection="1">
      <alignment horizontal="right" vertical="center" wrapText="1"/>
    </xf>
    <xf numFmtId="0" fontId="32" fillId="0" borderId="53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54" xfId="0" applyFont="1" applyFill="1" applyBorder="1" applyAlignment="1" applyProtection="1">
      <alignment horizontal="right" vertical="center" wrapText="1"/>
    </xf>
    <xf numFmtId="0" fontId="32" fillId="0" borderId="54" xfId="0" applyFont="1" applyFill="1" applyBorder="1" applyAlignment="1" applyProtection="1">
      <alignment vertical="center" wrapText="1"/>
    </xf>
    <xf numFmtId="0" fontId="0" fillId="0" borderId="54" xfId="0" applyBorder="1"/>
    <xf numFmtId="0" fontId="16" fillId="6" borderId="54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54" xfId="0" applyNumberFormat="1" applyFont="1" applyFill="1" applyBorder="1" applyAlignment="1">
      <alignment horizontal="center" vertical="center" wrapText="1"/>
    </xf>
    <xf numFmtId="0" fontId="4" fillId="4" borderId="54" xfId="0" applyFont="1" applyFill="1" applyBorder="1" applyAlignment="1">
      <alignment horizontal="center" vertical="center" wrapText="1"/>
    </xf>
    <xf numFmtId="0" fontId="3" fillId="4" borderId="58" xfId="0" applyFont="1" applyFill="1" applyBorder="1" applyAlignment="1">
      <alignment horizontal="center" vertical="center" wrapText="1"/>
    </xf>
    <xf numFmtId="0" fontId="11" fillId="5" borderId="54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33" fillId="5" borderId="59" xfId="0" applyFont="1" applyFill="1" applyBorder="1" applyAlignment="1">
      <alignment horizontal="center" vertical="center"/>
    </xf>
    <xf numFmtId="22" fontId="6" fillId="5" borderId="59" xfId="0" applyNumberFormat="1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51" fillId="40" borderId="59" xfId="0" applyFont="1" applyFill="1" applyBorder="1" applyAlignment="1">
      <alignment horizontal="center"/>
    </xf>
    <xf numFmtId="0" fontId="51" fillId="40" borderId="59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11" fillId="5" borderId="36" xfId="0" applyNumberFormat="1" applyFont="1" applyFill="1" applyBorder="1" applyAlignment="1">
      <alignment horizontal="center" vertical="center" wrapText="1"/>
    </xf>
    <xf numFmtId="0" fontId="16" fillId="6" borderId="59" xfId="9" applyBorder="1" applyAlignment="1">
      <alignment horizontal="center"/>
    </xf>
    <xf numFmtId="0" fontId="32" fillId="0" borderId="59" xfId="0" applyFont="1" applyFill="1" applyBorder="1" applyAlignment="1" applyProtection="1">
      <alignment horizontal="right" vertical="center" wrapText="1"/>
    </xf>
    <xf numFmtId="0" fontId="32" fillId="0" borderId="59" xfId="0" applyFont="1" applyFill="1" applyBorder="1" applyAlignment="1" applyProtection="1">
      <alignment vertical="center" wrapText="1"/>
    </xf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32" fillId="42" borderId="53" xfId="0" applyFont="1" applyFill="1" applyBorder="1" applyAlignment="1" applyProtection="1">
      <alignment horizontal="right" vertical="center" wrapText="1"/>
    </xf>
    <xf numFmtId="0" fontId="32" fillId="42" borderId="53" xfId="0" applyFont="1" applyFill="1" applyBorder="1" applyAlignment="1" applyProtection="1">
      <alignment vertical="center" wrapText="1"/>
    </xf>
    <xf numFmtId="0" fontId="0" fillId="0" borderId="59" xfId="0" applyBorder="1"/>
    <xf numFmtId="0" fontId="0" fillId="0" borderId="0" xfId="0"/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11" fillId="5" borderId="37" xfId="0" applyNumberFormat="1" applyFont="1" applyFill="1" applyBorder="1" applyAlignment="1">
      <alignment horizontal="center" vertical="center" wrapText="1"/>
    </xf>
    <xf numFmtId="0" fontId="32" fillId="0" borderId="0" xfId="0" applyFont="1" applyFill="1" applyBorder="1" applyAlignment="1" applyProtection="1">
      <alignment horizontal="right" vertical="center" wrapText="1"/>
    </xf>
    <xf numFmtId="0" fontId="32" fillId="0" borderId="0" xfId="0" applyFont="1" applyFill="1" applyBorder="1" applyAlignment="1" applyProtection="1">
      <alignment vertical="center" wrapText="1"/>
    </xf>
    <xf numFmtId="0" fontId="11" fillId="5" borderId="59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/>
    </xf>
    <xf numFmtId="0" fontId="6" fillId="5" borderId="59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 wrapText="1"/>
    </xf>
    <xf numFmtId="0" fontId="53" fillId="0" borderId="0" xfId="0" applyFont="1" applyAlignment="1">
      <alignment horizontal="center"/>
    </xf>
    <xf numFmtId="49" fontId="0" fillId="50" borderId="2" xfId="0" applyNumberFormat="1" applyFill="1" applyBorder="1"/>
    <xf numFmtId="0" fontId="54" fillId="0" borderId="0" xfId="0" applyFont="1" applyAlignment="1">
      <alignment vertical="center" wrapText="1"/>
    </xf>
    <xf numFmtId="0" fontId="6" fillId="5" borderId="59" xfId="0" applyFont="1" applyFill="1" applyBorder="1" applyAlignment="1">
      <alignment horizontal="center" vertical="center"/>
    </xf>
    <xf numFmtId="0" fontId="11" fillId="5" borderId="59" xfId="0" applyNumberFormat="1" applyFont="1" applyFill="1" applyBorder="1" applyAlignment="1">
      <alignment horizontal="center" vertical="center" wrapText="1"/>
    </xf>
    <xf numFmtId="0" fontId="0" fillId="0" borderId="0" xfId="0" applyFill="1" applyBorder="1"/>
    <xf numFmtId="0" fontId="11" fillId="5" borderId="37" xfId="0" applyNumberFormat="1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11" fillId="5" borderId="59" xfId="0" applyNumberFormat="1" applyFont="1" applyFill="1" applyBorder="1" applyAlignment="1">
      <alignment horizontal="center" vertical="center" wrapText="1"/>
    </xf>
    <xf numFmtId="0" fontId="0" fillId="0" borderId="0" xfId="0" applyFont="1"/>
    <xf numFmtId="0" fontId="11" fillId="5" borderId="37" xfId="0" applyNumberFormat="1" applyFont="1" applyFill="1" applyBorder="1" applyAlignment="1">
      <alignment horizontal="center" vertical="center" wrapText="1"/>
    </xf>
    <xf numFmtId="0" fontId="43" fillId="42" borderId="65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/>
    </xf>
    <xf numFmtId="0" fontId="41" fillId="39" borderId="68" xfId="0" applyFont="1" applyFill="1" applyBorder="1" applyAlignment="1">
      <alignment horizontal="center" vertical="center" wrapText="1"/>
    </xf>
    <xf numFmtId="0" fontId="47" fillId="49" borderId="66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 wrapText="1"/>
    </xf>
    <xf numFmtId="22" fontId="7" fillId="0" borderId="59" xfId="0" applyNumberFormat="1" applyFont="1" applyBorder="1" applyAlignment="1">
      <alignment horizontal="center" vertical="center"/>
    </xf>
    <xf numFmtId="0" fontId="41" fillId="44" borderId="59" xfId="0" applyFont="1" applyFill="1" applyBorder="1" applyAlignment="1">
      <alignment horizontal="center" vertical="center" wrapText="1"/>
    </xf>
    <xf numFmtId="0" fontId="47" fillId="49" borderId="59" xfId="0" applyFont="1" applyFill="1" applyBorder="1" applyAlignment="1">
      <alignment horizontal="center" vertical="center" wrapText="1"/>
    </xf>
    <xf numFmtId="0" fontId="43" fillId="42" borderId="59" xfId="0" applyFont="1" applyFill="1" applyBorder="1" applyAlignment="1">
      <alignment horizontal="center" vertical="center" wrapText="1"/>
    </xf>
    <xf numFmtId="0" fontId="43" fillId="42" borderId="37" xfId="0" applyFont="1" applyFill="1" applyBorder="1" applyAlignment="1">
      <alignment horizontal="center" vertical="center" wrapText="1"/>
    </xf>
    <xf numFmtId="0" fontId="30" fillId="40" borderId="59" xfId="0" applyFont="1" applyFill="1" applyBorder="1" applyAlignment="1">
      <alignment horizontal="center" vertical="center" wrapText="1"/>
    </xf>
    <xf numFmtId="0" fontId="30" fillId="4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11" fillId="5" borderId="59" xfId="0" applyNumberFormat="1" applyFont="1" applyFill="1" applyBorder="1" applyAlignment="1">
      <alignment horizontal="center" vertical="center" wrapText="1"/>
    </xf>
    <xf numFmtId="0" fontId="6" fillId="5" borderId="62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4" fillId="5" borderId="59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41" fillId="44" borderId="64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43" fontId="3" fillId="3" borderId="57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47" xfId="1" applyFont="1" applyFill="1" applyBorder="1" applyAlignment="1">
      <alignment horizontal="center" vertical="center"/>
    </xf>
    <xf numFmtId="0" fontId="3" fillId="3" borderId="55" xfId="0" applyFont="1" applyFill="1" applyBorder="1" applyAlignment="1">
      <alignment horizontal="center" vertical="center"/>
    </xf>
    <xf numFmtId="0" fontId="3" fillId="3" borderId="56" xfId="0" applyFont="1" applyFill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/>
    </xf>
    <xf numFmtId="0" fontId="4" fillId="3" borderId="57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47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3" fillId="45" borderId="71" xfId="0" applyFont="1" applyFill="1" applyBorder="1" applyAlignment="1">
      <alignment horizontal="center" vertical="center" wrapText="1"/>
    </xf>
    <xf numFmtId="0" fontId="3" fillId="45" borderId="49" xfId="0" applyFont="1" applyFill="1" applyBorder="1" applyAlignment="1">
      <alignment horizontal="center" vertical="center" wrapText="1"/>
    </xf>
    <xf numFmtId="0" fontId="3" fillId="45" borderId="72" xfId="0" applyFont="1" applyFill="1" applyBorder="1" applyAlignment="1">
      <alignment horizontal="center" vertical="center" wrapText="1"/>
    </xf>
    <xf numFmtId="0" fontId="41" fillId="44" borderId="64" xfId="0" applyFont="1" applyFill="1" applyBorder="1" applyAlignment="1">
      <alignment horizontal="center" vertical="center" wrapText="1"/>
    </xf>
    <xf numFmtId="0" fontId="41" fillId="44" borderId="69" xfId="0" applyFont="1" applyFill="1" applyBorder="1" applyAlignment="1">
      <alignment horizontal="center" vertical="center" wrapText="1"/>
    </xf>
    <xf numFmtId="0" fontId="0" fillId="0" borderId="71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56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47" xfId="0" applyBorder="1" applyAlignment="1">
      <alignment horizontal="center"/>
    </xf>
    <xf numFmtId="0" fontId="0" fillId="0" borderId="63" xfId="0" applyBorder="1" applyAlignment="1">
      <alignment horizontal="center"/>
    </xf>
    <xf numFmtId="0" fontId="0" fillId="0" borderId="70" xfId="0" applyBorder="1" applyAlignment="1">
      <alignment horizontal="center"/>
    </xf>
    <xf numFmtId="0" fontId="41" fillId="44" borderId="73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43" fillId="42" borderId="74" xfId="0" applyFont="1" applyFill="1" applyBorder="1" applyAlignment="1">
      <alignment horizontal="center" vertical="center" wrapText="1"/>
    </xf>
    <xf numFmtId="0" fontId="43" fillId="42" borderId="51" xfId="0" applyFont="1" applyFill="1" applyBorder="1" applyAlignment="1">
      <alignment horizontal="center" vertical="center" wrapText="1"/>
    </xf>
    <xf numFmtId="0" fontId="0" fillId="0" borderId="48" xfId="0" applyBorder="1" applyAlignment="1">
      <alignment horizontal="center"/>
    </xf>
    <xf numFmtId="0" fontId="0" fillId="0" borderId="60" xfId="0" applyBorder="1" applyAlignment="1">
      <alignment horizontal="center"/>
    </xf>
    <xf numFmtId="0" fontId="0" fillId="0" borderId="36" xfId="0" applyBorder="1" applyAlignment="1">
      <alignment horizontal="center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67" xfId="0" applyFont="1" applyFill="1" applyBorder="1" applyAlignment="1">
      <alignment horizontal="center" vertical="center" wrapText="1"/>
    </xf>
    <xf numFmtId="0" fontId="40" fillId="43" borderId="66" xfId="0" applyFont="1" applyFill="1" applyBorder="1" applyAlignment="1">
      <alignment horizontal="center" vertical="center" wrapText="1"/>
    </xf>
    <xf numFmtId="0" fontId="40" fillId="43" borderId="63" xfId="0" applyFont="1" applyFill="1" applyBorder="1" applyAlignment="1">
      <alignment horizontal="center" vertical="center" wrapText="1"/>
    </xf>
    <xf numFmtId="0" fontId="40" fillId="43" borderId="70" xfId="0" applyFont="1" applyFill="1" applyBorder="1" applyAlignment="1">
      <alignment horizontal="center" vertical="center" wrapText="1"/>
    </xf>
    <xf numFmtId="0" fontId="3" fillId="45" borderId="75" xfId="0" applyFont="1" applyFill="1" applyBorder="1" applyAlignment="1">
      <alignment horizontal="center" vertical="center" wrapText="1"/>
    </xf>
    <xf numFmtId="0" fontId="3" fillId="45" borderId="76" xfId="0" applyFont="1" applyFill="1" applyBorder="1" applyAlignment="1">
      <alignment horizontal="center" vertical="center" wrapText="1"/>
    </xf>
    <xf numFmtId="0" fontId="3" fillId="45" borderId="77" xfId="0" applyFont="1" applyFill="1" applyBorder="1" applyAlignment="1">
      <alignment horizontal="center" vertical="center" wrapText="1"/>
    </xf>
    <xf numFmtId="0" fontId="40" fillId="43" borderId="59" xfId="0" applyFont="1" applyFill="1" applyBorder="1" applyAlignment="1">
      <alignment horizontal="center" vertical="center" wrapText="1"/>
    </xf>
    <xf numFmtId="0" fontId="0" fillId="0" borderId="66" xfId="0" applyBorder="1" applyAlignment="1">
      <alignment horizontal="center"/>
    </xf>
    <xf numFmtId="0" fontId="3" fillId="45" borderId="64" xfId="0" applyFont="1" applyFill="1" applyBorder="1" applyAlignment="1">
      <alignment horizontal="center" vertical="center" wrapText="1"/>
    </xf>
    <xf numFmtId="0" fontId="3" fillId="45" borderId="61" xfId="0" applyFont="1" applyFill="1" applyBorder="1" applyAlignment="1">
      <alignment horizontal="center" vertical="center" wrapText="1"/>
    </xf>
    <xf numFmtId="0" fontId="3" fillId="45" borderId="69" xfId="0" applyFont="1" applyFill="1" applyBorder="1" applyAlignment="1">
      <alignment horizontal="center" vertical="center" wrapText="1"/>
    </xf>
    <xf numFmtId="0" fontId="51" fillId="40" borderId="48" xfId="0" applyFont="1" applyFill="1" applyBorder="1" applyAlignment="1">
      <alignment horizontal="center"/>
    </xf>
    <xf numFmtId="0" fontId="51" fillId="40" borderId="60" xfId="0" applyFont="1" applyFill="1" applyBorder="1" applyAlignment="1">
      <alignment horizontal="center"/>
    </xf>
    <xf numFmtId="0" fontId="52" fillId="45" borderId="24" xfId="0" applyFont="1" applyFill="1" applyBorder="1" applyAlignment="1">
      <alignment horizontal="center" vertical="center" wrapText="1"/>
    </xf>
    <xf numFmtId="0" fontId="52" fillId="45" borderId="25" xfId="0" applyFont="1" applyFill="1" applyBorder="1" applyAlignment="1">
      <alignment horizontal="center" vertical="center" wrapText="1"/>
    </xf>
    <xf numFmtId="0" fontId="52" fillId="45" borderId="67" xfId="0" applyFont="1" applyFill="1" applyBorder="1" applyAlignment="1">
      <alignment horizontal="center" vertical="center" wrapText="1"/>
    </xf>
    <xf numFmtId="0" fontId="46" fillId="45" borderId="24" xfId="0" applyFont="1" applyFill="1" applyBorder="1" applyAlignment="1">
      <alignment horizontal="center" vertical="center" wrapText="1"/>
    </xf>
    <xf numFmtId="0" fontId="46" fillId="45" borderId="25" xfId="0" applyFont="1" applyFill="1" applyBorder="1" applyAlignment="1">
      <alignment horizontal="center" vertical="center" wrapText="1"/>
    </xf>
    <xf numFmtId="0" fontId="46" fillId="45" borderId="67" xfId="0" applyFont="1" applyFill="1" applyBorder="1" applyAlignment="1">
      <alignment horizontal="center" vertical="center" wrapText="1"/>
    </xf>
    <xf numFmtId="0" fontId="0" fillId="0" borderId="55" xfId="0" applyBorder="1" applyAlignment="1">
      <alignment horizontal="center"/>
    </xf>
    <xf numFmtId="0" fontId="3" fillId="46" borderId="56" xfId="0" applyFont="1" applyFill="1" applyBorder="1" applyAlignment="1">
      <alignment horizontal="center" vertical="center" wrapText="1"/>
    </xf>
    <xf numFmtId="0" fontId="3" fillId="46" borderId="46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 wrapText="1"/>
    </xf>
    <xf numFmtId="0" fontId="3" fillId="46" borderId="47" xfId="0" applyFont="1" applyFill="1" applyBorder="1" applyAlignment="1">
      <alignment horizontal="center" vertical="center" wrapText="1"/>
    </xf>
    <xf numFmtId="0" fontId="3" fillId="46" borderId="60" xfId="0" applyFont="1" applyFill="1" applyBorder="1" applyAlignment="1">
      <alignment horizontal="center" vertical="center" wrapText="1"/>
    </xf>
    <xf numFmtId="0" fontId="3" fillId="46" borderId="36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11114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10" xfId="6739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2 2 2" xfId="11020"/>
    <cellStyle name="Cambios de Turno 2 2 2 2 2 3" xfId="6600"/>
    <cellStyle name="Cambios de Turno 2 2 2 2 2 4" xfId="8810"/>
    <cellStyle name="Cambios de Turno 2 2 2 2 3" xfId="3285"/>
    <cellStyle name="Cambios de Turno 2 2 2 2 3 2" xfId="9915"/>
    <cellStyle name="Cambios de Turno 2 2 2 2 4" xfId="5495"/>
    <cellStyle name="Cambios de Turno 2 2 2 2 5" xfId="7705"/>
    <cellStyle name="Cambios de Turno 2 2 2 3" xfId="1627"/>
    <cellStyle name="Cambios de Turno 2 2 2 3 2" xfId="3838"/>
    <cellStyle name="Cambios de Turno 2 2 2 3 2 2" xfId="10468"/>
    <cellStyle name="Cambios de Turno 2 2 2 3 3" xfId="6048"/>
    <cellStyle name="Cambios de Turno 2 2 2 3 4" xfId="8258"/>
    <cellStyle name="Cambios de Turno 2 2 2 4" xfId="2733"/>
    <cellStyle name="Cambios de Turno 2 2 2 4 2" xfId="9363"/>
    <cellStyle name="Cambios de Turno 2 2 2 5" xfId="4943"/>
    <cellStyle name="Cambios de Turno 2 2 2 6" xfId="7153"/>
    <cellStyle name="Cambios de Turno 2 2 3" xfId="790"/>
    <cellStyle name="Cambios de Turno 2 2 3 2" xfId="1903"/>
    <cellStyle name="Cambios de Turno 2 2 3 2 2" xfId="4114"/>
    <cellStyle name="Cambios de Turno 2 2 3 2 2 2" xfId="10744"/>
    <cellStyle name="Cambios de Turno 2 2 3 2 3" xfId="6324"/>
    <cellStyle name="Cambios de Turno 2 2 3 2 4" xfId="8534"/>
    <cellStyle name="Cambios de Turno 2 2 3 3" xfId="3009"/>
    <cellStyle name="Cambios de Turno 2 2 3 3 2" xfId="9639"/>
    <cellStyle name="Cambios de Turno 2 2 3 4" xfId="5219"/>
    <cellStyle name="Cambios de Turno 2 2 3 5" xfId="7429"/>
    <cellStyle name="Cambios de Turno 2 2 4" xfId="1351"/>
    <cellStyle name="Cambios de Turno 2 2 4 2" xfId="3562"/>
    <cellStyle name="Cambios de Turno 2 2 4 2 2" xfId="10192"/>
    <cellStyle name="Cambios de Turno 2 2 4 3" xfId="5772"/>
    <cellStyle name="Cambios de Turno 2 2 4 4" xfId="7982"/>
    <cellStyle name="Cambios de Turno 2 2 5" xfId="2457"/>
    <cellStyle name="Cambios de Turno 2 2 5 2" xfId="9087"/>
    <cellStyle name="Cambios de Turno 2 2 6" xfId="4667"/>
    <cellStyle name="Cambios de Turno 2 2 7" xfId="687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2 2 2" xfId="11112"/>
    <cellStyle name="Cambios de Turno 2 3 2 2 2 3" xfId="6692"/>
    <cellStyle name="Cambios de Turno 2 3 2 2 2 4" xfId="8902"/>
    <cellStyle name="Cambios de Turno 2 3 2 2 3" xfId="3377"/>
    <cellStyle name="Cambios de Turno 2 3 2 2 3 2" xfId="10007"/>
    <cellStyle name="Cambios de Turno 2 3 2 2 4" xfId="5587"/>
    <cellStyle name="Cambios de Turno 2 3 2 2 5" xfId="7797"/>
    <cellStyle name="Cambios de Turno 2 3 2 3" xfId="1719"/>
    <cellStyle name="Cambios de Turno 2 3 2 3 2" xfId="3930"/>
    <cellStyle name="Cambios de Turno 2 3 2 3 2 2" xfId="10560"/>
    <cellStyle name="Cambios de Turno 2 3 2 3 3" xfId="6140"/>
    <cellStyle name="Cambios de Turno 2 3 2 3 4" xfId="8350"/>
    <cellStyle name="Cambios de Turno 2 3 2 4" xfId="2825"/>
    <cellStyle name="Cambios de Turno 2 3 2 4 2" xfId="9455"/>
    <cellStyle name="Cambios de Turno 2 3 2 5" xfId="5035"/>
    <cellStyle name="Cambios de Turno 2 3 2 6" xfId="7245"/>
    <cellStyle name="Cambios de Turno 2 3 3" xfId="882"/>
    <cellStyle name="Cambios de Turno 2 3 3 2" xfId="1995"/>
    <cellStyle name="Cambios de Turno 2 3 3 2 2" xfId="4206"/>
    <cellStyle name="Cambios de Turno 2 3 3 2 2 2" xfId="10836"/>
    <cellStyle name="Cambios de Turno 2 3 3 2 3" xfId="6416"/>
    <cellStyle name="Cambios de Turno 2 3 3 2 4" xfId="8626"/>
    <cellStyle name="Cambios de Turno 2 3 3 3" xfId="3101"/>
    <cellStyle name="Cambios de Turno 2 3 3 3 2" xfId="9731"/>
    <cellStyle name="Cambios de Turno 2 3 3 4" xfId="5311"/>
    <cellStyle name="Cambios de Turno 2 3 3 5" xfId="7521"/>
    <cellStyle name="Cambios de Turno 2 3 4" xfId="1443"/>
    <cellStyle name="Cambios de Turno 2 3 4 2" xfId="3654"/>
    <cellStyle name="Cambios de Turno 2 3 4 2 2" xfId="10284"/>
    <cellStyle name="Cambios de Turno 2 3 4 3" xfId="5864"/>
    <cellStyle name="Cambios de Turno 2 3 4 4" xfId="8074"/>
    <cellStyle name="Cambios de Turno 2 3 5" xfId="2549"/>
    <cellStyle name="Cambios de Turno 2 3 5 2" xfId="9179"/>
    <cellStyle name="Cambios de Turno 2 3 6" xfId="4759"/>
    <cellStyle name="Cambios de Turno 2 3 7" xfId="696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2 2 2" xfId="10928"/>
    <cellStyle name="Cambios de Turno 2 4 2 2 3" xfId="6508"/>
    <cellStyle name="Cambios de Turno 2 4 2 2 4" xfId="8718"/>
    <cellStyle name="Cambios de Turno 2 4 2 3" xfId="3193"/>
    <cellStyle name="Cambios de Turno 2 4 2 3 2" xfId="9823"/>
    <cellStyle name="Cambios de Turno 2 4 2 4" xfId="5403"/>
    <cellStyle name="Cambios de Turno 2 4 2 5" xfId="7613"/>
    <cellStyle name="Cambios de Turno 2 4 3" xfId="1535"/>
    <cellStyle name="Cambios de Turno 2 4 3 2" xfId="3746"/>
    <cellStyle name="Cambios de Turno 2 4 3 2 2" xfId="10376"/>
    <cellStyle name="Cambios de Turno 2 4 3 3" xfId="5956"/>
    <cellStyle name="Cambios de Turno 2 4 3 4" xfId="8166"/>
    <cellStyle name="Cambios de Turno 2 4 4" xfId="2641"/>
    <cellStyle name="Cambios de Turno 2 4 4 2" xfId="9271"/>
    <cellStyle name="Cambios de Turno 2 4 5" xfId="4851"/>
    <cellStyle name="Cambios de Turno 2 4 6" xfId="7061"/>
    <cellStyle name="Cambios de Turno 2 5" xfId="698"/>
    <cellStyle name="Cambios de Turno 2 5 2" xfId="1811"/>
    <cellStyle name="Cambios de Turno 2 5 2 2" xfId="4022"/>
    <cellStyle name="Cambios de Turno 2 5 2 2 2" xfId="10652"/>
    <cellStyle name="Cambios de Turno 2 5 2 3" xfId="6232"/>
    <cellStyle name="Cambios de Turno 2 5 2 4" xfId="8442"/>
    <cellStyle name="Cambios de Turno 2 5 3" xfId="2917"/>
    <cellStyle name="Cambios de Turno 2 5 3 2" xfId="9547"/>
    <cellStyle name="Cambios de Turno 2 5 4" xfId="5127"/>
    <cellStyle name="Cambios de Turno 2 5 5" xfId="7337"/>
    <cellStyle name="Cambios de Turno 2 6" xfId="1259"/>
    <cellStyle name="Cambios de Turno 2 6 2" xfId="3470"/>
    <cellStyle name="Cambios de Turno 2 6 2 2" xfId="10100"/>
    <cellStyle name="Cambios de Turno 2 6 3" xfId="5680"/>
    <cellStyle name="Cambios de Turno 2 6 4" xfId="7890"/>
    <cellStyle name="Cambios de Turno 2 7" xfId="2365"/>
    <cellStyle name="Cambios de Turno 2 7 2" xfId="8995"/>
    <cellStyle name="Cambios de Turno 2 8" xfId="4575"/>
    <cellStyle name="Cambios de Turno 2 9" xfId="678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2 2 2" xfId="10974"/>
    <cellStyle name="Cambios de Turno 3 2 2 2 3" xfId="6554"/>
    <cellStyle name="Cambios de Turno 3 2 2 2 4" xfId="8764"/>
    <cellStyle name="Cambios de Turno 3 2 2 3" xfId="3239"/>
    <cellStyle name="Cambios de Turno 3 2 2 3 2" xfId="9869"/>
    <cellStyle name="Cambios de Turno 3 2 2 4" xfId="5449"/>
    <cellStyle name="Cambios de Turno 3 2 2 5" xfId="7659"/>
    <cellStyle name="Cambios de Turno 3 2 3" xfId="1581"/>
    <cellStyle name="Cambios de Turno 3 2 3 2" xfId="3792"/>
    <cellStyle name="Cambios de Turno 3 2 3 2 2" xfId="10422"/>
    <cellStyle name="Cambios de Turno 3 2 3 3" xfId="6002"/>
    <cellStyle name="Cambios de Turno 3 2 3 4" xfId="8212"/>
    <cellStyle name="Cambios de Turno 3 2 4" xfId="2687"/>
    <cellStyle name="Cambios de Turno 3 2 4 2" xfId="9317"/>
    <cellStyle name="Cambios de Turno 3 2 5" xfId="4897"/>
    <cellStyle name="Cambios de Turno 3 2 6" xfId="7107"/>
    <cellStyle name="Cambios de Turno 3 3" xfId="744"/>
    <cellStyle name="Cambios de Turno 3 3 2" xfId="1857"/>
    <cellStyle name="Cambios de Turno 3 3 2 2" xfId="4068"/>
    <cellStyle name="Cambios de Turno 3 3 2 2 2" xfId="10698"/>
    <cellStyle name="Cambios de Turno 3 3 2 3" xfId="6278"/>
    <cellStyle name="Cambios de Turno 3 3 2 4" xfId="8488"/>
    <cellStyle name="Cambios de Turno 3 3 3" xfId="2963"/>
    <cellStyle name="Cambios de Turno 3 3 3 2" xfId="9593"/>
    <cellStyle name="Cambios de Turno 3 3 4" xfId="5173"/>
    <cellStyle name="Cambios de Turno 3 3 5" xfId="7383"/>
    <cellStyle name="Cambios de Turno 3 4" xfId="1305"/>
    <cellStyle name="Cambios de Turno 3 4 2" xfId="3516"/>
    <cellStyle name="Cambios de Turno 3 4 2 2" xfId="10146"/>
    <cellStyle name="Cambios de Turno 3 4 3" xfId="5726"/>
    <cellStyle name="Cambios de Turno 3 4 4" xfId="7936"/>
    <cellStyle name="Cambios de Turno 3 5" xfId="2411"/>
    <cellStyle name="Cambios de Turno 3 5 2" xfId="9041"/>
    <cellStyle name="Cambios de Turno 3 6" xfId="4621"/>
    <cellStyle name="Cambios de Turno 3 7" xfId="683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2 2 2" xfId="11066"/>
    <cellStyle name="Cambios de Turno 4 2 2 2 3" xfId="6646"/>
    <cellStyle name="Cambios de Turno 4 2 2 2 4" xfId="8856"/>
    <cellStyle name="Cambios de Turno 4 2 2 3" xfId="3331"/>
    <cellStyle name="Cambios de Turno 4 2 2 3 2" xfId="9961"/>
    <cellStyle name="Cambios de Turno 4 2 2 4" xfId="5541"/>
    <cellStyle name="Cambios de Turno 4 2 2 5" xfId="7751"/>
    <cellStyle name="Cambios de Turno 4 2 3" xfId="1673"/>
    <cellStyle name="Cambios de Turno 4 2 3 2" xfId="3884"/>
    <cellStyle name="Cambios de Turno 4 2 3 2 2" xfId="10514"/>
    <cellStyle name="Cambios de Turno 4 2 3 3" xfId="6094"/>
    <cellStyle name="Cambios de Turno 4 2 3 4" xfId="8304"/>
    <cellStyle name="Cambios de Turno 4 2 4" xfId="2779"/>
    <cellStyle name="Cambios de Turno 4 2 4 2" xfId="9409"/>
    <cellStyle name="Cambios de Turno 4 2 5" xfId="4989"/>
    <cellStyle name="Cambios de Turno 4 2 6" xfId="7199"/>
    <cellStyle name="Cambios de Turno 4 3" xfId="836"/>
    <cellStyle name="Cambios de Turno 4 3 2" xfId="1949"/>
    <cellStyle name="Cambios de Turno 4 3 2 2" xfId="4160"/>
    <cellStyle name="Cambios de Turno 4 3 2 2 2" xfId="10790"/>
    <cellStyle name="Cambios de Turno 4 3 2 3" xfId="6370"/>
    <cellStyle name="Cambios de Turno 4 3 2 4" xfId="8580"/>
    <cellStyle name="Cambios de Turno 4 3 3" xfId="3055"/>
    <cellStyle name="Cambios de Turno 4 3 3 2" xfId="9685"/>
    <cellStyle name="Cambios de Turno 4 3 4" xfId="5265"/>
    <cellStyle name="Cambios de Turno 4 3 5" xfId="7475"/>
    <cellStyle name="Cambios de Turno 4 4" xfId="1397"/>
    <cellStyle name="Cambios de Turno 4 4 2" xfId="3608"/>
    <cellStyle name="Cambios de Turno 4 4 2 2" xfId="10238"/>
    <cellStyle name="Cambios de Turno 4 4 3" xfId="5818"/>
    <cellStyle name="Cambios de Turno 4 4 4" xfId="8028"/>
    <cellStyle name="Cambios de Turno 4 5" xfId="2503"/>
    <cellStyle name="Cambios de Turno 4 5 2" xfId="9133"/>
    <cellStyle name="Cambios de Turno 4 6" xfId="4713"/>
    <cellStyle name="Cambios de Turno 4 7" xfId="6923"/>
    <cellStyle name="Cambios de Turno 5" xfId="376"/>
    <cellStyle name="Cambios de Turno 5 2" xfId="928"/>
    <cellStyle name="Cambios de Turno 5 2 2" xfId="2041"/>
    <cellStyle name="Cambios de Turno 5 2 2 2" xfId="4252"/>
    <cellStyle name="Cambios de Turno 5 2 2 2 2" xfId="10882"/>
    <cellStyle name="Cambios de Turno 5 2 2 3" xfId="6462"/>
    <cellStyle name="Cambios de Turno 5 2 2 4" xfId="8672"/>
    <cellStyle name="Cambios de Turno 5 2 3" xfId="3147"/>
    <cellStyle name="Cambios de Turno 5 2 3 2" xfId="9777"/>
    <cellStyle name="Cambios de Turno 5 2 4" xfId="5357"/>
    <cellStyle name="Cambios de Turno 5 2 5" xfId="7567"/>
    <cellStyle name="Cambios de Turno 5 3" xfId="1489"/>
    <cellStyle name="Cambios de Turno 5 3 2" xfId="3700"/>
    <cellStyle name="Cambios de Turno 5 3 2 2" xfId="10330"/>
    <cellStyle name="Cambios de Turno 5 3 3" xfId="5910"/>
    <cellStyle name="Cambios de Turno 5 3 4" xfId="8120"/>
    <cellStyle name="Cambios de Turno 5 4" xfId="2595"/>
    <cellStyle name="Cambios de Turno 5 4 2" xfId="9225"/>
    <cellStyle name="Cambios de Turno 5 5" xfId="4805"/>
    <cellStyle name="Cambios de Turno 5 6" xfId="7015"/>
    <cellStyle name="Cambios de Turno 6" xfId="652"/>
    <cellStyle name="Cambios de Turno 6 2" xfId="1765"/>
    <cellStyle name="Cambios de Turno 6 2 2" xfId="3976"/>
    <cellStyle name="Cambios de Turno 6 2 2 2" xfId="10606"/>
    <cellStyle name="Cambios de Turno 6 2 3" xfId="6186"/>
    <cellStyle name="Cambios de Turno 6 2 4" xfId="8396"/>
    <cellStyle name="Cambios de Turno 6 3" xfId="2871"/>
    <cellStyle name="Cambios de Turno 6 3 2" xfId="9501"/>
    <cellStyle name="Cambios de Turno 6 4" xfId="5081"/>
    <cellStyle name="Cambios de Turno 6 5" xfId="7291"/>
    <cellStyle name="Cambios de Turno 7" xfId="1213"/>
    <cellStyle name="Cambios de Turno 7 2" xfId="3424"/>
    <cellStyle name="Cambios de Turno 7 2 2" xfId="10054"/>
    <cellStyle name="Cambios de Turno 7 3" xfId="5634"/>
    <cellStyle name="Cambios de Turno 7 4" xfId="7844"/>
    <cellStyle name="Cambios de Turno 8" xfId="2319"/>
    <cellStyle name="Cambios de Turno 8 2" xfId="8949"/>
    <cellStyle name="Cambios de Turno 9" xfId="4529"/>
    <cellStyle name="CambioTurno" xfId="95"/>
    <cellStyle name="CambioTurno 10" xfId="6734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2 2 2" xfId="11015"/>
    <cellStyle name="CambioTurno 2 2 2 2 2 3" xfId="6595"/>
    <cellStyle name="CambioTurno 2 2 2 2 2 4" xfId="8805"/>
    <cellStyle name="CambioTurno 2 2 2 2 3" xfId="3280"/>
    <cellStyle name="CambioTurno 2 2 2 2 3 2" xfId="9910"/>
    <cellStyle name="CambioTurno 2 2 2 2 4" xfId="5490"/>
    <cellStyle name="CambioTurno 2 2 2 2 5" xfId="7700"/>
    <cellStyle name="CambioTurno 2 2 2 3" xfId="1622"/>
    <cellStyle name="CambioTurno 2 2 2 3 2" xfId="3833"/>
    <cellStyle name="CambioTurno 2 2 2 3 2 2" xfId="10463"/>
    <cellStyle name="CambioTurno 2 2 2 3 3" xfId="6043"/>
    <cellStyle name="CambioTurno 2 2 2 3 4" xfId="8253"/>
    <cellStyle name="CambioTurno 2 2 2 4" xfId="2728"/>
    <cellStyle name="CambioTurno 2 2 2 4 2" xfId="9358"/>
    <cellStyle name="CambioTurno 2 2 2 5" xfId="4938"/>
    <cellStyle name="CambioTurno 2 2 2 6" xfId="7148"/>
    <cellStyle name="CambioTurno 2 2 3" xfId="785"/>
    <cellStyle name="CambioTurno 2 2 3 2" xfId="1898"/>
    <cellStyle name="CambioTurno 2 2 3 2 2" xfId="4109"/>
    <cellStyle name="CambioTurno 2 2 3 2 2 2" xfId="10739"/>
    <cellStyle name="CambioTurno 2 2 3 2 3" xfId="6319"/>
    <cellStyle name="CambioTurno 2 2 3 2 4" xfId="8529"/>
    <cellStyle name="CambioTurno 2 2 3 3" xfId="3004"/>
    <cellStyle name="CambioTurno 2 2 3 3 2" xfId="9634"/>
    <cellStyle name="CambioTurno 2 2 3 4" xfId="5214"/>
    <cellStyle name="CambioTurno 2 2 3 5" xfId="7424"/>
    <cellStyle name="CambioTurno 2 2 4" xfId="1346"/>
    <cellStyle name="CambioTurno 2 2 4 2" xfId="3557"/>
    <cellStyle name="CambioTurno 2 2 4 2 2" xfId="10187"/>
    <cellStyle name="CambioTurno 2 2 4 3" xfId="5767"/>
    <cellStyle name="CambioTurno 2 2 4 4" xfId="7977"/>
    <cellStyle name="CambioTurno 2 2 5" xfId="2452"/>
    <cellStyle name="CambioTurno 2 2 5 2" xfId="9082"/>
    <cellStyle name="CambioTurno 2 2 6" xfId="4662"/>
    <cellStyle name="CambioTurno 2 2 7" xfId="687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2 2 2" xfId="11107"/>
    <cellStyle name="CambioTurno 2 3 2 2 2 3" xfId="6687"/>
    <cellStyle name="CambioTurno 2 3 2 2 2 4" xfId="8897"/>
    <cellStyle name="CambioTurno 2 3 2 2 3" xfId="3372"/>
    <cellStyle name="CambioTurno 2 3 2 2 3 2" xfId="10002"/>
    <cellStyle name="CambioTurno 2 3 2 2 4" xfId="5582"/>
    <cellStyle name="CambioTurno 2 3 2 2 5" xfId="7792"/>
    <cellStyle name="CambioTurno 2 3 2 3" xfId="1714"/>
    <cellStyle name="CambioTurno 2 3 2 3 2" xfId="3925"/>
    <cellStyle name="CambioTurno 2 3 2 3 2 2" xfId="10555"/>
    <cellStyle name="CambioTurno 2 3 2 3 3" xfId="6135"/>
    <cellStyle name="CambioTurno 2 3 2 3 4" xfId="8345"/>
    <cellStyle name="CambioTurno 2 3 2 4" xfId="2820"/>
    <cellStyle name="CambioTurno 2 3 2 4 2" xfId="9450"/>
    <cellStyle name="CambioTurno 2 3 2 5" xfId="5030"/>
    <cellStyle name="CambioTurno 2 3 2 6" xfId="7240"/>
    <cellStyle name="CambioTurno 2 3 3" xfId="877"/>
    <cellStyle name="CambioTurno 2 3 3 2" xfId="1990"/>
    <cellStyle name="CambioTurno 2 3 3 2 2" xfId="4201"/>
    <cellStyle name="CambioTurno 2 3 3 2 2 2" xfId="10831"/>
    <cellStyle name="CambioTurno 2 3 3 2 3" xfId="6411"/>
    <cellStyle name="CambioTurno 2 3 3 2 4" xfId="8621"/>
    <cellStyle name="CambioTurno 2 3 3 3" xfId="3096"/>
    <cellStyle name="CambioTurno 2 3 3 3 2" xfId="9726"/>
    <cellStyle name="CambioTurno 2 3 3 4" xfId="5306"/>
    <cellStyle name="CambioTurno 2 3 3 5" xfId="7516"/>
    <cellStyle name="CambioTurno 2 3 4" xfId="1438"/>
    <cellStyle name="CambioTurno 2 3 4 2" xfId="3649"/>
    <cellStyle name="CambioTurno 2 3 4 2 2" xfId="10279"/>
    <cellStyle name="CambioTurno 2 3 4 3" xfId="5859"/>
    <cellStyle name="CambioTurno 2 3 4 4" xfId="8069"/>
    <cellStyle name="CambioTurno 2 3 5" xfId="2544"/>
    <cellStyle name="CambioTurno 2 3 5 2" xfId="9174"/>
    <cellStyle name="CambioTurno 2 3 6" xfId="4754"/>
    <cellStyle name="CambioTurno 2 3 7" xfId="6964"/>
    <cellStyle name="CambioTurno 2 4" xfId="417"/>
    <cellStyle name="CambioTurno 2 4 2" xfId="969"/>
    <cellStyle name="CambioTurno 2 4 2 2" xfId="2082"/>
    <cellStyle name="CambioTurno 2 4 2 2 2" xfId="4293"/>
    <cellStyle name="CambioTurno 2 4 2 2 2 2" xfId="10923"/>
    <cellStyle name="CambioTurno 2 4 2 2 3" xfId="6503"/>
    <cellStyle name="CambioTurno 2 4 2 2 4" xfId="8713"/>
    <cellStyle name="CambioTurno 2 4 2 3" xfId="3188"/>
    <cellStyle name="CambioTurno 2 4 2 3 2" xfId="9818"/>
    <cellStyle name="CambioTurno 2 4 2 4" xfId="5398"/>
    <cellStyle name="CambioTurno 2 4 2 5" xfId="7608"/>
    <cellStyle name="CambioTurno 2 4 3" xfId="1530"/>
    <cellStyle name="CambioTurno 2 4 3 2" xfId="3741"/>
    <cellStyle name="CambioTurno 2 4 3 2 2" xfId="10371"/>
    <cellStyle name="CambioTurno 2 4 3 3" xfId="5951"/>
    <cellStyle name="CambioTurno 2 4 3 4" xfId="8161"/>
    <cellStyle name="CambioTurno 2 4 4" xfId="2636"/>
    <cellStyle name="CambioTurno 2 4 4 2" xfId="9266"/>
    <cellStyle name="CambioTurno 2 4 5" xfId="4846"/>
    <cellStyle name="CambioTurno 2 4 6" xfId="7056"/>
    <cellStyle name="CambioTurno 2 5" xfId="693"/>
    <cellStyle name="CambioTurno 2 5 2" xfId="1806"/>
    <cellStyle name="CambioTurno 2 5 2 2" xfId="4017"/>
    <cellStyle name="CambioTurno 2 5 2 2 2" xfId="10647"/>
    <cellStyle name="CambioTurno 2 5 2 3" xfId="6227"/>
    <cellStyle name="CambioTurno 2 5 2 4" xfId="8437"/>
    <cellStyle name="CambioTurno 2 5 3" xfId="2912"/>
    <cellStyle name="CambioTurno 2 5 3 2" xfId="9542"/>
    <cellStyle name="CambioTurno 2 5 4" xfId="5122"/>
    <cellStyle name="CambioTurno 2 5 5" xfId="7332"/>
    <cellStyle name="CambioTurno 2 6" xfId="1254"/>
    <cellStyle name="CambioTurno 2 6 2" xfId="3465"/>
    <cellStyle name="CambioTurno 2 6 2 2" xfId="10095"/>
    <cellStyle name="CambioTurno 2 6 3" xfId="5675"/>
    <cellStyle name="CambioTurno 2 6 4" xfId="7885"/>
    <cellStyle name="CambioTurno 2 7" xfId="2360"/>
    <cellStyle name="CambioTurno 2 7 2" xfId="8990"/>
    <cellStyle name="CambioTurno 2 8" xfId="4570"/>
    <cellStyle name="CambioTurno 2 9" xfId="678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2 2 2" xfId="10969"/>
    <cellStyle name="CambioTurno 3 2 2 2 3" xfId="6549"/>
    <cellStyle name="CambioTurno 3 2 2 2 4" xfId="8759"/>
    <cellStyle name="CambioTurno 3 2 2 3" xfId="3234"/>
    <cellStyle name="CambioTurno 3 2 2 3 2" xfId="9864"/>
    <cellStyle name="CambioTurno 3 2 2 4" xfId="5444"/>
    <cellStyle name="CambioTurno 3 2 2 5" xfId="7654"/>
    <cellStyle name="CambioTurno 3 2 3" xfId="1576"/>
    <cellStyle name="CambioTurno 3 2 3 2" xfId="3787"/>
    <cellStyle name="CambioTurno 3 2 3 2 2" xfId="10417"/>
    <cellStyle name="CambioTurno 3 2 3 3" xfId="5997"/>
    <cellStyle name="CambioTurno 3 2 3 4" xfId="8207"/>
    <cellStyle name="CambioTurno 3 2 4" xfId="2682"/>
    <cellStyle name="CambioTurno 3 2 4 2" xfId="9312"/>
    <cellStyle name="CambioTurno 3 2 5" xfId="4892"/>
    <cellStyle name="CambioTurno 3 2 6" xfId="7102"/>
    <cellStyle name="CambioTurno 3 3" xfId="739"/>
    <cellStyle name="CambioTurno 3 3 2" xfId="1852"/>
    <cellStyle name="CambioTurno 3 3 2 2" xfId="4063"/>
    <cellStyle name="CambioTurno 3 3 2 2 2" xfId="10693"/>
    <cellStyle name="CambioTurno 3 3 2 3" xfId="6273"/>
    <cellStyle name="CambioTurno 3 3 2 4" xfId="8483"/>
    <cellStyle name="CambioTurno 3 3 3" xfId="2958"/>
    <cellStyle name="CambioTurno 3 3 3 2" xfId="9588"/>
    <cellStyle name="CambioTurno 3 3 4" xfId="5168"/>
    <cellStyle name="CambioTurno 3 3 5" xfId="7378"/>
    <cellStyle name="CambioTurno 3 4" xfId="1300"/>
    <cellStyle name="CambioTurno 3 4 2" xfId="3511"/>
    <cellStyle name="CambioTurno 3 4 2 2" xfId="10141"/>
    <cellStyle name="CambioTurno 3 4 3" xfId="5721"/>
    <cellStyle name="CambioTurno 3 4 4" xfId="7931"/>
    <cellStyle name="CambioTurno 3 5" xfId="2406"/>
    <cellStyle name="CambioTurno 3 5 2" xfId="9036"/>
    <cellStyle name="CambioTurno 3 6" xfId="4616"/>
    <cellStyle name="CambioTurno 3 7" xfId="682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2 2 2" xfId="11061"/>
    <cellStyle name="CambioTurno 4 2 2 2 3" xfId="6641"/>
    <cellStyle name="CambioTurno 4 2 2 2 4" xfId="8851"/>
    <cellStyle name="CambioTurno 4 2 2 3" xfId="3326"/>
    <cellStyle name="CambioTurno 4 2 2 3 2" xfId="9956"/>
    <cellStyle name="CambioTurno 4 2 2 4" xfId="5536"/>
    <cellStyle name="CambioTurno 4 2 2 5" xfId="7746"/>
    <cellStyle name="CambioTurno 4 2 3" xfId="1668"/>
    <cellStyle name="CambioTurno 4 2 3 2" xfId="3879"/>
    <cellStyle name="CambioTurno 4 2 3 2 2" xfId="10509"/>
    <cellStyle name="CambioTurno 4 2 3 3" xfId="6089"/>
    <cellStyle name="CambioTurno 4 2 3 4" xfId="8299"/>
    <cellStyle name="CambioTurno 4 2 4" xfId="2774"/>
    <cellStyle name="CambioTurno 4 2 4 2" xfId="9404"/>
    <cellStyle name="CambioTurno 4 2 5" xfId="4984"/>
    <cellStyle name="CambioTurno 4 2 6" xfId="7194"/>
    <cellStyle name="CambioTurno 4 3" xfId="831"/>
    <cellStyle name="CambioTurno 4 3 2" xfId="1944"/>
    <cellStyle name="CambioTurno 4 3 2 2" xfId="4155"/>
    <cellStyle name="CambioTurno 4 3 2 2 2" xfId="10785"/>
    <cellStyle name="CambioTurno 4 3 2 3" xfId="6365"/>
    <cellStyle name="CambioTurno 4 3 2 4" xfId="8575"/>
    <cellStyle name="CambioTurno 4 3 3" xfId="3050"/>
    <cellStyle name="CambioTurno 4 3 3 2" xfId="9680"/>
    <cellStyle name="CambioTurno 4 3 4" xfId="5260"/>
    <cellStyle name="CambioTurno 4 3 5" xfId="7470"/>
    <cellStyle name="CambioTurno 4 4" xfId="1392"/>
    <cellStyle name="CambioTurno 4 4 2" xfId="3603"/>
    <cellStyle name="CambioTurno 4 4 2 2" xfId="10233"/>
    <cellStyle name="CambioTurno 4 4 3" xfId="5813"/>
    <cellStyle name="CambioTurno 4 4 4" xfId="8023"/>
    <cellStyle name="CambioTurno 4 5" xfId="2498"/>
    <cellStyle name="CambioTurno 4 5 2" xfId="9128"/>
    <cellStyle name="CambioTurno 4 6" xfId="4708"/>
    <cellStyle name="CambioTurno 4 7" xfId="6918"/>
    <cellStyle name="CambioTurno 5" xfId="371"/>
    <cellStyle name="CambioTurno 5 2" xfId="923"/>
    <cellStyle name="CambioTurno 5 2 2" xfId="2036"/>
    <cellStyle name="CambioTurno 5 2 2 2" xfId="4247"/>
    <cellStyle name="CambioTurno 5 2 2 2 2" xfId="10877"/>
    <cellStyle name="CambioTurno 5 2 2 3" xfId="6457"/>
    <cellStyle name="CambioTurno 5 2 2 4" xfId="8667"/>
    <cellStyle name="CambioTurno 5 2 3" xfId="3142"/>
    <cellStyle name="CambioTurno 5 2 3 2" xfId="9772"/>
    <cellStyle name="CambioTurno 5 2 4" xfId="5352"/>
    <cellStyle name="CambioTurno 5 2 5" xfId="7562"/>
    <cellStyle name="CambioTurno 5 3" xfId="1484"/>
    <cellStyle name="CambioTurno 5 3 2" xfId="3695"/>
    <cellStyle name="CambioTurno 5 3 2 2" xfId="10325"/>
    <cellStyle name="CambioTurno 5 3 3" xfId="5905"/>
    <cellStyle name="CambioTurno 5 3 4" xfId="8115"/>
    <cellStyle name="CambioTurno 5 4" xfId="2590"/>
    <cellStyle name="CambioTurno 5 4 2" xfId="9220"/>
    <cellStyle name="CambioTurno 5 5" xfId="4800"/>
    <cellStyle name="CambioTurno 5 6" xfId="7010"/>
    <cellStyle name="CambioTurno 6" xfId="647"/>
    <cellStyle name="CambioTurno 6 2" xfId="1760"/>
    <cellStyle name="CambioTurno 6 2 2" xfId="3971"/>
    <cellStyle name="CambioTurno 6 2 2 2" xfId="10601"/>
    <cellStyle name="CambioTurno 6 2 3" xfId="6181"/>
    <cellStyle name="CambioTurno 6 2 4" xfId="8391"/>
    <cellStyle name="CambioTurno 6 3" xfId="2866"/>
    <cellStyle name="CambioTurno 6 3 2" xfId="9496"/>
    <cellStyle name="CambioTurno 6 4" xfId="5076"/>
    <cellStyle name="CambioTurno 6 5" xfId="7286"/>
    <cellStyle name="CambioTurno 7" xfId="1208"/>
    <cellStyle name="CambioTurno 7 2" xfId="3419"/>
    <cellStyle name="CambioTurno 7 2 2" xfId="10049"/>
    <cellStyle name="CambioTurno 7 3" xfId="5629"/>
    <cellStyle name="CambioTurno 7 4" xfId="7839"/>
    <cellStyle name="CambioTurno 8" xfId="2314"/>
    <cellStyle name="CambioTurno 8 2" xfId="894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2 2 2" xfId="10929"/>
    <cellStyle name="Hyperlink 10 2 2 2 3" xfId="6509"/>
    <cellStyle name="Hyperlink 10 2 2 2 4" xfId="8719"/>
    <cellStyle name="Hyperlink 10 2 2 3" xfId="3194"/>
    <cellStyle name="Hyperlink 10 2 2 3 2" xfId="9824"/>
    <cellStyle name="Hyperlink 10 2 2 4" xfId="5404"/>
    <cellStyle name="Hyperlink 10 2 2 5" xfId="7614"/>
    <cellStyle name="Hyperlink 10 2 3" xfId="1536"/>
    <cellStyle name="Hyperlink 10 2 3 2" xfId="3747"/>
    <cellStyle name="Hyperlink 10 2 3 2 2" xfId="10377"/>
    <cellStyle name="Hyperlink 10 2 3 3" xfId="5957"/>
    <cellStyle name="Hyperlink 10 2 3 4" xfId="8167"/>
    <cellStyle name="Hyperlink 10 2 4" xfId="2642"/>
    <cellStyle name="Hyperlink 10 2 4 2" xfId="9272"/>
    <cellStyle name="Hyperlink 10 2 5" xfId="4852"/>
    <cellStyle name="Hyperlink 10 2 6" xfId="7062"/>
    <cellStyle name="Hyperlink 10 3" xfId="699"/>
    <cellStyle name="Hyperlink 10 3 2" xfId="1812"/>
    <cellStyle name="Hyperlink 10 3 2 2" xfId="4023"/>
    <cellStyle name="Hyperlink 10 3 2 2 2" xfId="10653"/>
    <cellStyle name="Hyperlink 10 3 2 3" xfId="6233"/>
    <cellStyle name="Hyperlink 10 3 2 4" xfId="8443"/>
    <cellStyle name="Hyperlink 10 3 3" xfId="2918"/>
    <cellStyle name="Hyperlink 10 3 3 2" xfId="9548"/>
    <cellStyle name="Hyperlink 10 3 4" xfId="5128"/>
    <cellStyle name="Hyperlink 10 3 5" xfId="7338"/>
    <cellStyle name="Hyperlink 10 4" xfId="1260"/>
    <cellStyle name="Hyperlink 10 4 2" xfId="3471"/>
    <cellStyle name="Hyperlink 10 4 2 2" xfId="10101"/>
    <cellStyle name="Hyperlink 10 4 3" xfId="5681"/>
    <cellStyle name="Hyperlink 10 4 4" xfId="7891"/>
    <cellStyle name="Hyperlink 10 5" xfId="2366"/>
    <cellStyle name="Hyperlink 10 5 2" xfId="8996"/>
    <cellStyle name="Hyperlink 10 6" xfId="4576"/>
    <cellStyle name="Hyperlink 10 7" xfId="678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2 2 2" xfId="11021"/>
    <cellStyle name="Hyperlink 11 2 2 2 3" xfId="6601"/>
    <cellStyle name="Hyperlink 11 2 2 2 4" xfId="8811"/>
    <cellStyle name="Hyperlink 11 2 2 3" xfId="3286"/>
    <cellStyle name="Hyperlink 11 2 2 3 2" xfId="9916"/>
    <cellStyle name="Hyperlink 11 2 2 4" xfId="5496"/>
    <cellStyle name="Hyperlink 11 2 2 5" xfId="7706"/>
    <cellStyle name="Hyperlink 11 2 3" xfId="1628"/>
    <cellStyle name="Hyperlink 11 2 3 2" xfId="3839"/>
    <cellStyle name="Hyperlink 11 2 3 2 2" xfId="10469"/>
    <cellStyle name="Hyperlink 11 2 3 3" xfId="6049"/>
    <cellStyle name="Hyperlink 11 2 3 4" xfId="8259"/>
    <cellStyle name="Hyperlink 11 2 4" xfId="2734"/>
    <cellStyle name="Hyperlink 11 2 4 2" xfId="9364"/>
    <cellStyle name="Hyperlink 11 2 5" xfId="4944"/>
    <cellStyle name="Hyperlink 11 2 6" xfId="7154"/>
    <cellStyle name="Hyperlink 11 3" xfId="791"/>
    <cellStyle name="Hyperlink 11 3 2" xfId="1904"/>
    <cellStyle name="Hyperlink 11 3 2 2" xfId="4115"/>
    <cellStyle name="Hyperlink 11 3 2 2 2" xfId="10745"/>
    <cellStyle name="Hyperlink 11 3 2 3" xfId="6325"/>
    <cellStyle name="Hyperlink 11 3 2 4" xfId="8535"/>
    <cellStyle name="Hyperlink 11 3 3" xfId="3010"/>
    <cellStyle name="Hyperlink 11 3 3 2" xfId="9640"/>
    <cellStyle name="Hyperlink 11 3 4" xfId="5220"/>
    <cellStyle name="Hyperlink 11 3 5" xfId="7430"/>
    <cellStyle name="Hyperlink 11 4" xfId="1352"/>
    <cellStyle name="Hyperlink 11 4 2" xfId="3563"/>
    <cellStyle name="Hyperlink 11 4 2 2" xfId="10193"/>
    <cellStyle name="Hyperlink 11 4 3" xfId="5773"/>
    <cellStyle name="Hyperlink 11 4 4" xfId="7983"/>
    <cellStyle name="Hyperlink 11 5" xfId="2458"/>
    <cellStyle name="Hyperlink 11 5 2" xfId="9088"/>
    <cellStyle name="Hyperlink 11 6" xfId="4668"/>
    <cellStyle name="Hyperlink 11 7" xfId="6878"/>
    <cellStyle name="Hyperlink 12" xfId="331"/>
    <cellStyle name="Hyperlink 12 2" xfId="883"/>
    <cellStyle name="Hyperlink 12 2 2" xfId="1996"/>
    <cellStyle name="Hyperlink 12 2 2 2" xfId="4207"/>
    <cellStyle name="Hyperlink 12 2 2 2 2" xfId="10837"/>
    <cellStyle name="Hyperlink 12 2 2 3" xfId="6417"/>
    <cellStyle name="Hyperlink 12 2 2 4" xfId="8627"/>
    <cellStyle name="Hyperlink 12 2 3" xfId="3102"/>
    <cellStyle name="Hyperlink 12 2 3 2" xfId="9732"/>
    <cellStyle name="Hyperlink 12 2 4" xfId="5312"/>
    <cellStyle name="Hyperlink 12 2 5" xfId="7522"/>
    <cellStyle name="Hyperlink 12 3" xfId="1444"/>
    <cellStyle name="Hyperlink 12 3 2" xfId="3655"/>
    <cellStyle name="Hyperlink 12 3 2 2" xfId="10285"/>
    <cellStyle name="Hyperlink 12 3 3" xfId="5865"/>
    <cellStyle name="Hyperlink 12 3 4" xfId="8075"/>
    <cellStyle name="Hyperlink 12 4" xfId="2550"/>
    <cellStyle name="Hyperlink 12 4 2" xfId="9180"/>
    <cellStyle name="Hyperlink 12 5" xfId="4760"/>
    <cellStyle name="Hyperlink 12 6" xfId="6970"/>
    <cellStyle name="Hyperlink 13" xfId="607"/>
    <cellStyle name="Hyperlink 13 2" xfId="1720"/>
    <cellStyle name="Hyperlink 13 2 2" xfId="3931"/>
    <cellStyle name="Hyperlink 13 2 2 2" xfId="10561"/>
    <cellStyle name="Hyperlink 13 2 3" xfId="6141"/>
    <cellStyle name="Hyperlink 13 2 4" xfId="8351"/>
    <cellStyle name="Hyperlink 13 3" xfId="2826"/>
    <cellStyle name="Hyperlink 13 3 2" xfId="9456"/>
    <cellStyle name="Hyperlink 13 4" xfId="5036"/>
    <cellStyle name="Hyperlink 13 5" xfId="7246"/>
    <cellStyle name="Hyperlink 14" xfId="1159"/>
    <cellStyle name="Hyperlink 14 2" xfId="2272"/>
    <cellStyle name="Hyperlink 14 2 2" xfId="4483"/>
    <cellStyle name="Hyperlink 14 2 2 2" xfId="11113"/>
    <cellStyle name="Hyperlink 14 2 3" xfId="6693"/>
    <cellStyle name="Hyperlink 14 2 4" xfId="8903"/>
    <cellStyle name="Hyperlink 14 3" xfId="3378"/>
    <cellStyle name="Hyperlink 14 3 2" xfId="10008"/>
    <cellStyle name="Hyperlink 14 4" xfId="5588"/>
    <cellStyle name="Hyperlink 14 5" xfId="7798"/>
    <cellStyle name="Hyperlink 15" xfId="1168"/>
    <cellStyle name="Hyperlink 15 2" xfId="3379"/>
    <cellStyle name="Hyperlink 15 2 2" xfId="10009"/>
    <cellStyle name="Hyperlink 15 3" xfId="5589"/>
    <cellStyle name="Hyperlink 15 4" xfId="7799"/>
    <cellStyle name="Hyperlink 16" xfId="2274"/>
    <cellStyle name="Hyperlink 16 2" xfId="8904"/>
    <cellStyle name="Hyperlink 17" xfId="4484"/>
    <cellStyle name="Hyperlink 18" xfId="669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2 2 2" xfId="10838"/>
    <cellStyle name="Hyperlink 2 10 2 2 3" xfId="6418"/>
    <cellStyle name="Hyperlink 2 10 2 2 4" xfId="8628"/>
    <cellStyle name="Hyperlink 2 10 2 3" xfId="3103"/>
    <cellStyle name="Hyperlink 2 10 2 3 2" xfId="9733"/>
    <cellStyle name="Hyperlink 2 10 2 4" xfId="5313"/>
    <cellStyle name="Hyperlink 2 10 2 5" xfId="7523"/>
    <cellStyle name="Hyperlink 2 10 3" xfId="1445"/>
    <cellStyle name="Hyperlink 2 10 3 2" xfId="3656"/>
    <cellStyle name="Hyperlink 2 10 3 2 2" xfId="10286"/>
    <cellStyle name="Hyperlink 2 10 3 3" xfId="5866"/>
    <cellStyle name="Hyperlink 2 10 3 4" xfId="8076"/>
    <cellStyle name="Hyperlink 2 10 4" xfId="2551"/>
    <cellStyle name="Hyperlink 2 10 4 2" xfId="9181"/>
    <cellStyle name="Hyperlink 2 10 5" xfId="4761"/>
    <cellStyle name="Hyperlink 2 10 6" xfId="6971"/>
    <cellStyle name="Hyperlink 2 11" xfId="608"/>
    <cellStyle name="Hyperlink 2 11 2" xfId="1721"/>
    <cellStyle name="Hyperlink 2 11 2 2" xfId="3932"/>
    <cellStyle name="Hyperlink 2 11 2 2 2" xfId="10562"/>
    <cellStyle name="Hyperlink 2 11 2 3" xfId="6142"/>
    <cellStyle name="Hyperlink 2 11 2 4" xfId="8352"/>
    <cellStyle name="Hyperlink 2 11 3" xfId="2827"/>
    <cellStyle name="Hyperlink 2 11 3 2" xfId="9457"/>
    <cellStyle name="Hyperlink 2 11 4" xfId="5037"/>
    <cellStyle name="Hyperlink 2 11 5" xfId="7247"/>
    <cellStyle name="Hyperlink 2 12" xfId="1169"/>
    <cellStyle name="Hyperlink 2 12 2" xfId="3380"/>
    <cellStyle name="Hyperlink 2 12 2 2" xfId="10010"/>
    <cellStyle name="Hyperlink 2 12 3" xfId="5590"/>
    <cellStyle name="Hyperlink 2 12 4" xfId="7800"/>
    <cellStyle name="Hyperlink 2 13" xfId="2275"/>
    <cellStyle name="Hyperlink 2 13 2" xfId="8905"/>
    <cellStyle name="Hyperlink 2 14" xfId="4485"/>
    <cellStyle name="Hyperlink 2 15" xfId="6695"/>
    <cellStyle name="Hyperlink 2 2" xfId="51"/>
    <cellStyle name="Hyperlink 2 2 10" xfId="610"/>
    <cellStyle name="Hyperlink 2 2 10 2" xfId="1723"/>
    <cellStyle name="Hyperlink 2 2 10 2 2" xfId="3934"/>
    <cellStyle name="Hyperlink 2 2 10 2 2 2" xfId="10564"/>
    <cellStyle name="Hyperlink 2 2 10 2 3" xfId="6144"/>
    <cellStyle name="Hyperlink 2 2 10 2 4" xfId="8354"/>
    <cellStyle name="Hyperlink 2 2 10 3" xfId="2829"/>
    <cellStyle name="Hyperlink 2 2 10 3 2" xfId="9459"/>
    <cellStyle name="Hyperlink 2 2 10 4" xfId="5039"/>
    <cellStyle name="Hyperlink 2 2 10 5" xfId="7249"/>
    <cellStyle name="Hyperlink 2 2 11" xfId="1171"/>
    <cellStyle name="Hyperlink 2 2 11 2" xfId="3382"/>
    <cellStyle name="Hyperlink 2 2 11 2 2" xfId="10012"/>
    <cellStyle name="Hyperlink 2 2 11 3" xfId="5592"/>
    <cellStyle name="Hyperlink 2 2 11 4" xfId="7802"/>
    <cellStyle name="Hyperlink 2 2 12" xfId="2277"/>
    <cellStyle name="Hyperlink 2 2 12 2" xfId="8907"/>
    <cellStyle name="Hyperlink 2 2 13" xfId="4487"/>
    <cellStyle name="Hyperlink 2 2 14" xfId="6697"/>
    <cellStyle name="Hyperlink 2 2 2" xfId="62"/>
    <cellStyle name="Hyperlink 2 2 2 10" xfId="2282"/>
    <cellStyle name="Hyperlink 2 2 2 10 2" xfId="8912"/>
    <cellStyle name="Hyperlink 2 2 2 11" xfId="4492"/>
    <cellStyle name="Hyperlink 2 2 2 12" xfId="6702"/>
    <cellStyle name="Hyperlink 2 2 2 2" xfId="73"/>
    <cellStyle name="Hyperlink 2 2 2 2 10" xfId="4502"/>
    <cellStyle name="Hyperlink 2 2 2 2 11" xfId="6712"/>
    <cellStyle name="Hyperlink 2 2 2 2 2" xfId="93"/>
    <cellStyle name="Hyperlink 2 2 2 2 2 10" xfId="6732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2 2 2" xfId="11013"/>
    <cellStyle name="Hyperlink 2 2 2 2 2 2 2 2 2 2 3" xfId="6593"/>
    <cellStyle name="Hyperlink 2 2 2 2 2 2 2 2 2 2 4" xfId="8803"/>
    <cellStyle name="Hyperlink 2 2 2 2 2 2 2 2 2 3" xfId="3278"/>
    <cellStyle name="Hyperlink 2 2 2 2 2 2 2 2 2 3 2" xfId="9908"/>
    <cellStyle name="Hyperlink 2 2 2 2 2 2 2 2 2 4" xfId="5488"/>
    <cellStyle name="Hyperlink 2 2 2 2 2 2 2 2 2 5" xfId="7698"/>
    <cellStyle name="Hyperlink 2 2 2 2 2 2 2 2 3" xfId="1620"/>
    <cellStyle name="Hyperlink 2 2 2 2 2 2 2 2 3 2" xfId="3831"/>
    <cellStyle name="Hyperlink 2 2 2 2 2 2 2 2 3 2 2" xfId="10461"/>
    <cellStyle name="Hyperlink 2 2 2 2 2 2 2 2 3 3" xfId="6041"/>
    <cellStyle name="Hyperlink 2 2 2 2 2 2 2 2 3 4" xfId="8251"/>
    <cellStyle name="Hyperlink 2 2 2 2 2 2 2 2 4" xfId="2726"/>
    <cellStyle name="Hyperlink 2 2 2 2 2 2 2 2 4 2" xfId="9356"/>
    <cellStyle name="Hyperlink 2 2 2 2 2 2 2 2 5" xfId="4936"/>
    <cellStyle name="Hyperlink 2 2 2 2 2 2 2 2 6" xfId="7146"/>
    <cellStyle name="Hyperlink 2 2 2 2 2 2 2 3" xfId="783"/>
    <cellStyle name="Hyperlink 2 2 2 2 2 2 2 3 2" xfId="1896"/>
    <cellStyle name="Hyperlink 2 2 2 2 2 2 2 3 2 2" xfId="4107"/>
    <cellStyle name="Hyperlink 2 2 2 2 2 2 2 3 2 2 2" xfId="10737"/>
    <cellStyle name="Hyperlink 2 2 2 2 2 2 2 3 2 3" xfId="6317"/>
    <cellStyle name="Hyperlink 2 2 2 2 2 2 2 3 2 4" xfId="8527"/>
    <cellStyle name="Hyperlink 2 2 2 2 2 2 2 3 3" xfId="3002"/>
    <cellStyle name="Hyperlink 2 2 2 2 2 2 2 3 3 2" xfId="9632"/>
    <cellStyle name="Hyperlink 2 2 2 2 2 2 2 3 4" xfId="5212"/>
    <cellStyle name="Hyperlink 2 2 2 2 2 2 2 3 5" xfId="7422"/>
    <cellStyle name="Hyperlink 2 2 2 2 2 2 2 4" xfId="1344"/>
    <cellStyle name="Hyperlink 2 2 2 2 2 2 2 4 2" xfId="3555"/>
    <cellStyle name="Hyperlink 2 2 2 2 2 2 2 4 2 2" xfId="10185"/>
    <cellStyle name="Hyperlink 2 2 2 2 2 2 2 4 3" xfId="5765"/>
    <cellStyle name="Hyperlink 2 2 2 2 2 2 2 4 4" xfId="7975"/>
    <cellStyle name="Hyperlink 2 2 2 2 2 2 2 5" xfId="2450"/>
    <cellStyle name="Hyperlink 2 2 2 2 2 2 2 5 2" xfId="9080"/>
    <cellStyle name="Hyperlink 2 2 2 2 2 2 2 6" xfId="4660"/>
    <cellStyle name="Hyperlink 2 2 2 2 2 2 2 7" xfId="687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2 2 2" xfId="11105"/>
    <cellStyle name="Hyperlink 2 2 2 2 2 2 3 2 2 2 3" xfId="6685"/>
    <cellStyle name="Hyperlink 2 2 2 2 2 2 3 2 2 2 4" xfId="8895"/>
    <cellStyle name="Hyperlink 2 2 2 2 2 2 3 2 2 3" xfId="3370"/>
    <cellStyle name="Hyperlink 2 2 2 2 2 2 3 2 2 3 2" xfId="10000"/>
    <cellStyle name="Hyperlink 2 2 2 2 2 2 3 2 2 4" xfId="5580"/>
    <cellStyle name="Hyperlink 2 2 2 2 2 2 3 2 2 5" xfId="7790"/>
    <cellStyle name="Hyperlink 2 2 2 2 2 2 3 2 3" xfId="1712"/>
    <cellStyle name="Hyperlink 2 2 2 2 2 2 3 2 3 2" xfId="3923"/>
    <cellStyle name="Hyperlink 2 2 2 2 2 2 3 2 3 2 2" xfId="10553"/>
    <cellStyle name="Hyperlink 2 2 2 2 2 2 3 2 3 3" xfId="6133"/>
    <cellStyle name="Hyperlink 2 2 2 2 2 2 3 2 3 4" xfId="8343"/>
    <cellStyle name="Hyperlink 2 2 2 2 2 2 3 2 4" xfId="2818"/>
    <cellStyle name="Hyperlink 2 2 2 2 2 2 3 2 4 2" xfId="9448"/>
    <cellStyle name="Hyperlink 2 2 2 2 2 2 3 2 5" xfId="5028"/>
    <cellStyle name="Hyperlink 2 2 2 2 2 2 3 2 6" xfId="7238"/>
    <cellStyle name="Hyperlink 2 2 2 2 2 2 3 3" xfId="875"/>
    <cellStyle name="Hyperlink 2 2 2 2 2 2 3 3 2" xfId="1988"/>
    <cellStyle name="Hyperlink 2 2 2 2 2 2 3 3 2 2" xfId="4199"/>
    <cellStyle name="Hyperlink 2 2 2 2 2 2 3 3 2 2 2" xfId="10829"/>
    <cellStyle name="Hyperlink 2 2 2 2 2 2 3 3 2 3" xfId="6409"/>
    <cellStyle name="Hyperlink 2 2 2 2 2 2 3 3 2 4" xfId="8619"/>
    <cellStyle name="Hyperlink 2 2 2 2 2 2 3 3 3" xfId="3094"/>
    <cellStyle name="Hyperlink 2 2 2 2 2 2 3 3 3 2" xfId="9724"/>
    <cellStyle name="Hyperlink 2 2 2 2 2 2 3 3 4" xfId="5304"/>
    <cellStyle name="Hyperlink 2 2 2 2 2 2 3 3 5" xfId="7514"/>
    <cellStyle name="Hyperlink 2 2 2 2 2 2 3 4" xfId="1436"/>
    <cellStyle name="Hyperlink 2 2 2 2 2 2 3 4 2" xfId="3647"/>
    <cellStyle name="Hyperlink 2 2 2 2 2 2 3 4 2 2" xfId="10277"/>
    <cellStyle name="Hyperlink 2 2 2 2 2 2 3 4 3" xfId="5857"/>
    <cellStyle name="Hyperlink 2 2 2 2 2 2 3 4 4" xfId="8067"/>
    <cellStyle name="Hyperlink 2 2 2 2 2 2 3 5" xfId="2542"/>
    <cellStyle name="Hyperlink 2 2 2 2 2 2 3 5 2" xfId="9172"/>
    <cellStyle name="Hyperlink 2 2 2 2 2 2 3 6" xfId="4752"/>
    <cellStyle name="Hyperlink 2 2 2 2 2 2 3 7" xfId="696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2 2 2" xfId="10921"/>
    <cellStyle name="Hyperlink 2 2 2 2 2 2 4 2 2 3" xfId="6501"/>
    <cellStyle name="Hyperlink 2 2 2 2 2 2 4 2 2 4" xfId="8711"/>
    <cellStyle name="Hyperlink 2 2 2 2 2 2 4 2 3" xfId="3186"/>
    <cellStyle name="Hyperlink 2 2 2 2 2 2 4 2 3 2" xfId="9816"/>
    <cellStyle name="Hyperlink 2 2 2 2 2 2 4 2 4" xfId="5396"/>
    <cellStyle name="Hyperlink 2 2 2 2 2 2 4 2 5" xfId="7606"/>
    <cellStyle name="Hyperlink 2 2 2 2 2 2 4 3" xfId="1528"/>
    <cellStyle name="Hyperlink 2 2 2 2 2 2 4 3 2" xfId="3739"/>
    <cellStyle name="Hyperlink 2 2 2 2 2 2 4 3 2 2" xfId="10369"/>
    <cellStyle name="Hyperlink 2 2 2 2 2 2 4 3 3" xfId="5949"/>
    <cellStyle name="Hyperlink 2 2 2 2 2 2 4 3 4" xfId="8159"/>
    <cellStyle name="Hyperlink 2 2 2 2 2 2 4 4" xfId="2634"/>
    <cellStyle name="Hyperlink 2 2 2 2 2 2 4 4 2" xfId="9264"/>
    <cellStyle name="Hyperlink 2 2 2 2 2 2 4 5" xfId="4844"/>
    <cellStyle name="Hyperlink 2 2 2 2 2 2 4 6" xfId="7054"/>
    <cellStyle name="Hyperlink 2 2 2 2 2 2 5" xfId="691"/>
    <cellStyle name="Hyperlink 2 2 2 2 2 2 5 2" xfId="1804"/>
    <cellStyle name="Hyperlink 2 2 2 2 2 2 5 2 2" xfId="4015"/>
    <cellStyle name="Hyperlink 2 2 2 2 2 2 5 2 2 2" xfId="10645"/>
    <cellStyle name="Hyperlink 2 2 2 2 2 2 5 2 3" xfId="6225"/>
    <cellStyle name="Hyperlink 2 2 2 2 2 2 5 2 4" xfId="8435"/>
    <cellStyle name="Hyperlink 2 2 2 2 2 2 5 3" xfId="2910"/>
    <cellStyle name="Hyperlink 2 2 2 2 2 2 5 3 2" xfId="9540"/>
    <cellStyle name="Hyperlink 2 2 2 2 2 2 5 4" xfId="5120"/>
    <cellStyle name="Hyperlink 2 2 2 2 2 2 5 5" xfId="7330"/>
    <cellStyle name="Hyperlink 2 2 2 2 2 2 6" xfId="1252"/>
    <cellStyle name="Hyperlink 2 2 2 2 2 2 6 2" xfId="3463"/>
    <cellStyle name="Hyperlink 2 2 2 2 2 2 6 2 2" xfId="10093"/>
    <cellStyle name="Hyperlink 2 2 2 2 2 2 6 3" xfId="5673"/>
    <cellStyle name="Hyperlink 2 2 2 2 2 2 6 4" xfId="7883"/>
    <cellStyle name="Hyperlink 2 2 2 2 2 2 7" xfId="2358"/>
    <cellStyle name="Hyperlink 2 2 2 2 2 2 7 2" xfId="8988"/>
    <cellStyle name="Hyperlink 2 2 2 2 2 2 8" xfId="4568"/>
    <cellStyle name="Hyperlink 2 2 2 2 2 2 9" xfId="677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2 2 2" xfId="10967"/>
    <cellStyle name="Hyperlink 2 2 2 2 2 3 2 2 2 3" xfId="6547"/>
    <cellStyle name="Hyperlink 2 2 2 2 2 3 2 2 2 4" xfId="8757"/>
    <cellStyle name="Hyperlink 2 2 2 2 2 3 2 2 3" xfId="3232"/>
    <cellStyle name="Hyperlink 2 2 2 2 2 3 2 2 3 2" xfId="9862"/>
    <cellStyle name="Hyperlink 2 2 2 2 2 3 2 2 4" xfId="5442"/>
    <cellStyle name="Hyperlink 2 2 2 2 2 3 2 2 5" xfId="7652"/>
    <cellStyle name="Hyperlink 2 2 2 2 2 3 2 3" xfId="1574"/>
    <cellStyle name="Hyperlink 2 2 2 2 2 3 2 3 2" xfId="3785"/>
    <cellStyle name="Hyperlink 2 2 2 2 2 3 2 3 2 2" xfId="10415"/>
    <cellStyle name="Hyperlink 2 2 2 2 2 3 2 3 3" xfId="5995"/>
    <cellStyle name="Hyperlink 2 2 2 2 2 3 2 3 4" xfId="8205"/>
    <cellStyle name="Hyperlink 2 2 2 2 2 3 2 4" xfId="2680"/>
    <cellStyle name="Hyperlink 2 2 2 2 2 3 2 4 2" xfId="9310"/>
    <cellStyle name="Hyperlink 2 2 2 2 2 3 2 5" xfId="4890"/>
    <cellStyle name="Hyperlink 2 2 2 2 2 3 2 6" xfId="7100"/>
    <cellStyle name="Hyperlink 2 2 2 2 2 3 3" xfId="737"/>
    <cellStyle name="Hyperlink 2 2 2 2 2 3 3 2" xfId="1850"/>
    <cellStyle name="Hyperlink 2 2 2 2 2 3 3 2 2" xfId="4061"/>
    <cellStyle name="Hyperlink 2 2 2 2 2 3 3 2 2 2" xfId="10691"/>
    <cellStyle name="Hyperlink 2 2 2 2 2 3 3 2 3" xfId="6271"/>
    <cellStyle name="Hyperlink 2 2 2 2 2 3 3 2 4" xfId="8481"/>
    <cellStyle name="Hyperlink 2 2 2 2 2 3 3 3" xfId="2956"/>
    <cellStyle name="Hyperlink 2 2 2 2 2 3 3 3 2" xfId="9586"/>
    <cellStyle name="Hyperlink 2 2 2 2 2 3 3 4" xfId="5166"/>
    <cellStyle name="Hyperlink 2 2 2 2 2 3 3 5" xfId="7376"/>
    <cellStyle name="Hyperlink 2 2 2 2 2 3 4" xfId="1298"/>
    <cellStyle name="Hyperlink 2 2 2 2 2 3 4 2" xfId="3509"/>
    <cellStyle name="Hyperlink 2 2 2 2 2 3 4 2 2" xfId="10139"/>
    <cellStyle name="Hyperlink 2 2 2 2 2 3 4 3" xfId="5719"/>
    <cellStyle name="Hyperlink 2 2 2 2 2 3 4 4" xfId="7929"/>
    <cellStyle name="Hyperlink 2 2 2 2 2 3 5" xfId="2404"/>
    <cellStyle name="Hyperlink 2 2 2 2 2 3 5 2" xfId="9034"/>
    <cellStyle name="Hyperlink 2 2 2 2 2 3 6" xfId="4614"/>
    <cellStyle name="Hyperlink 2 2 2 2 2 3 7" xfId="682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2 2 2" xfId="11059"/>
    <cellStyle name="Hyperlink 2 2 2 2 2 4 2 2 2 3" xfId="6639"/>
    <cellStyle name="Hyperlink 2 2 2 2 2 4 2 2 2 4" xfId="8849"/>
    <cellStyle name="Hyperlink 2 2 2 2 2 4 2 2 3" xfId="3324"/>
    <cellStyle name="Hyperlink 2 2 2 2 2 4 2 2 3 2" xfId="9954"/>
    <cellStyle name="Hyperlink 2 2 2 2 2 4 2 2 4" xfId="5534"/>
    <cellStyle name="Hyperlink 2 2 2 2 2 4 2 2 5" xfId="7744"/>
    <cellStyle name="Hyperlink 2 2 2 2 2 4 2 3" xfId="1666"/>
    <cellStyle name="Hyperlink 2 2 2 2 2 4 2 3 2" xfId="3877"/>
    <cellStyle name="Hyperlink 2 2 2 2 2 4 2 3 2 2" xfId="10507"/>
    <cellStyle name="Hyperlink 2 2 2 2 2 4 2 3 3" xfId="6087"/>
    <cellStyle name="Hyperlink 2 2 2 2 2 4 2 3 4" xfId="8297"/>
    <cellStyle name="Hyperlink 2 2 2 2 2 4 2 4" xfId="2772"/>
    <cellStyle name="Hyperlink 2 2 2 2 2 4 2 4 2" xfId="9402"/>
    <cellStyle name="Hyperlink 2 2 2 2 2 4 2 5" xfId="4982"/>
    <cellStyle name="Hyperlink 2 2 2 2 2 4 2 6" xfId="7192"/>
    <cellStyle name="Hyperlink 2 2 2 2 2 4 3" xfId="829"/>
    <cellStyle name="Hyperlink 2 2 2 2 2 4 3 2" xfId="1942"/>
    <cellStyle name="Hyperlink 2 2 2 2 2 4 3 2 2" xfId="4153"/>
    <cellStyle name="Hyperlink 2 2 2 2 2 4 3 2 2 2" xfId="10783"/>
    <cellStyle name="Hyperlink 2 2 2 2 2 4 3 2 3" xfId="6363"/>
    <cellStyle name="Hyperlink 2 2 2 2 2 4 3 2 4" xfId="8573"/>
    <cellStyle name="Hyperlink 2 2 2 2 2 4 3 3" xfId="3048"/>
    <cellStyle name="Hyperlink 2 2 2 2 2 4 3 3 2" xfId="9678"/>
    <cellStyle name="Hyperlink 2 2 2 2 2 4 3 4" xfId="5258"/>
    <cellStyle name="Hyperlink 2 2 2 2 2 4 3 5" xfId="7468"/>
    <cellStyle name="Hyperlink 2 2 2 2 2 4 4" xfId="1390"/>
    <cellStyle name="Hyperlink 2 2 2 2 2 4 4 2" xfId="3601"/>
    <cellStyle name="Hyperlink 2 2 2 2 2 4 4 2 2" xfId="10231"/>
    <cellStyle name="Hyperlink 2 2 2 2 2 4 4 3" xfId="5811"/>
    <cellStyle name="Hyperlink 2 2 2 2 2 4 4 4" xfId="8021"/>
    <cellStyle name="Hyperlink 2 2 2 2 2 4 5" xfId="2496"/>
    <cellStyle name="Hyperlink 2 2 2 2 2 4 5 2" xfId="9126"/>
    <cellStyle name="Hyperlink 2 2 2 2 2 4 6" xfId="4706"/>
    <cellStyle name="Hyperlink 2 2 2 2 2 4 7" xfId="691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2 2 2" xfId="10875"/>
    <cellStyle name="Hyperlink 2 2 2 2 2 5 2 2 3" xfId="6455"/>
    <cellStyle name="Hyperlink 2 2 2 2 2 5 2 2 4" xfId="8665"/>
    <cellStyle name="Hyperlink 2 2 2 2 2 5 2 3" xfId="3140"/>
    <cellStyle name="Hyperlink 2 2 2 2 2 5 2 3 2" xfId="9770"/>
    <cellStyle name="Hyperlink 2 2 2 2 2 5 2 4" xfId="5350"/>
    <cellStyle name="Hyperlink 2 2 2 2 2 5 2 5" xfId="7560"/>
    <cellStyle name="Hyperlink 2 2 2 2 2 5 3" xfId="1482"/>
    <cellStyle name="Hyperlink 2 2 2 2 2 5 3 2" xfId="3693"/>
    <cellStyle name="Hyperlink 2 2 2 2 2 5 3 2 2" xfId="10323"/>
    <cellStyle name="Hyperlink 2 2 2 2 2 5 3 3" xfId="5903"/>
    <cellStyle name="Hyperlink 2 2 2 2 2 5 3 4" xfId="8113"/>
    <cellStyle name="Hyperlink 2 2 2 2 2 5 4" xfId="2588"/>
    <cellStyle name="Hyperlink 2 2 2 2 2 5 4 2" xfId="9218"/>
    <cellStyle name="Hyperlink 2 2 2 2 2 5 5" xfId="4798"/>
    <cellStyle name="Hyperlink 2 2 2 2 2 5 6" xfId="7008"/>
    <cellStyle name="Hyperlink 2 2 2 2 2 6" xfId="645"/>
    <cellStyle name="Hyperlink 2 2 2 2 2 6 2" xfId="1758"/>
    <cellStyle name="Hyperlink 2 2 2 2 2 6 2 2" xfId="3969"/>
    <cellStyle name="Hyperlink 2 2 2 2 2 6 2 2 2" xfId="10599"/>
    <cellStyle name="Hyperlink 2 2 2 2 2 6 2 3" xfId="6179"/>
    <cellStyle name="Hyperlink 2 2 2 2 2 6 2 4" xfId="8389"/>
    <cellStyle name="Hyperlink 2 2 2 2 2 6 3" xfId="2864"/>
    <cellStyle name="Hyperlink 2 2 2 2 2 6 3 2" xfId="9494"/>
    <cellStyle name="Hyperlink 2 2 2 2 2 6 4" xfId="5074"/>
    <cellStyle name="Hyperlink 2 2 2 2 2 6 5" xfId="7284"/>
    <cellStyle name="Hyperlink 2 2 2 2 2 7" xfId="1206"/>
    <cellStyle name="Hyperlink 2 2 2 2 2 7 2" xfId="3417"/>
    <cellStyle name="Hyperlink 2 2 2 2 2 7 2 2" xfId="10047"/>
    <cellStyle name="Hyperlink 2 2 2 2 2 7 3" xfId="5627"/>
    <cellStyle name="Hyperlink 2 2 2 2 2 7 4" xfId="7837"/>
    <cellStyle name="Hyperlink 2 2 2 2 2 8" xfId="2312"/>
    <cellStyle name="Hyperlink 2 2 2 2 2 8 2" xfId="894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2 2 2" xfId="10993"/>
    <cellStyle name="Hyperlink 2 2 2 2 3 2 2 2 2 3" xfId="6573"/>
    <cellStyle name="Hyperlink 2 2 2 2 3 2 2 2 2 4" xfId="8783"/>
    <cellStyle name="Hyperlink 2 2 2 2 3 2 2 2 3" xfId="3258"/>
    <cellStyle name="Hyperlink 2 2 2 2 3 2 2 2 3 2" xfId="9888"/>
    <cellStyle name="Hyperlink 2 2 2 2 3 2 2 2 4" xfId="5468"/>
    <cellStyle name="Hyperlink 2 2 2 2 3 2 2 2 5" xfId="7678"/>
    <cellStyle name="Hyperlink 2 2 2 2 3 2 2 3" xfId="1600"/>
    <cellStyle name="Hyperlink 2 2 2 2 3 2 2 3 2" xfId="3811"/>
    <cellStyle name="Hyperlink 2 2 2 2 3 2 2 3 2 2" xfId="10441"/>
    <cellStyle name="Hyperlink 2 2 2 2 3 2 2 3 3" xfId="6021"/>
    <cellStyle name="Hyperlink 2 2 2 2 3 2 2 3 4" xfId="8231"/>
    <cellStyle name="Hyperlink 2 2 2 2 3 2 2 4" xfId="2706"/>
    <cellStyle name="Hyperlink 2 2 2 2 3 2 2 4 2" xfId="9336"/>
    <cellStyle name="Hyperlink 2 2 2 2 3 2 2 5" xfId="4916"/>
    <cellStyle name="Hyperlink 2 2 2 2 3 2 2 6" xfId="7126"/>
    <cellStyle name="Hyperlink 2 2 2 2 3 2 3" xfId="763"/>
    <cellStyle name="Hyperlink 2 2 2 2 3 2 3 2" xfId="1876"/>
    <cellStyle name="Hyperlink 2 2 2 2 3 2 3 2 2" xfId="4087"/>
    <cellStyle name="Hyperlink 2 2 2 2 3 2 3 2 2 2" xfId="10717"/>
    <cellStyle name="Hyperlink 2 2 2 2 3 2 3 2 3" xfId="6297"/>
    <cellStyle name="Hyperlink 2 2 2 2 3 2 3 2 4" xfId="8507"/>
    <cellStyle name="Hyperlink 2 2 2 2 3 2 3 3" xfId="2982"/>
    <cellStyle name="Hyperlink 2 2 2 2 3 2 3 3 2" xfId="9612"/>
    <cellStyle name="Hyperlink 2 2 2 2 3 2 3 4" xfId="5192"/>
    <cellStyle name="Hyperlink 2 2 2 2 3 2 3 5" xfId="7402"/>
    <cellStyle name="Hyperlink 2 2 2 2 3 2 4" xfId="1324"/>
    <cellStyle name="Hyperlink 2 2 2 2 3 2 4 2" xfId="3535"/>
    <cellStyle name="Hyperlink 2 2 2 2 3 2 4 2 2" xfId="10165"/>
    <cellStyle name="Hyperlink 2 2 2 2 3 2 4 3" xfId="5745"/>
    <cellStyle name="Hyperlink 2 2 2 2 3 2 4 4" xfId="7955"/>
    <cellStyle name="Hyperlink 2 2 2 2 3 2 5" xfId="2430"/>
    <cellStyle name="Hyperlink 2 2 2 2 3 2 5 2" xfId="9060"/>
    <cellStyle name="Hyperlink 2 2 2 2 3 2 6" xfId="4640"/>
    <cellStyle name="Hyperlink 2 2 2 2 3 2 7" xfId="685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2 2 2" xfId="11085"/>
    <cellStyle name="Hyperlink 2 2 2 2 3 3 2 2 2 3" xfId="6665"/>
    <cellStyle name="Hyperlink 2 2 2 2 3 3 2 2 2 4" xfId="8875"/>
    <cellStyle name="Hyperlink 2 2 2 2 3 3 2 2 3" xfId="3350"/>
    <cellStyle name="Hyperlink 2 2 2 2 3 3 2 2 3 2" xfId="9980"/>
    <cellStyle name="Hyperlink 2 2 2 2 3 3 2 2 4" xfId="5560"/>
    <cellStyle name="Hyperlink 2 2 2 2 3 3 2 2 5" xfId="7770"/>
    <cellStyle name="Hyperlink 2 2 2 2 3 3 2 3" xfId="1692"/>
    <cellStyle name="Hyperlink 2 2 2 2 3 3 2 3 2" xfId="3903"/>
    <cellStyle name="Hyperlink 2 2 2 2 3 3 2 3 2 2" xfId="10533"/>
    <cellStyle name="Hyperlink 2 2 2 2 3 3 2 3 3" xfId="6113"/>
    <cellStyle name="Hyperlink 2 2 2 2 3 3 2 3 4" xfId="8323"/>
    <cellStyle name="Hyperlink 2 2 2 2 3 3 2 4" xfId="2798"/>
    <cellStyle name="Hyperlink 2 2 2 2 3 3 2 4 2" xfId="9428"/>
    <cellStyle name="Hyperlink 2 2 2 2 3 3 2 5" xfId="5008"/>
    <cellStyle name="Hyperlink 2 2 2 2 3 3 2 6" xfId="7218"/>
    <cellStyle name="Hyperlink 2 2 2 2 3 3 3" xfId="855"/>
    <cellStyle name="Hyperlink 2 2 2 2 3 3 3 2" xfId="1968"/>
    <cellStyle name="Hyperlink 2 2 2 2 3 3 3 2 2" xfId="4179"/>
    <cellStyle name="Hyperlink 2 2 2 2 3 3 3 2 2 2" xfId="10809"/>
    <cellStyle name="Hyperlink 2 2 2 2 3 3 3 2 3" xfId="6389"/>
    <cellStyle name="Hyperlink 2 2 2 2 3 3 3 2 4" xfId="8599"/>
    <cellStyle name="Hyperlink 2 2 2 2 3 3 3 3" xfId="3074"/>
    <cellStyle name="Hyperlink 2 2 2 2 3 3 3 3 2" xfId="9704"/>
    <cellStyle name="Hyperlink 2 2 2 2 3 3 3 4" xfId="5284"/>
    <cellStyle name="Hyperlink 2 2 2 2 3 3 3 5" xfId="7494"/>
    <cellStyle name="Hyperlink 2 2 2 2 3 3 4" xfId="1416"/>
    <cellStyle name="Hyperlink 2 2 2 2 3 3 4 2" xfId="3627"/>
    <cellStyle name="Hyperlink 2 2 2 2 3 3 4 2 2" xfId="10257"/>
    <cellStyle name="Hyperlink 2 2 2 2 3 3 4 3" xfId="5837"/>
    <cellStyle name="Hyperlink 2 2 2 2 3 3 4 4" xfId="8047"/>
    <cellStyle name="Hyperlink 2 2 2 2 3 3 5" xfId="2522"/>
    <cellStyle name="Hyperlink 2 2 2 2 3 3 5 2" xfId="9152"/>
    <cellStyle name="Hyperlink 2 2 2 2 3 3 6" xfId="4732"/>
    <cellStyle name="Hyperlink 2 2 2 2 3 3 7" xfId="694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2 2 2" xfId="10901"/>
    <cellStyle name="Hyperlink 2 2 2 2 3 4 2 2 3" xfId="6481"/>
    <cellStyle name="Hyperlink 2 2 2 2 3 4 2 2 4" xfId="8691"/>
    <cellStyle name="Hyperlink 2 2 2 2 3 4 2 3" xfId="3166"/>
    <cellStyle name="Hyperlink 2 2 2 2 3 4 2 3 2" xfId="9796"/>
    <cellStyle name="Hyperlink 2 2 2 2 3 4 2 4" xfId="5376"/>
    <cellStyle name="Hyperlink 2 2 2 2 3 4 2 5" xfId="7586"/>
    <cellStyle name="Hyperlink 2 2 2 2 3 4 3" xfId="1508"/>
    <cellStyle name="Hyperlink 2 2 2 2 3 4 3 2" xfId="3719"/>
    <cellStyle name="Hyperlink 2 2 2 2 3 4 3 2 2" xfId="10349"/>
    <cellStyle name="Hyperlink 2 2 2 2 3 4 3 3" xfId="5929"/>
    <cellStyle name="Hyperlink 2 2 2 2 3 4 3 4" xfId="8139"/>
    <cellStyle name="Hyperlink 2 2 2 2 3 4 4" xfId="2614"/>
    <cellStyle name="Hyperlink 2 2 2 2 3 4 4 2" xfId="9244"/>
    <cellStyle name="Hyperlink 2 2 2 2 3 4 5" xfId="4824"/>
    <cellStyle name="Hyperlink 2 2 2 2 3 4 6" xfId="7034"/>
    <cellStyle name="Hyperlink 2 2 2 2 3 5" xfId="671"/>
    <cellStyle name="Hyperlink 2 2 2 2 3 5 2" xfId="1784"/>
    <cellStyle name="Hyperlink 2 2 2 2 3 5 2 2" xfId="3995"/>
    <cellStyle name="Hyperlink 2 2 2 2 3 5 2 2 2" xfId="10625"/>
    <cellStyle name="Hyperlink 2 2 2 2 3 5 2 3" xfId="6205"/>
    <cellStyle name="Hyperlink 2 2 2 2 3 5 2 4" xfId="8415"/>
    <cellStyle name="Hyperlink 2 2 2 2 3 5 3" xfId="2890"/>
    <cellStyle name="Hyperlink 2 2 2 2 3 5 3 2" xfId="9520"/>
    <cellStyle name="Hyperlink 2 2 2 2 3 5 4" xfId="5100"/>
    <cellStyle name="Hyperlink 2 2 2 2 3 5 5" xfId="7310"/>
    <cellStyle name="Hyperlink 2 2 2 2 3 6" xfId="1232"/>
    <cellStyle name="Hyperlink 2 2 2 2 3 6 2" xfId="3443"/>
    <cellStyle name="Hyperlink 2 2 2 2 3 6 2 2" xfId="10073"/>
    <cellStyle name="Hyperlink 2 2 2 2 3 6 3" xfId="5653"/>
    <cellStyle name="Hyperlink 2 2 2 2 3 6 4" xfId="7863"/>
    <cellStyle name="Hyperlink 2 2 2 2 3 7" xfId="2338"/>
    <cellStyle name="Hyperlink 2 2 2 2 3 7 2" xfId="8968"/>
    <cellStyle name="Hyperlink 2 2 2 2 3 8" xfId="4548"/>
    <cellStyle name="Hyperlink 2 2 2 2 3 9" xfId="675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2 2 2" xfId="10947"/>
    <cellStyle name="Hyperlink 2 2 2 2 4 2 2 2 3" xfId="6527"/>
    <cellStyle name="Hyperlink 2 2 2 2 4 2 2 2 4" xfId="8737"/>
    <cellStyle name="Hyperlink 2 2 2 2 4 2 2 3" xfId="3212"/>
    <cellStyle name="Hyperlink 2 2 2 2 4 2 2 3 2" xfId="9842"/>
    <cellStyle name="Hyperlink 2 2 2 2 4 2 2 4" xfId="5422"/>
    <cellStyle name="Hyperlink 2 2 2 2 4 2 2 5" xfId="7632"/>
    <cellStyle name="Hyperlink 2 2 2 2 4 2 3" xfId="1554"/>
    <cellStyle name="Hyperlink 2 2 2 2 4 2 3 2" xfId="3765"/>
    <cellStyle name="Hyperlink 2 2 2 2 4 2 3 2 2" xfId="10395"/>
    <cellStyle name="Hyperlink 2 2 2 2 4 2 3 3" xfId="5975"/>
    <cellStyle name="Hyperlink 2 2 2 2 4 2 3 4" xfId="8185"/>
    <cellStyle name="Hyperlink 2 2 2 2 4 2 4" xfId="2660"/>
    <cellStyle name="Hyperlink 2 2 2 2 4 2 4 2" xfId="9290"/>
    <cellStyle name="Hyperlink 2 2 2 2 4 2 5" xfId="4870"/>
    <cellStyle name="Hyperlink 2 2 2 2 4 2 6" xfId="7080"/>
    <cellStyle name="Hyperlink 2 2 2 2 4 3" xfId="717"/>
    <cellStyle name="Hyperlink 2 2 2 2 4 3 2" xfId="1830"/>
    <cellStyle name="Hyperlink 2 2 2 2 4 3 2 2" xfId="4041"/>
    <cellStyle name="Hyperlink 2 2 2 2 4 3 2 2 2" xfId="10671"/>
    <cellStyle name="Hyperlink 2 2 2 2 4 3 2 3" xfId="6251"/>
    <cellStyle name="Hyperlink 2 2 2 2 4 3 2 4" xfId="8461"/>
    <cellStyle name="Hyperlink 2 2 2 2 4 3 3" xfId="2936"/>
    <cellStyle name="Hyperlink 2 2 2 2 4 3 3 2" xfId="9566"/>
    <cellStyle name="Hyperlink 2 2 2 2 4 3 4" xfId="5146"/>
    <cellStyle name="Hyperlink 2 2 2 2 4 3 5" xfId="7356"/>
    <cellStyle name="Hyperlink 2 2 2 2 4 4" xfId="1278"/>
    <cellStyle name="Hyperlink 2 2 2 2 4 4 2" xfId="3489"/>
    <cellStyle name="Hyperlink 2 2 2 2 4 4 2 2" xfId="10119"/>
    <cellStyle name="Hyperlink 2 2 2 2 4 4 3" xfId="5699"/>
    <cellStyle name="Hyperlink 2 2 2 2 4 4 4" xfId="7909"/>
    <cellStyle name="Hyperlink 2 2 2 2 4 5" xfId="2384"/>
    <cellStyle name="Hyperlink 2 2 2 2 4 5 2" xfId="9014"/>
    <cellStyle name="Hyperlink 2 2 2 2 4 6" xfId="4594"/>
    <cellStyle name="Hyperlink 2 2 2 2 4 7" xfId="680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2 2 2" xfId="11039"/>
    <cellStyle name="Hyperlink 2 2 2 2 5 2 2 2 3" xfId="6619"/>
    <cellStyle name="Hyperlink 2 2 2 2 5 2 2 2 4" xfId="8829"/>
    <cellStyle name="Hyperlink 2 2 2 2 5 2 2 3" xfId="3304"/>
    <cellStyle name="Hyperlink 2 2 2 2 5 2 2 3 2" xfId="9934"/>
    <cellStyle name="Hyperlink 2 2 2 2 5 2 2 4" xfId="5514"/>
    <cellStyle name="Hyperlink 2 2 2 2 5 2 2 5" xfId="7724"/>
    <cellStyle name="Hyperlink 2 2 2 2 5 2 3" xfId="1646"/>
    <cellStyle name="Hyperlink 2 2 2 2 5 2 3 2" xfId="3857"/>
    <cellStyle name="Hyperlink 2 2 2 2 5 2 3 2 2" xfId="10487"/>
    <cellStyle name="Hyperlink 2 2 2 2 5 2 3 3" xfId="6067"/>
    <cellStyle name="Hyperlink 2 2 2 2 5 2 3 4" xfId="8277"/>
    <cellStyle name="Hyperlink 2 2 2 2 5 2 4" xfId="2752"/>
    <cellStyle name="Hyperlink 2 2 2 2 5 2 4 2" xfId="9382"/>
    <cellStyle name="Hyperlink 2 2 2 2 5 2 5" xfId="4962"/>
    <cellStyle name="Hyperlink 2 2 2 2 5 2 6" xfId="7172"/>
    <cellStyle name="Hyperlink 2 2 2 2 5 3" xfId="809"/>
    <cellStyle name="Hyperlink 2 2 2 2 5 3 2" xfId="1922"/>
    <cellStyle name="Hyperlink 2 2 2 2 5 3 2 2" xfId="4133"/>
    <cellStyle name="Hyperlink 2 2 2 2 5 3 2 2 2" xfId="10763"/>
    <cellStyle name="Hyperlink 2 2 2 2 5 3 2 3" xfId="6343"/>
    <cellStyle name="Hyperlink 2 2 2 2 5 3 2 4" xfId="8553"/>
    <cellStyle name="Hyperlink 2 2 2 2 5 3 3" xfId="3028"/>
    <cellStyle name="Hyperlink 2 2 2 2 5 3 3 2" xfId="9658"/>
    <cellStyle name="Hyperlink 2 2 2 2 5 3 4" xfId="5238"/>
    <cellStyle name="Hyperlink 2 2 2 2 5 3 5" xfId="7448"/>
    <cellStyle name="Hyperlink 2 2 2 2 5 4" xfId="1370"/>
    <cellStyle name="Hyperlink 2 2 2 2 5 4 2" xfId="3581"/>
    <cellStyle name="Hyperlink 2 2 2 2 5 4 2 2" xfId="10211"/>
    <cellStyle name="Hyperlink 2 2 2 2 5 4 3" xfId="5791"/>
    <cellStyle name="Hyperlink 2 2 2 2 5 4 4" xfId="8001"/>
    <cellStyle name="Hyperlink 2 2 2 2 5 5" xfId="2476"/>
    <cellStyle name="Hyperlink 2 2 2 2 5 5 2" xfId="9106"/>
    <cellStyle name="Hyperlink 2 2 2 2 5 6" xfId="4686"/>
    <cellStyle name="Hyperlink 2 2 2 2 5 7" xfId="689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2 2 2" xfId="10855"/>
    <cellStyle name="Hyperlink 2 2 2 2 6 2 2 3" xfId="6435"/>
    <cellStyle name="Hyperlink 2 2 2 2 6 2 2 4" xfId="8645"/>
    <cellStyle name="Hyperlink 2 2 2 2 6 2 3" xfId="3120"/>
    <cellStyle name="Hyperlink 2 2 2 2 6 2 3 2" xfId="9750"/>
    <cellStyle name="Hyperlink 2 2 2 2 6 2 4" xfId="5330"/>
    <cellStyle name="Hyperlink 2 2 2 2 6 2 5" xfId="7540"/>
    <cellStyle name="Hyperlink 2 2 2 2 6 3" xfId="1462"/>
    <cellStyle name="Hyperlink 2 2 2 2 6 3 2" xfId="3673"/>
    <cellStyle name="Hyperlink 2 2 2 2 6 3 2 2" xfId="10303"/>
    <cellStyle name="Hyperlink 2 2 2 2 6 3 3" xfId="5883"/>
    <cellStyle name="Hyperlink 2 2 2 2 6 3 4" xfId="8093"/>
    <cellStyle name="Hyperlink 2 2 2 2 6 4" xfId="2568"/>
    <cellStyle name="Hyperlink 2 2 2 2 6 4 2" xfId="9198"/>
    <cellStyle name="Hyperlink 2 2 2 2 6 5" xfId="4778"/>
    <cellStyle name="Hyperlink 2 2 2 2 6 6" xfId="6988"/>
    <cellStyle name="Hyperlink 2 2 2 2 7" xfId="625"/>
    <cellStyle name="Hyperlink 2 2 2 2 7 2" xfId="1738"/>
    <cellStyle name="Hyperlink 2 2 2 2 7 2 2" xfId="3949"/>
    <cellStyle name="Hyperlink 2 2 2 2 7 2 2 2" xfId="10579"/>
    <cellStyle name="Hyperlink 2 2 2 2 7 2 3" xfId="6159"/>
    <cellStyle name="Hyperlink 2 2 2 2 7 2 4" xfId="8369"/>
    <cellStyle name="Hyperlink 2 2 2 2 7 3" xfId="2844"/>
    <cellStyle name="Hyperlink 2 2 2 2 7 3 2" xfId="9474"/>
    <cellStyle name="Hyperlink 2 2 2 2 7 4" xfId="5054"/>
    <cellStyle name="Hyperlink 2 2 2 2 7 5" xfId="7264"/>
    <cellStyle name="Hyperlink 2 2 2 2 8" xfId="1186"/>
    <cellStyle name="Hyperlink 2 2 2 2 8 2" xfId="3397"/>
    <cellStyle name="Hyperlink 2 2 2 2 8 2 2" xfId="10027"/>
    <cellStyle name="Hyperlink 2 2 2 2 8 3" xfId="5607"/>
    <cellStyle name="Hyperlink 2 2 2 2 8 4" xfId="7817"/>
    <cellStyle name="Hyperlink 2 2 2 2 9" xfId="2292"/>
    <cellStyle name="Hyperlink 2 2 2 2 9 2" xfId="8922"/>
    <cellStyle name="Hyperlink 2 2 2 3" xfId="83"/>
    <cellStyle name="Hyperlink 2 2 2 3 10" xfId="6722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2 2 2" xfId="11003"/>
    <cellStyle name="Hyperlink 2 2 2 3 2 2 2 2 2 3" xfId="6583"/>
    <cellStyle name="Hyperlink 2 2 2 3 2 2 2 2 2 4" xfId="8793"/>
    <cellStyle name="Hyperlink 2 2 2 3 2 2 2 2 3" xfId="3268"/>
    <cellStyle name="Hyperlink 2 2 2 3 2 2 2 2 3 2" xfId="9898"/>
    <cellStyle name="Hyperlink 2 2 2 3 2 2 2 2 4" xfId="5478"/>
    <cellStyle name="Hyperlink 2 2 2 3 2 2 2 2 5" xfId="7688"/>
    <cellStyle name="Hyperlink 2 2 2 3 2 2 2 3" xfId="1610"/>
    <cellStyle name="Hyperlink 2 2 2 3 2 2 2 3 2" xfId="3821"/>
    <cellStyle name="Hyperlink 2 2 2 3 2 2 2 3 2 2" xfId="10451"/>
    <cellStyle name="Hyperlink 2 2 2 3 2 2 2 3 3" xfId="6031"/>
    <cellStyle name="Hyperlink 2 2 2 3 2 2 2 3 4" xfId="8241"/>
    <cellStyle name="Hyperlink 2 2 2 3 2 2 2 4" xfId="2716"/>
    <cellStyle name="Hyperlink 2 2 2 3 2 2 2 4 2" xfId="9346"/>
    <cellStyle name="Hyperlink 2 2 2 3 2 2 2 5" xfId="4926"/>
    <cellStyle name="Hyperlink 2 2 2 3 2 2 2 6" xfId="7136"/>
    <cellStyle name="Hyperlink 2 2 2 3 2 2 3" xfId="773"/>
    <cellStyle name="Hyperlink 2 2 2 3 2 2 3 2" xfId="1886"/>
    <cellStyle name="Hyperlink 2 2 2 3 2 2 3 2 2" xfId="4097"/>
    <cellStyle name="Hyperlink 2 2 2 3 2 2 3 2 2 2" xfId="10727"/>
    <cellStyle name="Hyperlink 2 2 2 3 2 2 3 2 3" xfId="6307"/>
    <cellStyle name="Hyperlink 2 2 2 3 2 2 3 2 4" xfId="8517"/>
    <cellStyle name="Hyperlink 2 2 2 3 2 2 3 3" xfId="2992"/>
    <cellStyle name="Hyperlink 2 2 2 3 2 2 3 3 2" xfId="9622"/>
    <cellStyle name="Hyperlink 2 2 2 3 2 2 3 4" xfId="5202"/>
    <cellStyle name="Hyperlink 2 2 2 3 2 2 3 5" xfId="7412"/>
    <cellStyle name="Hyperlink 2 2 2 3 2 2 4" xfId="1334"/>
    <cellStyle name="Hyperlink 2 2 2 3 2 2 4 2" xfId="3545"/>
    <cellStyle name="Hyperlink 2 2 2 3 2 2 4 2 2" xfId="10175"/>
    <cellStyle name="Hyperlink 2 2 2 3 2 2 4 3" xfId="5755"/>
    <cellStyle name="Hyperlink 2 2 2 3 2 2 4 4" xfId="7965"/>
    <cellStyle name="Hyperlink 2 2 2 3 2 2 5" xfId="2440"/>
    <cellStyle name="Hyperlink 2 2 2 3 2 2 5 2" xfId="9070"/>
    <cellStyle name="Hyperlink 2 2 2 3 2 2 6" xfId="4650"/>
    <cellStyle name="Hyperlink 2 2 2 3 2 2 7" xfId="686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2 2 2" xfId="11095"/>
    <cellStyle name="Hyperlink 2 2 2 3 2 3 2 2 2 3" xfId="6675"/>
    <cellStyle name="Hyperlink 2 2 2 3 2 3 2 2 2 4" xfId="8885"/>
    <cellStyle name="Hyperlink 2 2 2 3 2 3 2 2 3" xfId="3360"/>
    <cellStyle name="Hyperlink 2 2 2 3 2 3 2 2 3 2" xfId="9990"/>
    <cellStyle name="Hyperlink 2 2 2 3 2 3 2 2 4" xfId="5570"/>
    <cellStyle name="Hyperlink 2 2 2 3 2 3 2 2 5" xfId="7780"/>
    <cellStyle name="Hyperlink 2 2 2 3 2 3 2 3" xfId="1702"/>
    <cellStyle name="Hyperlink 2 2 2 3 2 3 2 3 2" xfId="3913"/>
    <cellStyle name="Hyperlink 2 2 2 3 2 3 2 3 2 2" xfId="10543"/>
    <cellStyle name="Hyperlink 2 2 2 3 2 3 2 3 3" xfId="6123"/>
    <cellStyle name="Hyperlink 2 2 2 3 2 3 2 3 4" xfId="8333"/>
    <cellStyle name="Hyperlink 2 2 2 3 2 3 2 4" xfId="2808"/>
    <cellStyle name="Hyperlink 2 2 2 3 2 3 2 4 2" xfId="9438"/>
    <cellStyle name="Hyperlink 2 2 2 3 2 3 2 5" xfId="5018"/>
    <cellStyle name="Hyperlink 2 2 2 3 2 3 2 6" xfId="7228"/>
    <cellStyle name="Hyperlink 2 2 2 3 2 3 3" xfId="865"/>
    <cellStyle name="Hyperlink 2 2 2 3 2 3 3 2" xfId="1978"/>
    <cellStyle name="Hyperlink 2 2 2 3 2 3 3 2 2" xfId="4189"/>
    <cellStyle name="Hyperlink 2 2 2 3 2 3 3 2 2 2" xfId="10819"/>
    <cellStyle name="Hyperlink 2 2 2 3 2 3 3 2 3" xfId="6399"/>
    <cellStyle name="Hyperlink 2 2 2 3 2 3 3 2 4" xfId="8609"/>
    <cellStyle name="Hyperlink 2 2 2 3 2 3 3 3" xfId="3084"/>
    <cellStyle name="Hyperlink 2 2 2 3 2 3 3 3 2" xfId="9714"/>
    <cellStyle name="Hyperlink 2 2 2 3 2 3 3 4" xfId="5294"/>
    <cellStyle name="Hyperlink 2 2 2 3 2 3 3 5" xfId="7504"/>
    <cellStyle name="Hyperlink 2 2 2 3 2 3 4" xfId="1426"/>
    <cellStyle name="Hyperlink 2 2 2 3 2 3 4 2" xfId="3637"/>
    <cellStyle name="Hyperlink 2 2 2 3 2 3 4 2 2" xfId="10267"/>
    <cellStyle name="Hyperlink 2 2 2 3 2 3 4 3" xfId="5847"/>
    <cellStyle name="Hyperlink 2 2 2 3 2 3 4 4" xfId="8057"/>
    <cellStyle name="Hyperlink 2 2 2 3 2 3 5" xfId="2532"/>
    <cellStyle name="Hyperlink 2 2 2 3 2 3 5 2" xfId="9162"/>
    <cellStyle name="Hyperlink 2 2 2 3 2 3 6" xfId="4742"/>
    <cellStyle name="Hyperlink 2 2 2 3 2 3 7" xfId="695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2 2 2" xfId="10911"/>
    <cellStyle name="Hyperlink 2 2 2 3 2 4 2 2 3" xfId="6491"/>
    <cellStyle name="Hyperlink 2 2 2 3 2 4 2 2 4" xfId="8701"/>
    <cellStyle name="Hyperlink 2 2 2 3 2 4 2 3" xfId="3176"/>
    <cellStyle name="Hyperlink 2 2 2 3 2 4 2 3 2" xfId="9806"/>
    <cellStyle name="Hyperlink 2 2 2 3 2 4 2 4" xfId="5386"/>
    <cellStyle name="Hyperlink 2 2 2 3 2 4 2 5" xfId="7596"/>
    <cellStyle name="Hyperlink 2 2 2 3 2 4 3" xfId="1518"/>
    <cellStyle name="Hyperlink 2 2 2 3 2 4 3 2" xfId="3729"/>
    <cellStyle name="Hyperlink 2 2 2 3 2 4 3 2 2" xfId="10359"/>
    <cellStyle name="Hyperlink 2 2 2 3 2 4 3 3" xfId="5939"/>
    <cellStyle name="Hyperlink 2 2 2 3 2 4 3 4" xfId="8149"/>
    <cellStyle name="Hyperlink 2 2 2 3 2 4 4" xfId="2624"/>
    <cellStyle name="Hyperlink 2 2 2 3 2 4 4 2" xfId="9254"/>
    <cellStyle name="Hyperlink 2 2 2 3 2 4 5" xfId="4834"/>
    <cellStyle name="Hyperlink 2 2 2 3 2 4 6" xfId="7044"/>
    <cellStyle name="Hyperlink 2 2 2 3 2 5" xfId="681"/>
    <cellStyle name="Hyperlink 2 2 2 3 2 5 2" xfId="1794"/>
    <cellStyle name="Hyperlink 2 2 2 3 2 5 2 2" xfId="4005"/>
    <cellStyle name="Hyperlink 2 2 2 3 2 5 2 2 2" xfId="10635"/>
    <cellStyle name="Hyperlink 2 2 2 3 2 5 2 3" xfId="6215"/>
    <cellStyle name="Hyperlink 2 2 2 3 2 5 2 4" xfId="8425"/>
    <cellStyle name="Hyperlink 2 2 2 3 2 5 3" xfId="2900"/>
    <cellStyle name="Hyperlink 2 2 2 3 2 5 3 2" xfId="9530"/>
    <cellStyle name="Hyperlink 2 2 2 3 2 5 4" xfId="5110"/>
    <cellStyle name="Hyperlink 2 2 2 3 2 5 5" xfId="7320"/>
    <cellStyle name="Hyperlink 2 2 2 3 2 6" xfId="1242"/>
    <cellStyle name="Hyperlink 2 2 2 3 2 6 2" xfId="3453"/>
    <cellStyle name="Hyperlink 2 2 2 3 2 6 2 2" xfId="10083"/>
    <cellStyle name="Hyperlink 2 2 2 3 2 6 3" xfId="5663"/>
    <cellStyle name="Hyperlink 2 2 2 3 2 6 4" xfId="7873"/>
    <cellStyle name="Hyperlink 2 2 2 3 2 7" xfId="2348"/>
    <cellStyle name="Hyperlink 2 2 2 3 2 7 2" xfId="8978"/>
    <cellStyle name="Hyperlink 2 2 2 3 2 8" xfId="4558"/>
    <cellStyle name="Hyperlink 2 2 2 3 2 9" xfId="676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2 2 2" xfId="10957"/>
    <cellStyle name="Hyperlink 2 2 2 3 3 2 2 2 3" xfId="6537"/>
    <cellStyle name="Hyperlink 2 2 2 3 3 2 2 2 4" xfId="8747"/>
    <cellStyle name="Hyperlink 2 2 2 3 3 2 2 3" xfId="3222"/>
    <cellStyle name="Hyperlink 2 2 2 3 3 2 2 3 2" xfId="9852"/>
    <cellStyle name="Hyperlink 2 2 2 3 3 2 2 4" xfId="5432"/>
    <cellStyle name="Hyperlink 2 2 2 3 3 2 2 5" xfId="7642"/>
    <cellStyle name="Hyperlink 2 2 2 3 3 2 3" xfId="1564"/>
    <cellStyle name="Hyperlink 2 2 2 3 3 2 3 2" xfId="3775"/>
    <cellStyle name="Hyperlink 2 2 2 3 3 2 3 2 2" xfId="10405"/>
    <cellStyle name="Hyperlink 2 2 2 3 3 2 3 3" xfId="5985"/>
    <cellStyle name="Hyperlink 2 2 2 3 3 2 3 4" xfId="8195"/>
    <cellStyle name="Hyperlink 2 2 2 3 3 2 4" xfId="2670"/>
    <cellStyle name="Hyperlink 2 2 2 3 3 2 4 2" xfId="9300"/>
    <cellStyle name="Hyperlink 2 2 2 3 3 2 5" xfId="4880"/>
    <cellStyle name="Hyperlink 2 2 2 3 3 2 6" xfId="7090"/>
    <cellStyle name="Hyperlink 2 2 2 3 3 3" xfId="727"/>
    <cellStyle name="Hyperlink 2 2 2 3 3 3 2" xfId="1840"/>
    <cellStyle name="Hyperlink 2 2 2 3 3 3 2 2" xfId="4051"/>
    <cellStyle name="Hyperlink 2 2 2 3 3 3 2 2 2" xfId="10681"/>
    <cellStyle name="Hyperlink 2 2 2 3 3 3 2 3" xfId="6261"/>
    <cellStyle name="Hyperlink 2 2 2 3 3 3 2 4" xfId="8471"/>
    <cellStyle name="Hyperlink 2 2 2 3 3 3 3" xfId="2946"/>
    <cellStyle name="Hyperlink 2 2 2 3 3 3 3 2" xfId="9576"/>
    <cellStyle name="Hyperlink 2 2 2 3 3 3 4" xfId="5156"/>
    <cellStyle name="Hyperlink 2 2 2 3 3 3 5" xfId="7366"/>
    <cellStyle name="Hyperlink 2 2 2 3 3 4" xfId="1288"/>
    <cellStyle name="Hyperlink 2 2 2 3 3 4 2" xfId="3499"/>
    <cellStyle name="Hyperlink 2 2 2 3 3 4 2 2" xfId="10129"/>
    <cellStyle name="Hyperlink 2 2 2 3 3 4 3" xfId="5709"/>
    <cellStyle name="Hyperlink 2 2 2 3 3 4 4" xfId="7919"/>
    <cellStyle name="Hyperlink 2 2 2 3 3 5" xfId="2394"/>
    <cellStyle name="Hyperlink 2 2 2 3 3 5 2" xfId="9024"/>
    <cellStyle name="Hyperlink 2 2 2 3 3 6" xfId="4604"/>
    <cellStyle name="Hyperlink 2 2 2 3 3 7" xfId="681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2 2 2" xfId="11049"/>
    <cellStyle name="Hyperlink 2 2 2 3 4 2 2 2 3" xfId="6629"/>
    <cellStyle name="Hyperlink 2 2 2 3 4 2 2 2 4" xfId="8839"/>
    <cellStyle name="Hyperlink 2 2 2 3 4 2 2 3" xfId="3314"/>
    <cellStyle name="Hyperlink 2 2 2 3 4 2 2 3 2" xfId="9944"/>
    <cellStyle name="Hyperlink 2 2 2 3 4 2 2 4" xfId="5524"/>
    <cellStyle name="Hyperlink 2 2 2 3 4 2 2 5" xfId="7734"/>
    <cellStyle name="Hyperlink 2 2 2 3 4 2 3" xfId="1656"/>
    <cellStyle name="Hyperlink 2 2 2 3 4 2 3 2" xfId="3867"/>
    <cellStyle name="Hyperlink 2 2 2 3 4 2 3 2 2" xfId="10497"/>
    <cellStyle name="Hyperlink 2 2 2 3 4 2 3 3" xfId="6077"/>
    <cellStyle name="Hyperlink 2 2 2 3 4 2 3 4" xfId="8287"/>
    <cellStyle name="Hyperlink 2 2 2 3 4 2 4" xfId="2762"/>
    <cellStyle name="Hyperlink 2 2 2 3 4 2 4 2" xfId="9392"/>
    <cellStyle name="Hyperlink 2 2 2 3 4 2 5" xfId="4972"/>
    <cellStyle name="Hyperlink 2 2 2 3 4 2 6" xfId="7182"/>
    <cellStyle name="Hyperlink 2 2 2 3 4 3" xfId="819"/>
    <cellStyle name="Hyperlink 2 2 2 3 4 3 2" xfId="1932"/>
    <cellStyle name="Hyperlink 2 2 2 3 4 3 2 2" xfId="4143"/>
    <cellStyle name="Hyperlink 2 2 2 3 4 3 2 2 2" xfId="10773"/>
    <cellStyle name="Hyperlink 2 2 2 3 4 3 2 3" xfId="6353"/>
    <cellStyle name="Hyperlink 2 2 2 3 4 3 2 4" xfId="8563"/>
    <cellStyle name="Hyperlink 2 2 2 3 4 3 3" xfId="3038"/>
    <cellStyle name="Hyperlink 2 2 2 3 4 3 3 2" xfId="9668"/>
    <cellStyle name="Hyperlink 2 2 2 3 4 3 4" xfId="5248"/>
    <cellStyle name="Hyperlink 2 2 2 3 4 3 5" xfId="7458"/>
    <cellStyle name="Hyperlink 2 2 2 3 4 4" xfId="1380"/>
    <cellStyle name="Hyperlink 2 2 2 3 4 4 2" xfId="3591"/>
    <cellStyle name="Hyperlink 2 2 2 3 4 4 2 2" xfId="10221"/>
    <cellStyle name="Hyperlink 2 2 2 3 4 4 3" xfId="5801"/>
    <cellStyle name="Hyperlink 2 2 2 3 4 4 4" xfId="8011"/>
    <cellStyle name="Hyperlink 2 2 2 3 4 5" xfId="2486"/>
    <cellStyle name="Hyperlink 2 2 2 3 4 5 2" xfId="9116"/>
    <cellStyle name="Hyperlink 2 2 2 3 4 6" xfId="4696"/>
    <cellStyle name="Hyperlink 2 2 2 3 4 7" xfId="690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2 2 2" xfId="10865"/>
    <cellStyle name="Hyperlink 2 2 2 3 5 2 2 3" xfId="6445"/>
    <cellStyle name="Hyperlink 2 2 2 3 5 2 2 4" xfId="8655"/>
    <cellStyle name="Hyperlink 2 2 2 3 5 2 3" xfId="3130"/>
    <cellStyle name="Hyperlink 2 2 2 3 5 2 3 2" xfId="9760"/>
    <cellStyle name="Hyperlink 2 2 2 3 5 2 4" xfId="5340"/>
    <cellStyle name="Hyperlink 2 2 2 3 5 2 5" xfId="7550"/>
    <cellStyle name="Hyperlink 2 2 2 3 5 3" xfId="1472"/>
    <cellStyle name="Hyperlink 2 2 2 3 5 3 2" xfId="3683"/>
    <cellStyle name="Hyperlink 2 2 2 3 5 3 2 2" xfId="10313"/>
    <cellStyle name="Hyperlink 2 2 2 3 5 3 3" xfId="5893"/>
    <cellStyle name="Hyperlink 2 2 2 3 5 3 4" xfId="8103"/>
    <cellStyle name="Hyperlink 2 2 2 3 5 4" xfId="2578"/>
    <cellStyle name="Hyperlink 2 2 2 3 5 4 2" xfId="9208"/>
    <cellStyle name="Hyperlink 2 2 2 3 5 5" xfId="4788"/>
    <cellStyle name="Hyperlink 2 2 2 3 5 6" xfId="6998"/>
    <cellStyle name="Hyperlink 2 2 2 3 6" xfId="635"/>
    <cellStyle name="Hyperlink 2 2 2 3 6 2" xfId="1748"/>
    <cellStyle name="Hyperlink 2 2 2 3 6 2 2" xfId="3959"/>
    <cellStyle name="Hyperlink 2 2 2 3 6 2 2 2" xfId="10589"/>
    <cellStyle name="Hyperlink 2 2 2 3 6 2 3" xfId="6169"/>
    <cellStyle name="Hyperlink 2 2 2 3 6 2 4" xfId="8379"/>
    <cellStyle name="Hyperlink 2 2 2 3 6 3" xfId="2854"/>
    <cellStyle name="Hyperlink 2 2 2 3 6 3 2" xfId="9484"/>
    <cellStyle name="Hyperlink 2 2 2 3 6 4" xfId="5064"/>
    <cellStyle name="Hyperlink 2 2 2 3 6 5" xfId="7274"/>
    <cellStyle name="Hyperlink 2 2 2 3 7" xfId="1196"/>
    <cellStyle name="Hyperlink 2 2 2 3 7 2" xfId="3407"/>
    <cellStyle name="Hyperlink 2 2 2 3 7 2 2" xfId="10037"/>
    <cellStyle name="Hyperlink 2 2 2 3 7 3" xfId="5617"/>
    <cellStyle name="Hyperlink 2 2 2 3 7 4" xfId="7827"/>
    <cellStyle name="Hyperlink 2 2 2 3 8" xfId="2302"/>
    <cellStyle name="Hyperlink 2 2 2 3 8 2" xfId="893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2 2 2" xfId="10983"/>
    <cellStyle name="Hyperlink 2 2 2 4 2 2 2 2 3" xfId="6563"/>
    <cellStyle name="Hyperlink 2 2 2 4 2 2 2 2 4" xfId="8773"/>
    <cellStyle name="Hyperlink 2 2 2 4 2 2 2 3" xfId="3248"/>
    <cellStyle name="Hyperlink 2 2 2 4 2 2 2 3 2" xfId="9878"/>
    <cellStyle name="Hyperlink 2 2 2 4 2 2 2 4" xfId="5458"/>
    <cellStyle name="Hyperlink 2 2 2 4 2 2 2 5" xfId="7668"/>
    <cellStyle name="Hyperlink 2 2 2 4 2 2 3" xfId="1590"/>
    <cellStyle name="Hyperlink 2 2 2 4 2 2 3 2" xfId="3801"/>
    <cellStyle name="Hyperlink 2 2 2 4 2 2 3 2 2" xfId="10431"/>
    <cellStyle name="Hyperlink 2 2 2 4 2 2 3 3" xfId="6011"/>
    <cellStyle name="Hyperlink 2 2 2 4 2 2 3 4" xfId="8221"/>
    <cellStyle name="Hyperlink 2 2 2 4 2 2 4" xfId="2696"/>
    <cellStyle name="Hyperlink 2 2 2 4 2 2 4 2" xfId="9326"/>
    <cellStyle name="Hyperlink 2 2 2 4 2 2 5" xfId="4906"/>
    <cellStyle name="Hyperlink 2 2 2 4 2 2 6" xfId="7116"/>
    <cellStyle name="Hyperlink 2 2 2 4 2 3" xfId="753"/>
    <cellStyle name="Hyperlink 2 2 2 4 2 3 2" xfId="1866"/>
    <cellStyle name="Hyperlink 2 2 2 4 2 3 2 2" xfId="4077"/>
    <cellStyle name="Hyperlink 2 2 2 4 2 3 2 2 2" xfId="10707"/>
    <cellStyle name="Hyperlink 2 2 2 4 2 3 2 3" xfId="6287"/>
    <cellStyle name="Hyperlink 2 2 2 4 2 3 2 4" xfId="8497"/>
    <cellStyle name="Hyperlink 2 2 2 4 2 3 3" xfId="2972"/>
    <cellStyle name="Hyperlink 2 2 2 4 2 3 3 2" xfId="9602"/>
    <cellStyle name="Hyperlink 2 2 2 4 2 3 4" xfId="5182"/>
    <cellStyle name="Hyperlink 2 2 2 4 2 3 5" xfId="7392"/>
    <cellStyle name="Hyperlink 2 2 2 4 2 4" xfId="1314"/>
    <cellStyle name="Hyperlink 2 2 2 4 2 4 2" xfId="3525"/>
    <cellStyle name="Hyperlink 2 2 2 4 2 4 2 2" xfId="10155"/>
    <cellStyle name="Hyperlink 2 2 2 4 2 4 3" xfId="5735"/>
    <cellStyle name="Hyperlink 2 2 2 4 2 4 4" xfId="7945"/>
    <cellStyle name="Hyperlink 2 2 2 4 2 5" xfId="2420"/>
    <cellStyle name="Hyperlink 2 2 2 4 2 5 2" xfId="9050"/>
    <cellStyle name="Hyperlink 2 2 2 4 2 6" xfId="4630"/>
    <cellStyle name="Hyperlink 2 2 2 4 2 7" xfId="684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2 2 2" xfId="11075"/>
    <cellStyle name="Hyperlink 2 2 2 4 3 2 2 2 3" xfId="6655"/>
    <cellStyle name="Hyperlink 2 2 2 4 3 2 2 2 4" xfId="8865"/>
    <cellStyle name="Hyperlink 2 2 2 4 3 2 2 3" xfId="3340"/>
    <cellStyle name="Hyperlink 2 2 2 4 3 2 2 3 2" xfId="9970"/>
    <cellStyle name="Hyperlink 2 2 2 4 3 2 2 4" xfId="5550"/>
    <cellStyle name="Hyperlink 2 2 2 4 3 2 2 5" xfId="7760"/>
    <cellStyle name="Hyperlink 2 2 2 4 3 2 3" xfId="1682"/>
    <cellStyle name="Hyperlink 2 2 2 4 3 2 3 2" xfId="3893"/>
    <cellStyle name="Hyperlink 2 2 2 4 3 2 3 2 2" xfId="10523"/>
    <cellStyle name="Hyperlink 2 2 2 4 3 2 3 3" xfId="6103"/>
    <cellStyle name="Hyperlink 2 2 2 4 3 2 3 4" xfId="8313"/>
    <cellStyle name="Hyperlink 2 2 2 4 3 2 4" xfId="2788"/>
    <cellStyle name="Hyperlink 2 2 2 4 3 2 4 2" xfId="9418"/>
    <cellStyle name="Hyperlink 2 2 2 4 3 2 5" xfId="4998"/>
    <cellStyle name="Hyperlink 2 2 2 4 3 2 6" xfId="7208"/>
    <cellStyle name="Hyperlink 2 2 2 4 3 3" xfId="845"/>
    <cellStyle name="Hyperlink 2 2 2 4 3 3 2" xfId="1958"/>
    <cellStyle name="Hyperlink 2 2 2 4 3 3 2 2" xfId="4169"/>
    <cellStyle name="Hyperlink 2 2 2 4 3 3 2 2 2" xfId="10799"/>
    <cellStyle name="Hyperlink 2 2 2 4 3 3 2 3" xfId="6379"/>
    <cellStyle name="Hyperlink 2 2 2 4 3 3 2 4" xfId="8589"/>
    <cellStyle name="Hyperlink 2 2 2 4 3 3 3" xfId="3064"/>
    <cellStyle name="Hyperlink 2 2 2 4 3 3 3 2" xfId="9694"/>
    <cellStyle name="Hyperlink 2 2 2 4 3 3 4" xfId="5274"/>
    <cellStyle name="Hyperlink 2 2 2 4 3 3 5" xfId="7484"/>
    <cellStyle name="Hyperlink 2 2 2 4 3 4" xfId="1406"/>
    <cellStyle name="Hyperlink 2 2 2 4 3 4 2" xfId="3617"/>
    <cellStyle name="Hyperlink 2 2 2 4 3 4 2 2" xfId="10247"/>
    <cellStyle name="Hyperlink 2 2 2 4 3 4 3" xfId="5827"/>
    <cellStyle name="Hyperlink 2 2 2 4 3 4 4" xfId="8037"/>
    <cellStyle name="Hyperlink 2 2 2 4 3 5" xfId="2512"/>
    <cellStyle name="Hyperlink 2 2 2 4 3 5 2" xfId="9142"/>
    <cellStyle name="Hyperlink 2 2 2 4 3 6" xfId="4722"/>
    <cellStyle name="Hyperlink 2 2 2 4 3 7" xfId="693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2 2 2" xfId="10891"/>
    <cellStyle name="Hyperlink 2 2 2 4 4 2 2 3" xfId="6471"/>
    <cellStyle name="Hyperlink 2 2 2 4 4 2 2 4" xfId="8681"/>
    <cellStyle name="Hyperlink 2 2 2 4 4 2 3" xfId="3156"/>
    <cellStyle name="Hyperlink 2 2 2 4 4 2 3 2" xfId="9786"/>
    <cellStyle name="Hyperlink 2 2 2 4 4 2 4" xfId="5366"/>
    <cellStyle name="Hyperlink 2 2 2 4 4 2 5" xfId="7576"/>
    <cellStyle name="Hyperlink 2 2 2 4 4 3" xfId="1498"/>
    <cellStyle name="Hyperlink 2 2 2 4 4 3 2" xfId="3709"/>
    <cellStyle name="Hyperlink 2 2 2 4 4 3 2 2" xfId="10339"/>
    <cellStyle name="Hyperlink 2 2 2 4 4 3 3" xfId="5919"/>
    <cellStyle name="Hyperlink 2 2 2 4 4 3 4" xfId="8129"/>
    <cellStyle name="Hyperlink 2 2 2 4 4 4" xfId="2604"/>
    <cellStyle name="Hyperlink 2 2 2 4 4 4 2" xfId="9234"/>
    <cellStyle name="Hyperlink 2 2 2 4 4 5" xfId="4814"/>
    <cellStyle name="Hyperlink 2 2 2 4 4 6" xfId="7024"/>
    <cellStyle name="Hyperlink 2 2 2 4 5" xfId="661"/>
    <cellStyle name="Hyperlink 2 2 2 4 5 2" xfId="1774"/>
    <cellStyle name="Hyperlink 2 2 2 4 5 2 2" xfId="3985"/>
    <cellStyle name="Hyperlink 2 2 2 4 5 2 2 2" xfId="10615"/>
    <cellStyle name="Hyperlink 2 2 2 4 5 2 3" xfId="6195"/>
    <cellStyle name="Hyperlink 2 2 2 4 5 2 4" xfId="8405"/>
    <cellStyle name="Hyperlink 2 2 2 4 5 3" xfId="2880"/>
    <cellStyle name="Hyperlink 2 2 2 4 5 3 2" xfId="9510"/>
    <cellStyle name="Hyperlink 2 2 2 4 5 4" xfId="5090"/>
    <cellStyle name="Hyperlink 2 2 2 4 5 5" xfId="7300"/>
    <cellStyle name="Hyperlink 2 2 2 4 6" xfId="1222"/>
    <cellStyle name="Hyperlink 2 2 2 4 6 2" xfId="3433"/>
    <cellStyle name="Hyperlink 2 2 2 4 6 2 2" xfId="10063"/>
    <cellStyle name="Hyperlink 2 2 2 4 6 3" xfId="5643"/>
    <cellStyle name="Hyperlink 2 2 2 4 6 4" xfId="7853"/>
    <cellStyle name="Hyperlink 2 2 2 4 7" xfId="2328"/>
    <cellStyle name="Hyperlink 2 2 2 4 7 2" xfId="8958"/>
    <cellStyle name="Hyperlink 2 2 2 4 8" xfId="4538"/>
    <cellStyle name="Hyperlink 2 2 2 4 9" xfId="674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2 2 2" xfId="10937"/>
    <cellStyle name="Hyperlink 2 2 2 5 2 2 2 3" xfId="6517"/>
    <cellStyle name="Hyperlink 2 2 2 5 2 2 2 4" xfId="8727"/>
    <cellStyle name="Hyperlink 2 2 2 5 2 2 3" xfId="3202"/>
    <cellStyle name="Hyperlink 2 2 2 5 2 2 3 2" xfId="9832"/>
    <cellStyle name="Hyperlink 2 2 2 5 2 2 4" xfId="5412"/>
    <cellStyle name="Hyperlink 2 2 2 5 2 2 5" xfId="7622"/>
    <cellStyle name="Hyperlink 2 2 2 5 2 3" xfId="1544"/>
    <cellStyle name="Hyperlink 2 2 2 5 2 3 2" xfId="3755"/>
    <cellStyle name="Hyperlink 2 2 2 5 2 3 2 2" xfId="10385"/>
    <cellStyle name="Hyperlink 2 2 2 5 2 3 3" xfId="5965"/>
    <cellStyle name="Hyperlink 2 2 2 5 2 3 4" xfId="8175"/>
    <cellStyle name="Hyperlink 2 2 2 5 2 4" xfId="2650"/>
    <cellStyle name="Hyperlink 2 2 2 5 2 4 2" xfId="9280"/>
    <cellStyle name="Hyperlink 2 2 2 5 2 5" xfId="4860"/>
    <cellStyle name="Hyperlink 2 2 2 5 2 6" xfId="7070"/>
    <cellStyle name="Hyperlink 2 2 2 5 3" xfId="707"/>
    <cellStyle name="Hyperlink 2 2 2 5 3 2" xfId="1820"/>
    <cellStyle name="Hyperlink 2 2 2 5 3 2 2" xfId="4031"/>
    <cellStyle name="Hyperlink 2 2 2 5 3 2 2 2" xfId="10661"/>
    <cellStyle name="Hyperlink 2 2 2 5 3 2 3" xfId="6241"/>
    <cellStyle name="Hyperlink 2 2 2 5 3 2 4" xfId="8451"/>
    <cellStyle name="Hyperlink 2 2 2 5 3 3" xfId="2926"/>
    <cellStyle name="Hyperlink 2 2 2 5 3 3 2" xfId="9556"/>
    <cellStyle name="Hyperlink 2 2 2 5 3 4" xfId="5136"/>
    <cellStyle name="Hyperlink 2 2 2 5 3 5" xfId="7346"/>
    <cellStyle name="Hyperlink 2 2 2 5 4" xfId="1268"/>
    <cellStyle name="Hyperlink 2 2 2 5 4 2" xfId="3479"/>
    <cellStyle name="Hyperlink 2 2 2 5 4 2 2" xfId="10109"/>
    <cellStyle name="Hyperlink 2 2 2 5 4 3" xfId="5689"/>
    <cellStyle name="Hyperlink 2 2 2 5 4 4" xfId="7899"/>
    <cellStyle name="Hyperlink 2 2 2 5 5" xfId="2374"/>
    <cellStyle name="Hyperlink 2 2 2 5 5 2" xfId="9004"/>
    <cellStyle name="Hyperlink 2 2 2 5 6" xfId="4584"/>
    <cellStyle name="Hyperlink 2 2 2 5 7" xfId="679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2 2 2" xfId="11029"/>
    <cellStyle name="Hyperlink 2 2 2 6 2 2 2 3" xfId="6609"/>
    <cellStyle name="Hyperlink 2 2 2 6 2 2 2 4" xfId="8819"/>
    <cellStyle name="Hyperlink 2 2 2 6 2 2 3" xfId="3294"/>
    <cellStyle name="Hyperlink 2 2 2 6 2 2 3 2" xfId="9924"/>
    <cellStyle name="Hyperlink 2 2 2 6 2 2 4" xfId="5504"/>
    <cellStyle name="Hyperlink 2 2 2 6 2 2 5" xfId="7714"/>
    <cellStyle name="Hyperlink 2 2 2 6 2 3" xfId="1636"/>
    <cellStyle name="Hyperlink 2 2 2 6 2 3 2" xfId="3847"/>
    <cellStyle name="Hyperlink 2 2 2 6 2 3 2 2" xfId="10477"/>
    <cellStyle name="Hyperlink 2 2 2 6 2 3 3" xfId="6057"/>
    <cellStyle name="Hyperlink 2 2 2 6 2 3 4" xfId="8267"/>
    <cellStyle name="Hyperlink 2 2 2 6 2 4" xfId="2742"/>
    <cellStyle name="Hyperlink 2 2 2 6 2 4 2" xfId="9372"/>
    <cellStyle name="Hyperlink 2 2 2 6 2 5" xfId="4952"/>
    <cellStyle name="Hyperlink 2 2 2 6 2 6" xfId="7162"/>
    <cellStyle name="Hyperlink 2 2 2 6 3" xfId="799"/>
    <cellStyle name="Hyperlink 2 2 2 6 3 2" xfId="1912"/>
    <cellStyle name="Hyperlink 2 2 2 6 3 2 2" xfId="4123"/>
    <cellStyle name="Hyperlink 2 2 2 6 3 2 2 2" xfId="10753"/>
    <cellStyle name="Hyperlink 2 2 2 6 3 2 3" xfId="6333"/>
    <cellStyle name="Hyperlink 2 2 2 6 3 2 4" xfId="8543"/>
    <cellStyle name="Hyperlink 2 2 2 6 3 3" xfId="3018"/>
    <cellStyle name="Hyperlink 2 2 2 6 3 3 2" xfId="9648"/>
    <cellStyle name="Hyperlink 2 2 2 6 3 4" xfId="5228"/>
    <cellStyle name="Hyperlink 2 2 2 6 3 5" xfId="7438"/>
    <cellStyle name="Hyperlink 2 2 2 6 4" xfId="1360"/>
    <cellStyle name="Hyperlink 2 2 2 6 4 2" xfId="3571"/>
    <cellStyle name="Hyperlink 2 2 2 6 4 2 2" xfId="10201"/>
    <cellStyle name="Hyperlink 2 2 2 6 4 3" xfId="5781"/>
    <cellStyle name="Hyperlink 2 2 2 6 4 4" xfId="7991"/>
    <cellStyle name="Hyperlink 2 2 2 6 5" xfId="2466"/>
    <cellStyle name="Hyperlink 2 2 2 6 5 2" xfId="9096"/>
    <cellStyle name="Hyperlink 2 2 2 6 6" xfId="4676"/>
    <cellStyle name="Hyperlink 2 2 2 6 7" xfId="6886"/>
    <cellStyle name="Hyperlink 2 2 2 7" xfId="339"/>
    <cellStyle name="Hyperlink 2 2 2 7 2" xfId="891"/>
    <cellStyle name="Hyperlink 2 2 2 7 2 2" xfId="2004"/>
    <cellStyle name="Hyperlink 2 2 2 7 2 2 2" xfId="4215"/>
    <cellStyle name="Hyperlink 2 2 2 7 2 2 2 2" xfId="10845"/>
    <cellStyle name="Hyperlink 2 2 2 7 2 2 3" xfId="6425"/>
    <cellStyle name="Hyperlink 2 2 2 7 2 2 4" xfId="8635"/>
    <cellStyle name="Hyperlink 2 2 2 7 2 3" xfId="3110"/>
    <cellStyle name="Hyperlink 2 2 2 7 2 3 2" xfId="9740"/>
    <cellStyle name="Hyperlink 2 2 2 7 2 4" xfId="5320"/>
    <cellStyle name="Hyperlink 2 2 2 7 2 5" xfId="7530"/>
    <cellStyle name="Hyperlink 2 2 2 7 3" xfId="1452"/>
    <cellStyle name="Hyperlink 2 2 2 7 3 2" xfId="3663"/>
    <cellStyle name="Hyperlink 2 2 2 7 3 2 2" xfId="10293"/>
    <cellStyle name="Hyperlink 2 2 2 7 3 3" xfId="5873"/>
    <cellStyle name="Hyperlink 2 2 2 7 3 4" xfId="8083"/>
    <cellStyle name="Hyperlink 2 2 2 7 4" xfId="2558"/>
    <cellStyle name="Hyperlink 2 2 2 7 4 2" xfId="9188"/>
    <cellStyle name="Hyperlink 2 2 2 7 5" xfId="4768"/>
    <cellStyle name="Hyperlink 2 2 2 7 6" xfId="6978"/>
    <cellStyle name="Hyperlink 2 2 2 8" xfId="615"/>
    <cellStyle name="Hyperlink 2 2 2 8 2" xfId="1728"/>
    <cellStyle name="Hyperlink 2 2 2 8 2 2" xfId="3939"/>
    <cellStyle name="Hyperlink 2 2 2 8 2 2 2" xfId="10569"/>
    <cellStyle name="Hyperlink 2 2 2 8 2 3" xfId="6149"/>
    <cellStyle name="Hyperlink 2 2 2 8 2 4" xfId="8359"/>
    <cellStyle name="Hyperlink 2 2 2 8 3" xfId="2834"/>
    <cellStyle name="Hyperlink 2 2 2 8 3 2" xfId="9464"/>
    <cellStyle name="Hyperlink 2 2 2 8 4" xfId="5044"/>
    <cellStyle name="Hyperlink 2 2 2 8 5" xfId="7254"/>
    <cellStyle name="Hyperlink 2 2 2 9" xfId="1176"/>
    <cellStyle name="Hyperlink 2 2 2 9 2" xfId="3387"/>
    <cellStyle name="Hyperlink 2 2 2 9 2 2" xfId="10017"/>
    <cellStyle name="Hyperlink 2 2 2 9 3" xfId="5597"/>
    <cellStyle name="Hyperlink 2 2 2 9 4" xfId="7807"/>
    <cellStyle name="Hyperlink 2 2 3" xfId="68"/>
    <cellStyle name="Hyperlink 2 2 3 10" xfId="4497"/>
    <cellStyle name="Hyperlink 2 2 3 11" xfId="6707"/>
    <cellStyle name="Hyperlink 2 2 3 2" xfId="88"/>
    <cellStyle name="Hyperlink 2 2 3 2 10" xfId="6727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2 2 2" xfId="11008"/>
    <cellStyle name="Hyperlink 2 2 3 2 2 2 2 2 2 3" xfId="6588"/>
    <cellStyle name="Hyperlink 2 2 3 2 2 2 2 2 2 4" xfId="8798"/>
    <cellStyle name="Hyperlink 2 2 3 2 2 2 2 2 3" xfId="3273"/>
    <cellStyle name="Hyperlink 2 2 3 2 2 2 2 2 3 2" xfId="9903"/>
    <cellStyle name="Hyperlink 2 2 3 2 2 2 2 2 4" xfId="5483"/>
    <cellStyle name="Hyperlink 2 2 3 2 2 2 2 2 5" xfId="7693"/>
    <cellStyle name="Hyperlink 2 2 3 2 2 2 2 3" xfId="1615"/>
    <cellStyle name="Hyperlink 2 2 3 2 2 2 2 3 2" xfId="3826"/>
    <cellStyle name="Hyperlink 2 2 3 2 2 2 2 3 2 2" xfId="10456"/>
    <cellStyle name="Hyperlink 2 2 3 2 2 2 2 3 3" xfId="6036"/>
    <cellStyle name="Hyperlink 2 2 3 2 2 2 2 3 4" xfId="8246"/>
    <cellStyle name="Hyperlink 2 2 3 2 2 2 2 4" xfId="2721"/>
    <cellStyle name="Hyperlink 2 2 3 2 2 2 2 4 2" xfId="9351"/>
    <cellStyle name="Hyperlink 2 2 3 2 2 2 2 5" xfId="4931"/>
    <cellStyle name="Hyperlink 2 2 3 2 2 2 2 6" xfId="7141"/>
    <cellStyle name="Hyperlink 2 2 3 2 2 2 3" xfId="778"/>
    <cellStyle name="Hyperlink 2 2 3 2 2 2 3 2" xfId="1891"/>
    <cellStyle name="Hyperlink 2 2 3 2 2 2 3 2 2" xfId="4102"/>
    <cellStyle name="Hyperlink 2 2 3 2 2 2 3 2 2 2" xfId="10732"/>
    <cellStyle name="Hyperlink 2 2 3 2 2 2 3 2 3" xfId="6312"/>
    <cellStyle name="Hyperlink 2 2 3 2 2 2 3 2 4" xfId="8522"/>
    <cellStyle name="Hyperlink 2 2 3 2 2 2 3 3" xfId="2997"/>
    <cellStyle name="Hyperlink 2 2 3 2 2 2 3 3 2" xfId="9627"/>
    <cellStyle name="Hyperlink 2 2 3 2 2 2 3 4" xfId="5207"/>
    <cellStyle name="Hyperlink 2 2 3 2 2 2 3 5" xfId="7417"/>
    <cellStyle name="Hyperlink 2 2 3 2 2 2 4" xfId="1339"/>
    <cellStyle name="Hyperlink 2 2 3 2 2 2 4 2" xfId="3550"/>
    <cellStyle name="Hyperlink 2 2 3 2 2 2 4 2 2" xfId="10180"/>
    <cellStyle name="Hyperlink 2 2 3 2 2 2 4 3" xfId="5760"/>
    <cellStyle name="Hyperlink 2 2 3 2 2 2 4 4" xfId="7970"/>
    <cellStyle name="Hyperlink 2 2 3 2 2 2 5" xfId="2445"/>
    <cellStyle name="Hyperlink 2 2 3 2 2 2 5 2" xfId="9075"/>
    <cellStyle name="Hyperlink 2 2 3 2 2 2 6" xfId="4655"/>
    <cellStyle name="Hyperlink 2 2 3 2 2 2 7" xfId="686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2 2 2" xfId="11100"/>
    <cellStyle name="Hyperlink 2 2 3 2 2 3 2 2 2 3" xfId="6680"/>
    <cellStyle name="Hyperlink 2 2 3 2 2 3 2 2 2 4" xfId="8890"/>
    <cellStyle name="Hyperlink 2 2 3 2 2 3 2 2 3" xfId="3365"/>
    <cellStyle name="Hyperlink 2 2 3 2 2 3 2 2 3 2" xfId="9995"/>
    <cellStyle name="Hyperlink 2 2 3 2 2 3 2 2 4" xfId="5575"/>
    <cellStyle name="Hyperlink 2 2 3 2 2 3 2 2 5" xfId="7785"/>
    <cellStyle name="Hyperlink 2 2 3 2 2 3 2 3" xfId="1707"/>
    <cellStyle name="Hyperlink 2 2 3 2 2 3 2 3 2" xfId="3918"/>
    <cellStyle name="Hyperlink 2 2 3 2 2 3 2 3 2 2" xfId="10548"/>
    <cellStyle name="Hyperlink 2 2 3 2 2 3 2 3 3" xfId="6128"/>
    <cellStyle name="Hyperlink 2 2 3 2 2 3 2 3 4" xfId="8338"/>
    <cellStyle name="Hyperlink 2 2 3 2 2 3 2 4" xfId="2813"/>
    <cellStyle name="Hyperlink 2 2 3 2 2 3 2 4 2" xfId="9443"/>
    <cellStyle name="Hyperlink 2 2 3 2 2 3 2 5" xfId="5023"/>
    <cellStyle name="Hyperlink 2 2 3 2 2 3 2 6" xfId="7233"/>
    <cellStyle name="Hyperlink 2 2 3 2 2 3 3" xfId="870"/>
    <cellStyle name="Hyperlink 2 2 3 2 2 3 3 2" xfId="1983"/>
    <cellStyle name="Hyperlink 2 2 3 2 2 3 3 2 2" xfId="4194"/>
    <cellStyle name="Hyperlink 2 2 3 2 2 3 3 2 2 2" xfId="10824"/>
    <cellStyle name="Hyperlink 2 2 3 2 2 3 3 2 3" xfId="6404"/>
    <cellStyle name="Hyperlink 2 2 3 2 2 3 3 2 4" xfId="8614"/>
    <cellStyle name="Hyperlink 2 2 3 2 2 3 3 3" xfId="3089"/>
    <cellStyle name="Hyperlink 2 2 3 2 2 3 3 3 2" xfId="9719"/>
    <cellStyle name="Hyperlink 2 2 3 2 2 3 3 4" xfId="5299"/>
    <cellStyle name="Hyperlink 2 2 3 2 2 3 3 5" xfId="7509"/>
    <cellStyle name="Hyperlink 2 2 3 2 2 3 4" xfId="1431"/>
    <cellStyle name="Hyperlink 2 2 3 2 2 3 4 2" xfId="3642"/>
    <cellStyle name="Hyperlink 2 2 3 2 2 3 4 2 2" xfId="10272"/>
    <cellStyle name="Hyperlink 2 2 3 2 2 3 4 3" xfId="5852"/>
    <cellStyle name="Hyperlink 2 2 3 2 2 3 4 4" xfId="8062"/>
    <cellStyle name="Hyperlink 2 2 3 2 2 3 5" xfId="2537"/>
    <cellStyle name="Hyperlink 2 2 3 2 2 3 5 2" xfId="9167"/>
    <cellStyle name="Hyperlink 2 2 3 2 2 3 6" xfId="4747"/>
    <cellStyle name="Hyperlink 2 2 3 2 2 3 7" xfId="695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2 2 2" xfId="10916"/>
    <cellStyle name="Hyperlink 2 2 3 2 2 4 2 2 3" xfId="6496"/>
    <cellStyle name="Hyperlink 2 2 3 2 2 4 2 2 4" xfId="8706"/>
    <cellStyle name="Hyperlink 2 2 3 2 2 4 2 3" xfId="3181"/>
    <cellStyle name="Hyperlink 2 2 3 2 2 4 2 3 2" xfId="9811"/>
    <cellStyle name="Hyperlink 2 2 3 2 2 4 2 4" xfId="5391"/>
    <cellStyle name="Hyperlink 2 2 3 2 2 4 2 5" xfId="7601"/>
    <cellStyle name="Hyperlink 2 2 3 2 2 4 3" xfId="1523"/>
    <cellStyle name="Hyperlink 2 2 3 2 2 4 3 2" xfId="3734"/>
    <cellStyle name="Hyperlink 2 2 3 2 2 4 3 2 2" xfId="10364"/>
    <cellStyle name="Hyperlink 2 2 3 2 2 4 3 3" xfId="5944"/>
    <cellStyle name="Hyperlink 2 2 3 2 2 4 3 4" xfId="8154"/>
    <cellStyle name="Hyperlink 2 2 3 2 2 4 4" xfId="2629"/>
    <cellStyle name="Hyperlink 2 2 3 2 2 4 4 2" xfId="9259"/>
    <cellStyle name="Hyperlink 2 2 3 2 2 4 5" xfId="4839"/>
    <cellStyle name="Hyperlink 2 2 3 2 2 4 6" xfId="7049"/>
    <cellStyle name="Hyperlink 2 2 3 2 2 5" xfId="686"/>
    <cellStyle name="Hyperlink 2 2 3 2 2 5 2" xfId="1799"/>
    <cellStyle name="Hyperlink 2 2 3 2 2 5 2 2" xfId="4010"/>
    <cellStyle name="Hyperlink 2 2 3 2 2 5 2 2 2" xfId="10640"/>
    <cellStyle name="Hyperlink 2 2 3 2 2 5 2 3" xfId="6220"/>
    <cellStyle name="Hyperlink 2 2 3 2 2 5 2 4" xfId="8430"/>
    <cellStyle name="Hyperlink 2 2 3 2 2 5 3" xfId="2905"/>
    <cellStyle name="Hyperlink 2 2 3 2 2 5 3 2" xfId="9535"/>
    <cellStyle name="Hyperlink 2 2 3 2 2 5 4" xfId="5115"/>
    <cellStyle name="Hyperlink 2 2 3 2 2 5 5" xfId="7325"/>
    <cellStyle name="Hyperlink 2 2 3 2 2 6" xfId="1247"/>
    <cellStyle name="Hyperlink 2 2 3 2 2 6 2" xfId="3458"/>
    <cellStyle name="Hyperlink 2 2 3 2 2 6 2 2" xfId="10088"/>
    <cellStyle name="Hyperlink 2 2 3 2 2 6 3" xfId="5668"/>
    <cellStyle name="Hyperlink 2 2 3 2 2 6 4" xfId="7878"/>
    <cellStyle name="Hyperlink 2 2 3 2 2 7" xfId="2353"/>
    <cellStyle name="Hyperlink 2 2 3 2 2 7 2" xfId="8983"/>
    <cellStyle name="Hyperlink 2 2 3 2 2 8" xfId="4563"/>
    <cellStyle name="Hyperlink 2 2 3 2 2 9" xfId="677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2 2 2" xfId="10962"/>
    <cellStyle name="Hyperlink 2 2 3 2 3 2 2 2 3" xfId="6542"/>
    <cellStyle name="Hyperlink 2 2 3 2 3 2 2 2 4" xfId="8752"/>
    <cellStyle name="Hyperlink 2 2 3 2 3 2 2 3" xfId="3227"/>
    <cellStyle name="Hyperlink 2 2 3 2 3 2 2 3 2" xfId="9857"/>
    <cellStyle name="Hyperlink 2 2 3 2 3 2 2 4" xfId="5437"/>
    <cellStyle name="Hyperlink 2 2 3 2 3 2 2 5" xfId="7647"/>
    <cellStyle name="Hyperlink 2 2 3 2 3 2 3" xfId="1569"/>
    <cellStyle name="Hyperlink 2 2 3 2 3 2 3 2" xfId="3780"/>
    <cellStyle name="Hyperlink 2 2 3 2 3 2 3 2 2" xfId="10410"/>
    <cellStyle name="Hyperlink 2 2 3 2 3 2 3 3" xfId="5990"/>
    <cellStyle name="Hyperlink 2 2 3 2 3 2 3 4" xfId="8200"/>
    <cellStyle name="Hyperlink 2 2 3 2 3 2 4" xfId="2675"/>
    <cellStyle name="Hyperlink 2 2 3 2 3 2 4 2" xfId="9305"/>
    <cellStyle name="Hyperlink 2 2 3 2 3 2 5" xfId="4885"/>
    <cellStyle name="Hyperlink 2 2 3 2 3 2 6" xfId="7095"/>
    <cellStyle name="Hyperlink 2 2 3 2 3 3" xfId="732"/>
    <cellStyle name="Hyperlink 2 2 3 2 3 3 2" xfId="1845"/>
    <cellStyle name="Hyperlink 2 2 3 2 3 3 2 2" xfId="4056"/>
    <cellStyle name="Hyperlink 2 2 3 2 3 3 2 2 2" xfId="10686"/>
    <cellStyle name="Hyperlink 2 2 3 2 3 3 2 3" xfId="6266"/>
    <cellStyle name="Hyperlink 2 2 3 2 3 3 2 4" xfId="8476"/>
    <cellStyle name="Hyperlink 2 2 3 2 3 3 3" xfId="2951"/>
    <cellStyle name="Hyperlink 2 2 3 2 3 3 3 2" xfId="9581"/>
    <cellStyle name="Hyperlink 2 2 3 2 3 3 4" xfId="5161"/>
    <cellStyle name="Hyperlink 2 2 3 2 3 3 5" xfId="7371"/>
    <cellStyle name="Hyperlink 2 2 3 2 3 4" xfId="1293"/>
    <cellStyle name="Hyperlink 2 2 3 2 3 4 2" xfId="3504"/>
    <cellStyle name="Hyperlink 2 2 3 2 3 4 2 2" xfId="10134"/>
    <cellStyle name="Hyperlink 2 2 3 2 3 4 3" xfId="5714"/>
    <cellStyle name="Hyperlink 2 2 3 2 3 4 4" xfId="7924"/>
    <cellStyle name="Hyperlink 2 2 3 2 3 5" xfId="2399"/>
    <cellStyle name="Hyperlink 2 2 3 2 3 5 2" xfId="9029"/>
    <cellStyle name="Hyperlink 2 2 3 2 3 6" xfId="4609"/>
    <cellStyle name="Hyperlink 2 2 3 2 3 7" xfId="681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2 2 2" xfId="11054"/>
    <cellStyle name="Hyperlink 2 2 3 2 4 2 2 2 3" xfId="6634"/>
    <cellStyle name="Hyperlink 2 2 3 2 4 2 2 2 4" xfId="8844"/>
    <cellStyle name="Hyperlink 2 2 3 2 4 2 2 3" xfId="3319"/>
    <cellStyle name="Hyperlink 2 2 3 2 4 2 2 3 2" xfId="9949"/>
    <cellStyle name="Hyperlink 2 2 3 2 4 2 2 4" xfId="5529"/>
    <cellStyle name="Hyperlink 2 2 3 2 4 2 2 5" xfId="7739"/>
    <cellStyle name="Hyperlink 2 2 3 2 4 2 3" xfId="1661"/>
    <cellStyle name="Hyperlink 2 2 3 2 4 2 3 2" xfId="3872"/>
    <cellStyle name="Hyperlink 2 2 3 2 4 2 3 2 2" xfId="10502"/>
    <cellStyle name="Hyperlink 2 2 3 2 4 2 3 3" xfId="6082"/>
    <cellStyle name="Hyperlink 2 2 3 2 4 2 3 4" xfId="8292"/>
    <cellStyle name="Hyperlink 2 2 3 2 4 2 4" xfId="2767"/>
    <cellStyle name="Hyperlink 2 2 3 2 4 2 4 2" xfId="9397"/>
    <cellStyle name="Hyperlink 2 2 3 2 4 2 5" xfId="4977"/>
    <cellStyle name="Hyperlink 2 2 3 2 4 2 6" xfId="7187"/>
    <cellStyle name="Hyperlink 2 2 3 2 4 3" xfId="824"/>
    <cellStyle name="Hyperlink 2 2 3 2 4 3 2" xfId="1937"/>
    <cellStyle name="Hyperlink 2 2 3 2 4 3 2 2" xfId="4148"/>
    <cellStyle name="Hyperlink 2 2 3 2 4 3 2 2 2" xfId="10778"/>
    <cellStyle name="Hyperlink 2 2 3 2 4 3 2 3" xfId="6358"/>
    <cellStyle name="Hyperlink 2 2 3 2 4 3 2 4" xfId="8568"/>
    <cellStyle name="Hyperlink 2 2 3 2 4 3 3" xfId="3043"/>
    <cellStyle name="Hyperlink 2 2 3 2 4 3 3 2" xfId="9673"/>
    <cellStyle name="Hyperlink 2 2 3 2 4 3 4" xfId="5253"/>
    <cellStyle name="Hyperlink 2 2 3 2 4 3 5" xfId="7463"/>
    <cellStyle name="Hyperlink 2 2 3 2 4 4" xfId="1385"/>
    <cellStyle name="Hyperlink 2 2 3 2 4 4 2" xfId="3596"/>
    <cellStyle name="Hyperlink 2 2 3 2 4 4 2 2" xfId="10226"/>
    <cellStyle name="Hyperlink 2 2 3 2 4 4 3" xfId="5806"/>
    <cellStyle name="Hyperlink 2 2 3 2 4 4 4" xfId="8016"/>
    <cellStyle name="Hyperlink 2 2 3 2 4 5" xfId="2491"/>
    <cellStyle name="Hyperlink 2 2 3 2 4 5 2" xfId="9121"/>
    <cellStyle name="Hyperlink 2 2 3 2 4 6" xfId="4701"/>
    <cellStyle name="Hyperlink 2 2 3 2 4 7" xfId="691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2 2 2" xfId="10870"/>
    <cellStyle name="Hyperlink 2 2 3 2 5 2 2 3" xfId="6450"/>
    <cellStyle name="Hyperlink 2 2 3 2 5 2 2 4" xfId="8660"/>
    <cellStyle name="Hyperlink 2 2 3 2 5 2 3" xfId="3135"/>
    <cellStyle name="Hyperlink 2 2 3 2 5 2 3 2" xfId="9765"/>
    <cellStyle name="Hyperlink 2 2 3 2 5 2 4" xfId="5345"/>
    <cellStyle name="Hyperlink 2 2 3 2 5 2 5" xfId="7555"/>
    <cellStyle name="Hyperlink 2 2 3 2 5 3" xfId="1477"/>
    <cellStyle name="Hyperlink 2 2 3 2 5 3 2" xfId="3688"/>
    <cellStyle name="Hyperlink 2 2 3 2 5 3 2 2" xfId="10318"/>
    <cellStyle name="Hyperlink 2 2 3 2 5 3 3" xfId="5898"/>
    <cellStyle name="Hyperlink 2 2 3 2 5 3 4" xfId="8108"/>
    <cellStyle name="Hyperlink 2 2 3 2 5 4" xfId="2583"/>
    <cellStyle name="Hyperlink 2 2 3 2 5 4 2" xfId="9213"/>
    <cellStyle name="Hyperlink 2 2 3 2 5 5" xfId="4793"/>
    <cellStyle name="Hyperlink 2 2 3 2 5 6" xfId="7003"/>
    <cellStyle name="Hyperlink 2 2 3 2 6" xfId="640"/>
    <cellStyle name="Hyperlink 2 2 3 2 6 2" xfId="1753"/>
    <cellStyle name="Hyperlink 2 2 3 2 6 2 2" xfId="3964"/>
    <cellStyle name="Hyperlink 2 2 3 2 6 2 2 2" xfId="10594"/>
    <cellStyle name="Hyperlink 2 2 3 2 6 2 3" xfId="6174"/>
    <cellStyle name="Hyperlink 2 2 3 2 6 2 4" xfId="8384"/>
    <cellStyle name="Hyperlink 2 2 3 2 6 3" xfId="2859"/>
    <cellStyle name="Hyperlink 2 2 3 2 6 3 2" xfId="9489"/>
    <cellStyle name="Hyperlink 2 2 3 2 6 4" xfId="5069"/>
    <cellStyle name="Hyperlink 2 2 3 2 6 5" xfId="7279"/>
    <cellStyle name="Hyperlink 2 2 3 2 7" xfId="1201"/>
    <cellStyle name="Hyperlink 2 2 3 2 7 2" xfId="3412"/>
    <cellStyle name="Hyperlink 2 2 3 2 7 2 2" xfId="10042"/>
    <cellStyle name="Hyperlink 2 2 3 2 7 3" xfId="5622"/>
    <cellStyle name="Hyperlink 2 2 3 2 7 4" xfId="7832"/>
    <cellStyle name="Hyperlink 2 2 3 2 8" xfId="2307"/>
    <cellStyle name="Hyperlink 2 2 3 2 8 2" xfId="893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2 2 2" xfId="10988"/>
    <cellStyle name="Hyperlink 2 2 3 3 2 2 2 2 3" xfId="6568"/>
    <cellStyle name="Hyperlink 2 2 3 3 2 2 2 2 4" xfId="8778"/>
    <cellStyle name="Hyperlink 2 2 3 3 2 2 2 3" xfId="3253"/>
    <cellStyle name="Hyperlink 2 2 3 3 2 2 2 3 2" xfId="9883"/>
    <cellStyle name="Hyperlink 2 2 3 3 2 2 2 4" xfId="5463"/>
    <cellStyle name="Hyperlink 2 2 3 3 2 2 2 5" xfId="7673"/>
    <cellStyle name="Hyperlink 2 2 3 3 2 2 3" xfId="1595"/>
    <cellStyle name="Hyperlink 2 2 3 3 2 2 3 2" xfId="3806"/>
    <cellStyle name="Hyperlink 2 2 3 3 2 2 3 2 2" xfId="10436"/>
    <cellStyle name="Hyperlink 2 2 3 3 2 2 3 3" xfId="6016"/>
    <cellStyle name="Hyperlink 2 2 3 3 2 2 3 4" xfId="8226"/>
    <cellStyle name="Hyperlink 2 2 3 3 2 2 4" xfId="2701"/>
    <cellStyle name="Hyperlink 2 2 3 3 2 2 4 2" xfId="9331"/>
    <cellStyle name="Hyperlink 2 2 3 3 2 2 5" xfId="4911"/>
    <cellStyle name="Hyperlink 2 2 3 3 2 2 6" xfId="7121"/>
    <cellStyle name="Hyperlink 2 2 3 3 2 3" xfId="758"/>
    <cellStyle name="Hyperlink 2 2 3 3 2 3 2" xfId="1871"/>
    <cellStyle name="Hyperlink 2 2 3 3 2 3 2 2" xfId="4082"/>
    <cellStyle name="Hyperlink 2 2 3 3 2 3 2 2 2" xfId="10712"/>
    <cellStyle name="Hyperlink 2 2 3 3 2 3 2 3" xfId="6292"/>
    <cellStyle name="Hyperlink 2 2 3 3 2 3 2 4" xfId="8502"/>
    <cellStyle name="Hyperlink 2 2 3 3 2 3 3" xfId="2977"/>
    <cellStyle name="Hyperlink 2 2 3 3 2 3 3 2" xfId="9607"/>
    <cellStyle name="Hyperlink 2 2 3 3 2 3 4" xfId="5187"/>
    <cellStyle name="Hyperlink 2 2 3 3 2 3 5" xfId="7397"/>
    <cellStyle name="Hyperlink 2 2 3 3 2 4" xfId="1319"/>
    <cellStyle name="Hyperlink 2 2 3 3 2 4 2" xfId="3530"/>
    <cellStyle name="Hyperlink 2 2 3 3 2 4 2 2" xfId="10160"/>
    <cellStyle name="Hyperlink 2 2 3 3 2 4 3" xfId="5740"/>
    <cellStyle name="Hyperlink 2 2 3 3 2 4 4" xfId="7950"/>
    <cellStyle name="Hyperlink 2 2 3 3 2 5" xfId="2425"/>
    <cellStyle name="Hyperlink 2 2 3 3 2 5 2" xfId="9055"/>
    <cellStyle name="Hyperlink 2 2 3 3 2 6" xfId="4635"/>
    <cellStyle name="Hyperlink 2 2 3 3 2 7" xfId="684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2 2 2" xfId="11080"/>
    <cellStyle name="Hyperlink 2 2 3 3 3 2 2 2 3" xfId="6660"/>
    <cellStyle name="Hyperlink 2 2 3 3 3 2 2 2 4" xfId="8870"/>
    <cellStyle name="Hyperlink 2 2 3 3 3 2 2 3" xfId="3345"/>
    <cellStyle name="Hyperlink 2 2 3 3 3 2 2 3 2" xfId="9975"/>
    <cellStyle name="Hyperlink 2 2 3 3 3 2 2 4" xfId="5555"/>
    <cellStyle name="Hyperlink 2 2 3 3 3 2 2 5" xfId="7765"/>
    <cellStyle name="Hyperlink 2 2 3 3 3 2 3" xfId="1687"/>
    <cellStyle name="Hyperlink 2 2 3 3 3 2 3 2" xfId="3898"/>
    <cellStyle name="Hyperlink 2 2 3 3 3 2 3 2 2" xfId="10528"/>
    <cellStyle name="Hyperlink 2 2 3 3 3 2 3 3" xfId="6108"/>
    <cellStyle name="Hyperlink 2 2 3 3 3 2 3 4" xfId="8318"/>
    <cellStyle name="Hyperlink 2 2 3 3 3 2 4" xfId="2793"/>
    <cellStyle name="Hyperlink 2 2 3 3 3 2 4 2" xfId="9423"/>
    <cellStyle name="Hyperlink 2 2 3 3 3 2 5" xfId="5003"/>
    <cellStyle name="Hyperlink 2 2 3 3 3 2 6" xfId="7213"/>
    <cellStyle name="Hyperlink 2 2 3 3 3 3" xfId="850"/>
    <cellStyle name="Hyperlink 2 2 3 3 3 3 2" xfId="1963"/>
    <cellStyle name="Hyperlink 2 2 3 3 3 3 2 2" xfId="4174"/>
    <cellStyle name="Hyperlink 2 2 3 3 3 3 2 2 2" xfId="10804"/>
    <cellStyle name="Hyperlink 2 2 3 3 3 3 2 3" xfId="6384"/>
    <cellStyle name="Hyperlink 2 2 3 3 3 3 2 4" xfId="8594"/>
    <cellStyle name="Hyperlink 2 2 3 3 3 3 3" xfId="3069"/>
    <cellStyle name="Hyperlink 2 2 3 3 3 3 3 2" xfId="9699"/>
    <cellStyle name="Hyperlink 2 2 3 3 3 3 4" xfId="5279"/>
    <cellStyle name="Hyperlink 2 2 3 3 3 3 5" xfId="7489"/>
    <cellStyle name="Hyperlink 2 2 3 3 3 4" xfId="1411"/>
    <cellStyle name="Hyperlink 2 2 3 3 3 4 2" xfId="3622"/>
    <cellStyle name="Hyperlink 2 2 3 3 3 4 2 2" xfId="10252"/>
    <cellStyle name="Hyperlink 2 2 3 3 3 4 3" xfId="5832"/>
    <cellStyle name="Hyperlink 2 2 3 3 3 4 4" xfId="8042"/>
    <cellStyle name="Hyperlink 2 2 3 3 3 5" xfId="2517"/>
    <cellStyle name="Hyperlink 2 2 3 3 3 5 2" xfId="9147"/>
    <cellStyle name="Hyperlink 2 2 3 3 3 6" xfId="4727"/>
    <cellStyle name="Hyperlink 2 2 3 3 3 7" xfId="693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2 2 2" xfId="10896"/>
    <cellStyle name="Hyperlink 2 2 3 3 4 2 2 3" xfId="6476"/>
    <cellStyle name="Hyperlink 2 2 3 3 4 2 2 4" xfId="8686"/>
    <cellStyle name="Hyperlink 2 2 3 3 4 2 3" xfId="3161"/>
    <cellStyle name="Hyperlink 2 2 3 3 4 2 3 2" xfId="9791"/>
    <cellStyle name="Hyperlink 2 2 3 3 4 2 4" xfId="5371"/>
    <cellStyle name="Hyperlink 2 2 3 3 4 2 5" xfId="7581"/>
    <cellStyle name="Hyperlink 2 2 3 3 4 3" xfId="1503"/>
    <cellStyle name="Hyperlink 2 2 3 3 4 3 2" xfId="3714"/>
    <cellStyle name="Hyperlink 2 2 3 3 4 3 2 2" xfId="10344"/>
    <cellStyle name="Hyperlink 2 2 3 3 4 3 3" xfId="5924"/>
    <cellStyle name="Hyperlink 2 2 3 3 4 3 4" xfId="8134"/>
    <cellStyle name="Hyperlink 2 2 3 3 4 4" xfId="2609"/>
    <cellStyle name="Hyperlink 2 2 3 3 4 4 2" xfId="9239"/>
    <cellStyle name="Hyperlink 2 2 3 3 4 5" xfId="4819"/>
    <cellStyle name="Hyperlink 2 2 3 3 4 6" xfId="7029"/>
    <cellStyle name="Hyperlink 2 2 3 3 5" xfId="666"/>
    <cellStyle name="Hyperlink 2 2 3 3 5 2" xfId="1779"/>
    <cellStyle name="Hyperlink 2 2 3 3 5 2 2" xfId="3990"/>
    <cellStyle name="Hyperlink 2 2 3 3 5 2 2 2" xfId="10620"/>
    <cellStyle name="Hyperlink 2 2 3 3 5 2 3" xfId="6200"/>
    <cellStyle name="Hyperlink 2 2 3 3 5 2 4" xfId="8410"/>
    <cellStyle name="Hyperlink 2 2 3 3 5 3" xfId="2885"/>
    <cellStyle name="Hyperlink 2 2 3 3 5 3 2" xfId="9515"/>
    <cellStyle name="Hyperlink 2 2 3 3 5 4" xfId="5095"/>
    <cellStyle name="Hyperlink 2 2 3 3 5 5" xfId="7305"/>
    <cellStyle name="Hyperlink 2 2 3 3 6" xfId="1227"/>
    <cellStyle name="Hyperlink 2 2 3 3 6 2" xfId="3438"/>
    <cellStyle name="Hyperlink 2 2 3 3 6 2 2" xfId="10068"/>
    <cellStyle name="Hyperlink 2 2 3 3 6 3" xfId="5648"/>
    <cellStyle name="Hyperlink 2 2 3 3 6 4" xfId="7858"/>
    <cellStyle name="Hyperlink 2 2 3 3 7" xfId="2333"/>
    <cellStyle name="Hyperlink 2 2 3 3 7 2" xfId="8963"/>
    <cellStyle name="Hyperlink 2 2 3 3 8" xfId="4543"/>
    <cellStyle name="Hyperlink 2 2 3 3 9" xfId="675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2 2 2" xfId="10942"/>
    <cellStyle name="Hyperlink 2 2 3 4 2 2 2 3" xfId="6522"/>
    <cellStyle name="Hyperlink 2 2 3 4 2 2 2 4" xfId="8732"/>
    <cellStyle name="Hyperlink 2 2 3 4 2 2 3" xfId="3207"/>
    <cellStyle name="Hyperlink 2 2 3 4 2 2 3 2" xfId="9837"/>
    <cellStyle name="Hyperlink 2 2 3 4 2 2 4" xfId="5417"/>
    <cellStyle name="Hyperlink 2 2 3 4 2 2 5" xfId="7627"/>
    <cellStyle name="Hyperlink 2 2 3 4 2 3" xfId="1549"/>
    <cellStyle name="Hyperlink 2 2 3 4 2 3 2" xfId="3760"/>
    <cellStyle name="Hyperlink 2 2 3 4 2 3 2 2" xfId="10390"/>
    <cellStyle name="Hyperlink 2 2 3 4 2 3 3" xfId="5970"/>
    <cellStyle name="Hyperlink 2 2 3 4 2 3 4" xfId="8180"/>
    <cellStyle name="Hyperlink 2 2 3 4 2 4" xfId="2655"/>
    <cellStyle name="Hyperlink 2 2 3 4 2 4 2" xfId="9285"/>
    <cellStyle name="Hyperlink 2 2 3 4 2 5" xfId="4865"/>
    <cellStyle name="Hyperlink 2 2 3 4 2 6" xfId="7075"/>
    <cellStyle name="Hyperlink 2 2 3 4 3" xfId="712"/>
    <cellStyle name="Hyperlink 2 2 3 4 3 2" xfId="1825"/>
    <cellStyle name="Hyperlink 2 2 3 4 3 2 2" xfId="4036"/>
    <cellStyle name="Hyperlink 2 2 3 4 3 2 2 2" xfId="10666"/>
    <cellStyle name="Hyperlink 2 2 3 4 3 2 3" xfId="6246"/>
    <cellStyle name="Hyperlink 2 2 3 4 3 2 4" xfId="8456"/>
    <cellStyle name="Hyperlink 2 2 3 4 3 3" xfId="2931"/>
    <cellStyle name="Hyperlink 2 2 3 4 3 3 2" xfId="9561"/>
    <cellStyle name="Hyperlink 2 2 3 4 3 4" xfId="5141"/>
    <cellStyle name="Hyperlink 2 2 3 4 3 5" xfId="7351"/>
    <cellStyle name="Hyperlink 2 2 3 4 4" xfId="1273"/>
    <cellStyle name="Hyperlink 2 2 3 4 4 2" xfId="3484"/>
    <cellStyle name="Hyperlink 2 2 3 4 4 2 2" xfId="10114"/>
    <cellStyle name="Hyperlink 2 2 3 4 4 3" xfId="5694"/>
    <cellStyle name="Hyperlink 2 2 3 4 4 4" xfId="7904"/>
    <cellStyle name="Hyperlink 2 2 3 4 5" xfId="2379"/>
    <cellStyle name="Hyperlink 2 2 3 4 5 2" xfId="9009"/>
    <cellStyle name="Hyperlink 2 2 3 4 6" xfId="4589"/>
    <cellStyle name="Hyperlink 2 2 3 4 7" xfId="679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2 2 2" xfId="11034"/>
    <cellStyle name="Hyperlink 2 2 3 5 2 2 2 3" xfId="6614"/>
    <cellStyle name="Hyperlink 2 2 3 5 2 2 2 4" xfId="8824"/>
    <cellStyle name="Hyperlink 2 2 3 5 2 2 3" xfId="3299"/>
    <cellStyle name="Hyperlink 2 2 3 5 2 2 3 2" xfId="9929"/>
    <cellStyle name="Hyperlink 2 2 3 5 2 2 4" xfId="5509"/>
    <cellStyle name="Hyperlink 2 2 3 5 2 2 5" xfId="7719"/>
    <cellStyle name="Hyperlink 2 2 3 5 2 3" xfId="1641"/>
    <cellStyle name="Hyperlink 2 2 3 5 2 3 2" xfId="3852"/>
    <cellStyle name="Hyperlink 2 2 3 5 2 3 2 2" xfId="10482"/>
    <cellStyle name="Hyperlink 2 2 3 5 2 3 3" xfId="6062"/>
    <cellStyle name="Hyperlink 2 2 3 5 2 3 4" xfId="8272"/>
    <cellStyle name="Hyperlink 2 2 3 5 2 4" xfId="2747"/>
    <cellStyle name="Hyperlink 2 2 3 5 2 4 2" xfId="9377"/>
    <cellStyle name="Hyperlink 2 2 3 5 2 5" xfId="4957"/>
    <cellStyle name="Hyperlink 2 2 3 5 2 6" xfId="7167"/>
    <cellStyle name="Hyperlink 2 2 3 5 3" xfId="804"/>
    <cellStyle name="Hyperlink 2 2 3 5 3 2" xfId="1917"/>
    <cellStyle name="Hyperlink 2 2 3 5 3 2 2" xfId="4128"/>
    <cellStyle name="Hyperlink 2 2 3 5 3 2 2 2" xfId="10758"/>
    <cellStyle name="Hyperlink 2 2 3 5 3 2 3" xfId="6338"/>
    <cellStyle name="Hyperlink 2 2 3 5 3 2 4" xfId="8548"/>
    <cellStyle name="Hyperlink 2 2 3 5 3 3" xfId="3023"/>
    <cellStyle name="Hyperlink 2 2 3 5 3 3 2" xfId="9653"/>
    <cellStyle name="Hyperlink 2 2 3 5 3 4" xfId="5233"/>
    <cellStyle name="Hyperlink 2 2 3 5 3 5" xfId="7443"/>
    <cellStyle name="Hyperlink 2 2 3 5 4" xfId="1365"/>
    <cellStyle name="Hyperlink 2 2 3 5 4 2" xfId="3576"/>
    <cellStyle name="Hyperlink 2 2 3 5 4 2 2" xfId="10206"/>
    <cellStyle name="Hyperlink 2 2 3 5 4 3" xfId="5786"/>
    <cellStyle name="Hyperlink 2 2 3 5 4 4" xfId="7996"/>
    <cellStyle name="Hyperlink 2 2 3 5 5" xfId="2471"/>
    <cellStyle name="Hyperlink 2 2 3 5 5 2" xfId="9101"/>
    <cellStyle name="Hyperlink 2 2 3 5 6" xfId="4681"/>
    <cellStyle name="Hyperlink 2 2 3 5 7" xfId="6891"/>
    <cellStyle name="Hyperlink 2 2 3 6" xfId="344"/>
    <cellStyle name="Hyperlink 2 2 3 6 2" xfId="896"/>
    <cellStyle name="Hyperlink 2 2 3 6 2 2" xfId="2009"/>
    <cellStyle name="Hyperlink 2 2 3 6 2 2 2" xfId="4220"/>
    <cellStyle name="Hyperlink 2 2 3 6 2 2 2 2" xfId="10850"/>
    <cellStyle name="Hyperlink 2 2 3 6 2 2 3" xfId="6430"/>
    <cellStyle name="Hyperlink 2 2 3 6 2 2 4" xfId="8640"/>
    <cellStyle name="Hyperlink 2 2 3 6 2 3" xfId="3115"/>
    <cellStyle name="Hyperlink 2 2 3 6 2 3 2" xfId="9745"/>
    <cellStyle name="Hyperlink 2 2 3 6 2 4" xfId="5325"/>
    <cellStyle name="Hyperlink 2 2 3 6 2 5" xfId="7535"/>
    <cellStyle name="Hyperlink 2 2 3 6 3" xfId="1457"/>
    <cellStyle name="Hyperlink 2 2 3 6 3 2" xfId="3668"/>
    <cellStyle name="Hyperlink 2 2 3 6 3 2 2" xfId="10298"/>
    <cellStyle name="Hyperlink 2 2 3 6 3 3" xfId="5878"/>
    <cellStyle name="Hyperlink 2 2 3 6 3 4" xfId="8088"/>
    <cellStyle name="Hyperlink 2 2 3 6 4" xfId="2563"/>
    <cellStyle name="Hyperlink 2 2 3 6 4 2" xfId="9193"/>
    <cellStyle name="Hyperlink 2 2 3 6 5" xfId="4773"/>
    <cellStyle name="Hyperlink 2 2 3 6 6" xfId="6983"/>
    <cellStyle name="Hyperlink 2 2 3 7" xfId="620"/>
    <cellStyle name="Hyperlink 2 2 3 7 2" xfId="1733"/>
    <cellStyle name="Hyperlink 2 2 3 7 2 2" xfId="3944"/>
    <cellStyle name="Hyperlink 2 2 3 7 2 2 2" xfId="10574"/>
    <cellStyle name="Hyperlink 2 2 3 7 2 3" xfId="6154"/>
    <cellStyle name="Hyperlink 2 2 3 7 2 4" xfId="8364"/>
    <cellStyle name="Hyperlink 2 2 3 7 3" xfId="2839"/>
    <cellStyle name="Hyperlink 2 2 3 7 3 2" xfId="9469"/>
    <cellStyle name="Hyperlink 2 2 3 7 4" xfId="5049"/>
    <cellStyle name="Hyperlink 2 2 3 7 5" xfId="7259"/>
    <cellStyle name="Hyperlink 2 2 3 8" xfId="1181"/>
    <cellStyle name="Hyperlink 2 2 3 8 2" xfId="3392"/>
    <cellStyle name="Hyperlink 2 2 3 8 2 2" xfId="10022"/>
    <cellStyle name="Hyperlink 2 2 3 8 3" xfId="5602"/>
    <cellStyle name="Hyperlink 2 2 3 8 4" xfId="7812"/>
    <cellStyle name="Hyperlink 2 2 3 9" xfId="2287"/>
    <cellStyle name="Hyperlink 2 2 3 9 2" xfId="8917"/>
    <cellStyle name="Hyperlink 2 2 4" xfId="78"/>
    <cellStyle name="Hyperlink 2 2 4 10" xfId="6717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2 2 2" xfId="10998"/>
    <cellStyle name="Hyperlink 2 2 4 2 2 2 2 2 3" xfId="6578"/>
    <cellStyle name="Hyperlink 2 2 4 2 2 2 2 2 4" xfId="8788"/>
    <cellStyle name="Hyperlink 2 2 4 2 2 2 2 3" xfId="3263"/>
    <cellStyle name="Hyperlink 2 2 4 2 2 2 2 3 2" xfId="9893"/>
    <cellStyle name="Hyperlink 2 2 4 2 2 2 2 4" xfId="5473"/>
    <cellStyle name="Hyperlink 2 2 4 2 2 2 2 5" xfId="7683"/>
    <cellStyle name="Hyperlink 2 2 4 2 2 2 3" xfId="1605"/>
    <cellStyle name="Hyperlink 2 2 4 2 2 2 3 2" xfId="3816"/>
    <cellStyle name="Hyperlink 2 2 4 2 2 2 3 2 2" xfId="10446"/>
    <cellStyle name="Hyperlink 2 2 4 2 2 2 3 3" xfId="6026"/>
    <cellStyle name="Hyperlink 2 2 4 2 2 2 3 4" xfId="8236"/>
    <cellStyle name="Hyperlink 2 2 4 2 2 2 4" xfId="2711"/>
    <cellStyle name="Hyperlink 2 2 4 2 2 2 4 2" xfId="9341"/>
    <cellStyle name="Hyperlink 2 2 4 2 2 2 5" xfId="4921"/>
    <cellStyle name="Hyperlink 2 2 4 2 2 2 6" xfId="7131"/>
    <cellStyle name="Hyperlink 2 2 4 2 2 3" xfId="768"/>
    <cellStyle name="Hyperlink 2 2 4 2 2 3 2" xfId="1881"/>
    <cellStyle name="Hyperlink 2 2 4 2 2 3 2 2" xfId="4092"/>
    <cellStyle name="Hyperlink 2 2 4 2 2 3 2 2 2" xfId="10722"/>
    <cellStyle name="Hyperlink 2 2 4 2 2 3 2 3" xfId="6302"/>
    <cellStyle name="Hyperlink 2 2 4 2 2 3 2 4" xfId="8512"/>
    <cellStyle name="Hyperlink 2 2 4 2 2 3 3" xfId="2987"/>
    <cellStyle name="Hyperlink 2 2 4 2 2 3 3 2" xfId="9617"/>
    <cellStyle name="Hyperlink 2 2 4 2 2 3 4" xfId="5197"/>
    <cellStyle name="Hyperlink 2 2 4 2 2 3 5" xfId="7407"/>
    <cellStyle name="Hyperlink 2 2 4 2 2 4" xfId="1329"/>
    <cellStyle name="Hyperlink 2 2 4 2 2 4 2" xfId="3540"/>
    <cellStyle name="Hyperlink 2 2 4 2 2 4 2 2" xfId="10170"/>
    <cellStyle name="Hyperlink 2 2 4 2 2 4 3" xfId="5750"/>
    <cellStyle name="Hyperlink 2 2 4 2 2 4 4" xfId="7960"/>
    <cellStyle name="Hyperlink 2 2 4 2 2 5" xfId="2435"/>
    <cellStyle name="Hyperlink 2 2 4 2 2 5 2" xfId="9065"/>
    <cellStyle name="Hyperlink 2 2 4 2 2 6" xfId="4645"/>
    <cellStyle name="Hyperlink 2 2 4 2 2 7" xfId="685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2 2 2" xfId="11090"/>
    <cellStyle name="Hyperlink 2 2 4 2 3 2 2 2 3" xfId="6670"/>
    <cellStyle name="Hyperlink 2 2 4 2 3 2 2 2 4" xfId="8880"/>
    <cellStyle name="Hyperlink 2 2 4 2 3 2 2 3" xfId="3355"/>
    <cellStyle name="Hyperlink 2 2 4 2 3 2 2 3 2" xfId="9985"/>
    <cellStyle name="Hyperlink 2 2 4 2 3 2 2 4" xfId="5565"/>
    <cellStyle name="Hyperlink 2 2 4 2 3 2 2 5" xfId="7775"/>
    <cellStyle name="Hyperlink 2 2 4 2 3 2 3" xfId="1697"/>
    <cellStyle name="Hyperlink 2 2 4 2 3 2 3 2" xfId="3908"/>
    <cellStyle name="Hyperlink 2 2 4 2 3 2 3 2 2" xfId="10538"/>
    <cellStyle name="Hyperlink 2 2 4 2 3 2 3 3" xfId="6118"/>
    <cellStyle name="Hyperlink 2 2 4 2 3 2 3 4" xfId="8328"/>
    <cellStyle name="Hyperlink 2 2 4 2 3 2 4" xfId="2803"/>
    <cellStyle name="Hyperlink 2 2 4 2 3 2 4 2" xfId="9433"/>
    <cellStyle name="Hyperlink 2 2 4 2 3 2 5" xfId="5013"/>
    <cellStyle name="Hyperlink 2 2 4 2 3 2 6" xfId="7223"/>
    <cellStyle name="Hyperlink 2 2 4 2 3 3" xfId="860"/>
    <cellStyle name="Hyperlink 2 2 4 2 3 3 2" xfId="1973"/>
    <cellStyle name="Hyperlink 2 2 4 2 3 3 2 2" xfId="4184"/>
    <cellStyle name="Hyperlink 2 2 4 2 3 3 2 2 2" xfId="10814"/>
    <cellStyle name="Hyperlink 2 2 4 2 3 3 2 3" xfId="6394"/>
    <cellStyle name="Hyperlink 2 2 4 2 3 3 2 4" xfId="8604"/>
    <cellStyle name="Hyperlink 2 2 4 2 3 3 3" xfId="3079"/>
    <cellStyle name="Hyperlink 2 2 4 2 3 3 3 2" xfId="9709"/>
    <cellStyle name="Hyperlink 2 2 4 2 3 3 4" xfId="5289"/>
    <cellStyle name="Hyperlink 2 2 4 2 3 3 5" xfId="7499"/>
    <cellStyle name="Hyperlink 2 2 4 2 3 4" xfId="1421"/>
    <cellStyle name="Hyperlink 2 2 4 2 3 4 2" xfId="3632"/>
    <cellStyle name="Hyperlink 2 2 4 2 3 4 2 2" xfId="10262"/>
    <cellStyle name="Hyperlink 2 2 4 2 3 4 3" xfId="5842"/>
    <cellStyle name="Hyperlink 2 2 4 2 3 4 4" xfId="8052"/>
    <cellStyle name="Hyperlink 2 2 4 2 3 5" xfId="2527"/>
    <cellStyle name="Hyperlink 2 2 4 2 3 5 2" xfId="9157"/>
    <cellStyle name="Hyperlink 2 2 4 2 3 6" xfId="4737"/>
    <cellStyle name="Hyperlink 2 2 4 2 3 7" xfId="694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2 2 2" xfId="10906"/>
    <cellStyle name="Hyperlink 2 2 4 2 4 2 2 3" xfId="6486"/>
    <cellStyle name="Hyperlink 2 2 4 2 4 2 2 4" xfId="8696"/>
    <cellStyle name="Hyperlink 2 2 4 2 4 2 3" xfId="3171"/>
    <cellStyle name="Hyperlink 2 2 4 2 4 2 3 2" xfId="9801"/>
    <cellStyle name="Hyperlink 2 2 4 2 4 2 4" xfId="5381"/>
    <cellStyle name="Hyperlink 2 2 4 2 4 2 5" xfId="7591"/>
    <cellStyle name="Hyperlink 2 2 4 2 4 3" xfId="1513"/>
    <cellStyle name="Hyperlink 2 2 4 2 4 3 2" xfId="3724"/>
    <cellStyle name="Hyperlink 2 2 4 2 4 3 2 2" xfId="10354"/>
    <cellStyle name="Hyperlink 2 2 4 2 4 3 3" xfId="5934"/>
    <cellStyle name="Hyperlink 2 2 4 2 4 3 4" xfId="8144"/>
    <cellStyle name="Hyperlink 2 2 4 2 4 4" xfId="2619"/>
    <cellStyle name="Hyperlink 2 2 4 2 4 4 2" xfId="9249"/>
    <cellStyle name="Hyperlink 2 2 4 2 4 5" xfId="4829"/>
    <cellStyle name="Hyperlink 2 2 4 2 4 6" xfId="7039"/>
    <cellStyle name="Hyperlink 2 2 4 2 5" xfId="676"/>
    <cellStyle name="Hyperlink 2 2 4 2 5 2" xfId="1789"/>
    <cellStyle name="Hyperlink 2 2 4 2 5 2 2" xfId="4000"/>
    <cellStyle name="Hyperlink 2 2 4 2 5 2 2 2" xfId="10630"/>
    <cellStyle name="Hyperlink 2 2 4 2 5 2 3" xfId="6210"/>
    <cellStyle name="Hyperlink 2 2 4 2 5 2 4" xfId="8420"/>
    <cellStyle name="Hyperlink 2 2 4 2 5 3" xfId="2895"/>
    <cellStyle name="Hyperlink 2 2 4 2 5 3 2" xfId="9525"/>
    <cellStyle name="Hyperlink 2 2 4 2 5 4" xfId="5105"/>
    <cellStyle name="Hyperlink 2 2 4 2 5 5" xfId="7315"/>
    <cellStyle name="Hyperlink 2 2 4 2 6" xfId="1237"/>
    <cellStyle name="Hyperlink 2 2 4 2 6 2" xfId="3448"/>
    <cellStyle name="Hyperlink 2 2 4 2 6 2 2" xfId="10078"/>
    <cellStyle name="Hyperlink 2 2 4 2 6 3" xfId="5658"/>
    <cellStyle name="Hyperlink 2 2 4 2 6 4" xfId="7868"/>
    <cellStyle name="Hyperlink 2 2 4 2 7" xfId="2343"/>
    <cellStyle name="Hyperlink 2 2 4 2 7 2" xfId="8973"/>
    <cellStyle name="Hyperlink 2 2 4 2 8" xfId="4553"/>
    <cellStyle name="Hyperlink 2 2 4 2 9" xfId="676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2 2 2" xfId="10952"/>
    <cellStyle name="Hyperlink 2 2 4 3 2 2 2 3" xfId="6532"/>
    <cellStyle name="Hyperlink 2 2 4 3 2 2 2 4" xfId="8742"/>
    <cellStyle name="Hyperlink 2 2 4 3 2 2 3" xfId="3217"/>
    <cellStyle name="Hyperlink 2 2 4 3 2 2 3 2" xfId="9847"/>
    <cellStyle name="Hyperlink 2 2 4 3 2 2 4" xfId="5427"/>
    <cellStyle name="Hyperlink 2 2 4 3 2 2 5" xfId="7637"/>
    <cellStyle name="Hyperlink 2 2 4 3 2 3" xfId="1559"/>
    <cellStyle name="Hyperlink 2 2 4 3 2 3 2" xfId="3770"/>
    <cellStyle name="Hyperlink 2 2 4 3 2 3 2 2" xfId="10400"/>
    <cellStyle name="Hyperlink 2 2 4 3 2 3 3" xfId="5980"/>
    <cellStyle name="Hyperlink 2 2 4 3 2 3 4" xfId="8190"/>
    <cellStyle name="Hyperlink 2 2 4 3 2 4" xfId="2665"/>
    <cellStyle name="Hyperlink 2 2 4 3 2 4 2" xfId="9295"/>
    <cellStyle name="Hyperlink 2 2 4 3 2 5" xfId="4875"/>
    <cellStyle name="Hyperlink 2 2 4 3 2 6" xfId="7085"/>
    <cellStyle name="Hyperlink 2 2 4 3 3" xfId="722"/>
    <cellStyle name="Hyperlink 2 2 4 3 3 2" xfId="1835"/>
    <cellStyle name="Hyperlink 2 2 4 3 3 2 2" xfId="4046"/>
    <cellStyle name="Hyperlink 2 2 4 3 3 2 2 2" xfId="10676"/>
    <cellStyle name="Hyperlink 2 2 4 3 3 2 3" xfId="6256"/>
    <cellStyle name="Hyperlink 2 2 4 3 3 2 4" xfId="8466"/>
    <cellStyle name="Hyperlink 2 2 4 3 3 3" xfId="2941"/>
    <cellStyle name="Hyperlink 2 2 4 3 3 3 2" xfId="9571"/>
    <cellStyle name="Hyperlink 2 2 4 3 3 4" xfId="5151"/>
    <cellStyle name="Hyperlink 2 2 4 3 3 5" xfId="7361"/>
    <cellStyle name="Hyperlink 2 2 4 3 4" xfId="1283"/>
    <cellStyle name="Hyperlink 2 2 4 3 4 2" xfId="3494"/>
    <cellStyle name="Hyperlink 2 2 4 3 4 2 2" xfId="10124"/>
    <cellStyle name="Hyperlink 2 2 4 3 4 3" xfId="5704"/>
    <cellStyle name="Hyperlink 2 2 4 3 4 4" xfId="7914"/>
    <cellStyle name="Hyperlink 2 2 4 3 5" xfId="2389"/>
    <cellStyle name="Hyperlink 2 2 4 3 5 2" xfId="9019"/>
    <cellStyle name="Hyperlink 2 2 4 3 6" xfId="4599"/>
    <cellStyle name="Hyperlink 2 2 4 3 7" xfId="680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2 2 2" xfId="11044"/>
    <cellStyle name="Hyperlink 2 2 4 4 2 2 2 3" xfId="6624"/>
    <cellStyle name="Hyperlink 2 2 4 4 2 2 2 4" xfId="8834"/>
    <cellStyle name="Hyperlink 2 2 4 4 2 2 3" xfId="3309"/>
    <cellStyle name="Hyperlink 2 2 4 4 2 2 3 2" xfId="9939"/>
    <cellStyle name="Hyperlink 2 2 4 4 2 2 4" xfId="5519"/>
    <cellStyle name="Hyperlink 2 2 4 4 2 2 5" xfId="7729"/>
    <cellStyle name="Hyperlink 2 2 4 4 2 3" xfId="1651"/>
    <cellStyle name="Hyperlink 2 2 4 4 2 3 2" xfId="3862"/>
    <cellStyle name="Hyperlink 2 2 4 4 2 3 2 2" xfId="10492"/>
    <cellStyle name="Hyperlink 2 2 4 4 2 3 3" xfId="6072"/>
    <cellStyle name="Hyperlink 2 2 4 4 2 3 4" xfId="8282"/>
    <cellStyle name="Hyperlink 2 2 4 4 2 4" xfId="2757"/>
    <cellStyle name="Hyperlink 2 2 4 4 2 4 2" xfId="9387"/>
    <cellStyle name="Hyperlink 2 2 4 4 2 5" xfId="4967"/>
    <cellStyle name="Hyperlink 2 2 4 4 2 6" xfId="7177"/>
    <cellStyle name="Hyperlink 2 2 4 4 3" xfId="814"/>
    <cellStyle name="Hyperlink 2 2 4 4 3 2" xfId="1927"/>
    <cellStyle name="Hyperlink 2 2 4 4 3 2 2" xfId="4138"/>
    <cellStyle name="Hyperlink 2 2 4 4 3 2 2 2" xfId="10768"/>
    <cellStyle name="Hyperlink 2 2 4 4 3 2 3" xfId="6348"/>
    <cellStyle name="Hyperlink 2 2 4 4 3 2 4" xfId="8558"/>
    <cellStyle name="Hyperlink 2 2 4 4 3 3" xfId="3033"/>
    <cellStyle name="Hyperlink 2 2 4 4 3 3 2" xfId="9663"/>
    <cellStyle name="Hyperlink 2 2 4 4 3 4" xfId="5243"/>
    <cellStyle name="Hyperlink 2 2 4 4 3 5" xfId="7453"/>
    <cellStyle name="Hyperlink 2 2 4 4 4" xfId="1375"/>
    <cellStyle name="Hyperlink 2 2 4 4 4 2" xfId="3586"/>
    <cellStyle name="Hyperlink 2 2 4 4 4 2 2" xfId="10216"/>
    <cellStyle name="Hyperlink 2 2 4 4 4 3" xfId="5796"/>
    <cellStyle name="Hyperlink 2 2 4 4 4 4" xfId="8006"/>
    <cellStyle name="Hyperlink 2 2 4 4 5" xfId="2481"/>
    <cellStyle name="Hyperlink 2 2 4 4 5 2" xfId="9111"/>
    <cellStyle name="Hyperlink 2 2 4 4 6" xfId="4691"/>
    <cellStyle name="Hyperlink 2 2 4 4 7" xfId="6901"/>
    <cellStyle name="Hyperlink 2 2 4 5" xfId="354"/>
    <cellStyle name="Hyperlink 2 2 4 5 2" xfId="906"/>
    <cellStyle name="Hyperlink 2 2 4 5 2 2" xfId="2019"/>
    <cellStyle name="Hyperlink 2 2 4 5 2 2 2" xfId="4230"/>
    <cellStyle name="Hyperlink 2 2 4 5 2 2 2 2" xfId="10860"/>
    <cellStyle name="Hyperlink 2 2 4 5 2 2 3" xfId="6440"/>
    <cellStyle name="Hyperlink 2 2 4 5 2 2 4" xfId="8650"/>
    <cellStyle name="Hyperlink 2 2 4 5 2 3" xfId="3125"/>
    <cellStyle name="Hyperlink 2 2 4 5 2 3 2" xfId="9755"/>
    <cellStyle name="Hyperlink 2 2 4 5 2 4" xfId="5335"/>
    <cellStyle name="Hyperlink 2 2 4 5 2 5" xfId="7545"/>
    <cellStyle name="Hyperlink 2 2 4 5 3" xfId="1467"/>
    <cellStyle name="Hyperlink 2 2 4 5 3 2" xfId="3678"/>
    <cellStyle name="Hyperlink 2 2 4 5 3 2 2" xfId="10308"/>
    <cellStyle name="Hyperlink 2 2 4 5 3 3" xfId="5888"/>
    <cellStyle name="Hyperlink 2 2 4 5 3 4" xfId="8098"/>
    <cellStyle name="Hyperlink 2 2 4 5 4" xfId="2573"/>
    <cellStyle name="Hyperlink 2 2 4 5 4 2" xfId="9203"/>
    <cellStyle name="Hyperlink 2 2 4 5 5" xfId="4783"/>
    <cellStyle name="Hyperlink 2 2 4 5 6" xfId="6993"/>
    <cellStyle name="Hyperlink 2 2 4 6" xfId="630"/>
    <cellStyle name="Hyperlink 2 2 4 6 2" xfId="1743"/>
    <cellStyle name="Hyperlink 2 2 4 6 2 2" xfId="3954"/>
    <cellStyle name="Hyperlink 2 2 4 6 2 2 2" xfId="10584"/>
    <cellStyle name="Hyperlink 2 2 4 6 2 3" xfId="6164"/>
    <cellStyle name="Hyperlink 2 2 4 6 2 4" xfId="8374"/>
    <cellStyle name="Hyperlink 2 2 4 6 3" xfId="2849"/>
    <cellStyle name="Hyperlink 2 2 4 6 3 2" xfId="9479"/>
    <cellStyle name="Hyperlink 2 2 4 6 4" xfId="5059"/>
    <cellStyle name="Hyperlink 2 2 4 6 5" xfId="7269"/>
    <cellStyle name="Hyperlink 2 2 4 7" xfId="1191"/>
    <cellStyle name="Hyperlink 2 2 4 7 2" xfId="3402"/>
    <cellStyle name="Hyperlink 2 2 4 7 2 2" xfId="10032"/>
    <cellStyle name="Hyperlink 2 2 4 7 3" xfId="5612"/>
    <cellStyle name="Hyperlink 2 2 4 7 4" xfId="7822"/>
    <cellStyle name="Hyperlink 2 2 4 8" xfId="2297"/>
    <cellStyle name="Hyperlink 2 2 4 8 2" xfId="8927"/>
    <cellStyle name="Hyperlink 2 2 4 9" xfId="4507"/>
    <cellStyle name="Hyperlink 2 2 5" xfId="99"/>
    <cellStyle name="Hyperlink 2 2 5 10" xfId="6738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2 2 2" xfId="11019"/>
    <cellStyle name="Hyperlink 2 2 5 2 2 2 2 2 3" xfId="6599"/>
    <cellStyle name="Hyperlink 2 2 5 2 2 2 2 2 4" xfId="8809"/>
    <cellStyle name="Hyperlink 2 2 5 2 2 2 2 3" xfId="3284"/>
    <cellStyle name="Hyperlink 2 2 5 2 2 2 2 3 2" xfId="9914"/>
    <cellStyle name="Hyperlink 2 2 5 2 2 2 2 4" xfId="5494"/>
    <cellStyle name="Hyperlink 2 2 5 2 2 2 2 5" xfId="7704"/>
    <cellStyle name="Hyperlink 2 2 5 2 2 2 3" xfId="1626"/>
    <cellStyle name="Hyperlink 2 2 5 2 2 2 3 2" xfId="3837"/>
    <cellStyle name="Hyperlink 2 2 5 2 2 2 3 2 2" xfId="10467"/>
    <cellStyle name="Hyperlink 2 2 5 2 2 2 3 3" xfId="6047"/>
    <cellStyle name="Hyperlink 2 2 5 2 2 2 3 4" xfId="8257"/>
    <cellStyle name="Hyperlink 2 2 5 2 2 2 4" xfId="2732"/>
    <cellStyle name="Hyperlink 2 2 5 2 2 2 4 2" xfId="9362"/>
    <cellStyle name="Hyperlink 2 2 5 2 2 2 5" xfId="4942"/>
    <cellStyle name="Hyperlink 2 2 5 2 2 2 6" xfId="7152"/>
    <cellStyle name="Hyperlink 2 2 5 2 2 3" xfId="789"/>
    <cellStyle name="Hyperlink 2 2 5 2 2 3 2" xfId="1902"/>
    <cellStyle name="Hyperlink 2 2 5 2 2 3 2 2" xfId="4113"/>
    <cellStyle name="Hyperlink 2 2 5 2 2 3 2 2 2" xfId="10743"/>
    <cellStyle name="Hyperlink 2 2 5 2 2 3 2 3" xfId="6323"/>
    <cellStyle name="Hyperlink 2 2 5 2 2 3 2 4" xfId="8533"/>
    <cellStyle name="Hyperlink 2 2 5 2 2 3 3" xfId="3008"/>
    <cellStyle name="Hyperlink 2 2 5 2 2 3 3 2" xfId="9638"/>
    <cellStyle name="Hyperlink 2 2 5 2 2 3 4" xfId="5218"/>
    <cellStyle name="Hyperlink 2 2 5 2 2 3 5" xfId="7428"/>
    <cellStyle name="Hyperlink 2 2 5 2 2 4" xfId="1350"/>
    <cellStyle name="Hyperlink 2 2 5 2 2 4 2" xfId="3561"/>
    <cellStyle name="Hyperlink 2 2 5 2 2 4 2 2" xfId="10191"/>
    <cellStyle name="Hyperlink 2 2 5 2 2 4 3" xfId="5771"/>
    <cellStyle name="Hyperlink 2 2 5 2 2 4 4" xfId="7981"/>
    <cellStyle name="Hyperlink 2 2 5 2 2 5" xfId="2456"/>
    <cellStyle name="Hyperlink 2 2 5 2 2 5 2" xfId="9086"/>
    <cellStyle name="Hyperlink 2 2 5 2 2 6" xfId="4666"/>
    <cellStyle name="Hyperlink 2 2 5 2 2 7" xfId="687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2 2 2" xfId="11111"/>
    <cellStyle name="Hyperlink 2 2 5 2 3 2 2 2 3" xfId="6691"/>
    <cellStyle name="Hyperlink 2 2 5 2 3 2 2 2 4" xfId="8901"/>
    <cellStyle name="Hyperlink 2 2 5 2 3 2 2 3" xfId="3376"/>
    <cellStyle name="Hyperlink 2 2 5 2 3 2 2 3 2" xfId="10006"/>
    <cellStyle name="Hyperlink 2 2 5 2 3 2 2 4" xfId="5586"/>
    <cellStyle name="Hyperlink 2 2 5 2 3 2 2 5" xfId="7796"/>
    <cellStyle name="Hyperlink 2 2 5 2 3 2 3" xfId="1718"/>
    <cellStyle name="Hyperlink 2 2 5 2 3 2 3 2" xfId="3929"/>
    <cellStyle name="Hyperlink 2 2 5 2 3 2 3 2 2" xfId="10559"/>
    <cellStyle name="Hyperlink 2 2 5 2 3 2 3 3" xfId="6139"/>
    <cellStyle name="Hyperlink 2 2 5 2 3 2 3 4" xfId="8349"/>
    <cellStyle name="Hyperlink 2 2 5 2 3 2 4" xfId="2824"/>
    <cellStyle name="Hyperlink 2 2 5 2 3 2 4 2" xfId="9454"/>
    <cellStyle name="Hyperlink 2 2 5 2 3 2 5" xfId="5034"/>
    <cellStyle name="Hyperlink 2 2 5 2 3 2 6" xfId="7244"/>
    <cellStyle name="Hyperlink 2 2 5 2 3 3" xfId="881"/>
    <cellStyle name="Hyperlink 2 2 5 2 3 3 2" xfId="1994"/>
    <cellStyle name="Hyperlink 2 2 5 2 3 3 2 2" xfId="4205"/>
    <cellStyle name="Hyperlink 2 2 5 2 3 3 2 2 2" xfId="10835"/>
    <cellStyle name="Hyperlink 2 2 5 2 3 3 2 3" xfId="6415"/>
    <cellStyle name="Hyperlink 2 2 5 2 3 3 2 4" xfId="8625"/>
    <cellStyle name="Hyperlink 2 2 5 2 3 3 3" xfId="3100"/>
    <cellStyle name="Hyperlink 2 2 5 2 3 3 3 2" xfId="9730"/>
    <cellStyle name="Hyperlink 2 2 5 2 3 3 4" xfId="5310"/>
    <cellStyle name="Hyperlink 2 2 5 2 3 3 5" xfId="7520"/>
    <cellStyle name="Hyperlink 2 2 5 2 3 4" xfId="1442"/>
    <cellStyle name="Hyperlink 2 2 5 2 3 4 2" xfId="3653"/>
    <cellStyle name="Hyperlink 2 2 5 2 3 4 2 2" xfId="10283"/>
    <cellStyle name="Hyperlink 2 2 5 2 3 4 3" xfId="5863"/>
    <cellStyle name="Hyperlink 2 2 5 2 3 4 4" xfId="8073"/>
    <cellStyle name="Hyperlink 2 2 5 2 3 5" xfId="2548"/>
    <cellStyle name="Hyperlink 2 2 5 2 3 5 2" xfId="9178"/>
    <cellStyle name="Hyperlink 2 2 5 2 3 6" xfId="4758"/>
    <cellStyle name="Hyperlink 2 2 5 2 3 7" xfId="696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2 2 2" xfId="10927"/>
    <cellStyle name="Hyperlink 2 2 5 2 4 2 2 3" xfId="6507"/>
    <cellStyle name="Hyperlink 2 2 5 2 4 2 2 4" xfId="8717"/>
    <cellStyle name="Hyperlink 2 2 5 2 4 2 3" xfId="3192"/>
    <cellStyle name="Hyperlink 2 2 5 2 4 2 3 2" xfId="9822"/>
    <cellStyle name="Hyperlink 2 2 5 2 4 2 4" xfId="5402"/>
    <cellStyle name="Hyperlink 2 2 5 2 4 2 5" xfId="7612"/>
    <cellStyle name="Hyperlink 2 2 5 2 4 3" xfId="1534"/>
    <cellStyle name="Hyperlink 2 2 5 2 4 3 2" xfId="3745"/>
    <cellStyle name="Hyperlink 2 2 5 2 4 3 2 2" xfId="10375"/>
    <cellStyle name="Hyperlink 2 2 5 2 4 3 3" xfId="5955"/>
    <cellStyle name="Hyperlink 2 2 5 2 4 3 4" xfId="8165"/>
    <cellStyle name="Hyperlink 2 2 5 2 4 4" xfId="2640"/>
    <cellStyle name="Hyperlink 2 2 5 2 4 4 2" xfId="9270"/>
    <cellStyle name="Hyperlink 2 2 5 2 4 5" xfId="4850"/>
    <cellStyle name="Hyperlink 2 2 5 2 4 6" xfId="7060"/>
    <cellStyle name="Hyperlink 2 2 5 2 5" xfId="697"/>
    <cellStyle name="Hyperlink 2 2 5 2 5 2" xfId="1810"/>
    <cellStyle name="Hyperlink 2 2 5 2 5 2 2" xfId="4021"/>
    <cellStyle name="Hyperlink 2 2 5 2 5 2 2 2" xfId="10651"/>
    <cellStyle name="Hyperlink 2 2 5 2 5 2 3" xfId="6231"/>
    <cellStyle name="Hyperlink 2 2 5 2 5 2 4" xfId="8441"/>
    <cellStyle name="Hyperlink 2 2 5 2 5 3" xfId="2916"/>
    <cellStyle name="Hyperlink 2 2 5 2 5 3 2" xfId="9546"/>
    <cellStyle name="Hyperlink 2 2 5 2 5 4" xfId="5126"/>
    <cellStyle name="Hyperlink 2 2 5 2 5 5" xfId="7336"/>
    <cellStyle name="Hyperlink 2 2 5 2 6" xfId="1258"/>
    <cellStyle name="Hyperlink 2 2 5 2 6 2" xfId="3469"/>
    <cellStyle name="Hyperlink 2 2 5 2 6 2 2" xfId="10099"/>
    <cellStyle name="Hyperlink 2 2 5 2 6 3" xfId="5679"/>
    <cellStyle name="Hyperlink 2 2 5 2 6 4" xfId="7889"/>
    <cellStyle name="Hyperlink 2 2 5 2 7" xfId="2364"/>
    <cellStyle name="Hyperlink 2 2 5 2 7 2" xfId="8994"/>
    <cellStyle name="Hyperlink 2 2 5 2 8" xfId="4574"/>
    <cellStyle name="Hyperlink 2 2 5 2 9" xfId="678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2 2 2" xfId="10973"/>
    <cellStyle name="Hyperlink 2 2 5 3 2 2 2 3" xfId="6553"/>
    <cellStyle name="Hyperlink 2 2 5 3 2 2 2 4" xfId="8763"/>
    <cellStyle name="Hyperlink 2 2 5 3 2 2 3" xfId="3238"/>
    <cellStyle name="Hyperlink 2 2 5 3 2 2 3 2" xfId="9868"/>
    <cellStyle name="Hyperlink 2 2 5 3 2 2 4" xfId="5448"/>
    <cellStyle name="Hyperlink 2 2 5 3 2 2 5" xfId="7658"/>
    <cellStyle name="Hyperlink 2 2 5 3 2 3" xfId="1580"/>
    <cellStyle name="Hyperlink 2 2 5 3 2 3 2" xfId="3791"/>
    <cellStyle name="Hyperlink 2 2 5 3 2 3 2 2" xfId="10421"/>
    <cellStyle name="Hyperlink 2 2 5 3 2 3 3" xfId="6001"/>
    <cellStyle name="Hyperlink 2 2 5 3 2 3 4" xfId="8211"/>
    <cellStyle name="Hyperlink 2 2 5 3 2 4" xfId="2686"/>
    <cellStyle name="Hyperlink 2 2 5 3 2 4 2" xfId="9316"/>
    <cellStyle name="Hyperlink 2 2 5 3 2 5" xfId="4896"/>
    <cellStyle name="Hyperlink 2 2 5 3 2 6" xfId="7106"/>
    <cellStyle name="Hyperlink 2 2 5 3 3" xfId="743"/>
    <cellStyle name="Hyperlink 2 2 5 3 3 2" xfId="1856"/>
    <cellStyle name="Hyperlink 2 2 5 3 3 2 2" xfId="4067"/>
    <cellStyle name="Hyperlink 2 2 5 3 3 2 2 2" xfId="10697"/>
    <cellStyle name="Hyperlink 2 2 5 3 3 2 3" xfId="6277"/>
    <cellStyle name="Hyperlink 2 2 5 3 3 2 4" xfId="8487"/>
    <cellStyle name="Hyperlink 2 2 5 3 3 3" xfId="2962"/>
    <cellStyle name="Hyperlink 2 2 5 3 3 3 2" xfId="9592"/>
    <cellStyle name="Hyperlink 2 2 5 3 3 4" xfId="5172"/>
    <cellStyle name="Hyperlink 2 2 5 3 3 5" xfId="7382"/>
    <cellStyle name="Hyperlink 2 2 5 3 4" xfId="1304"/>
    <cellStyle name="Hyperlink 2 2 5 3 4 2" xfId="3515"/>
    <cellStyle name="Hyperlink 2 2 5 3 4 2 2" xfId="10145"/>
    <cellStyle name="Hyperlink 2 2 5 3 4 3" xfId="5725"/>
    <cellStyle name="Hyperlink 2 2 5 3 4 4" xfId="7935"/>
    <cellStyle name="Hyperlink 2 2 5 3 5" xfId="2410"/>
    <cellStyle name="Hyperlink 2 2 5 3 5 2" xfId="9040"/>
    <cellStyle name="Hyperlink 2 2 5 3 6" xfId="4620"/>
    <cellStyle name="Hyperlink 2 2 5 3 7" xfId="683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2 2 2" xfId="11065"/>
    <cellStyle name="Hyperlink 2 2 5 4 2 2 2 3" xfId="6645"/>
    <cellStyle name="Hyperlink 2 2 5 4 2 2 2 4" xfId="8855"/>
    <cellStyle name="Hyperlink 2 2 5 4 2 2 3" xfId="3330"/>
    <cellStyle name="Hyperlink 2 2 5 4 2 2 3 2" xfId="9960"/>
    <cellStyle name="Hyperlink 2 2 5 4 2 2 4" xfId="5540"/>
    <cellStyle name="Hyperlink 2 2 5 4 2 2 5" xfId="7750"/>
    <cellStyle name="Hyperlink 2 2 5 4 2 3" xfId="1672"/>
    <cellStyle name="Hyperlink 2 2 5 4 2 3 2" xfId="3883"/>
    <cellStyle name="Hyperlink 2 2 5 4 2 3 2 2" xfId="10513"/>
    <cellStyle name="Hyperlink 2 2 5 4 2 3 3" xfId="6093"/>
    <cellStyle name="Hyperlink 2 2 5 4 2 3 4" xfId="8303"/>
    <cellStyle name="Hyperlink 2 2 5 4 2 4" xfId="2778"/>
    <cellStyle name="Hyperlink 2 2 5 4 2 4 2" xfId="9408"/>
    <cellStyle name="Hyperlink 2 2 5 4 2 5" xfId="4988"/>
    <cellStyle name="Hyperlink 2 2 5 4 2 6" xfId="7198"/>
    <cellStyle name="Hyperlink 2 2 5 4 3" xfId="835"/>
    <cellStyle name="Hyperlink 2 2 5 4 3 2" xfId="1948"/>
    <cellStyle name="Hyperlink 2 2 5 4 3 2 2" xfId="4159"/>
    <cellStyle name="Hyperlink 2 2 5 4 3 2 2 2" xfId="10789"/>
    <cellStyle name="Hyperlink 2 2 5 4 3 2 3" xfId="6369"/>
    <cellStyle name="Hyperlink 2 2 5 4 3 2 4" xfId="8579"/>
    <cellStyle name="Hyperlink 2 2 5 4 3 3" xfId="3054"/>
    <cellStyle name="Hyperlink 2 2 5 4 3 3 2" xfId="9684"/>
    <cellStyle name="Hyperlink 2 2 5 4 3 4" xfId="5264"/>
    <cellStyle name="Hyperlink 2 2 5 4 3 5" xfId="7474"/>
    <cellStyle name="Hyperlink 2 2 5 4 4" xfId="1396"/>
    <cellStyle name="Hyperlink 2 2 5 4 4 2" xfId="3607"/>
    <cellStyle name="Hyperlink 2 2 5 4 4 2 2" xfId="10237"/>
    <cellStyle name="Hyperlink 2 2 5 4 4 3" xfId="5817"/>
    <cellStyle name="Hyperlink 2 2 5 4 4 4" xfId="8027"/>
    <cellStyle name="Hyperlink 2 2 5 4 5" xfId="2502"/>
    <cellStyle name="Hyperlink 2 2 5 4 5 2" xfId="9132"/>
    <cellStyle name="Hyperlink 2 2 5 4 6" xfId="4712"/>
    <cellStyle name="Hyperlink 2 2 5 4 7" xfId="6922"/>
    <cellStyle name="Hyperlink 2 2 5 5" xfId="375"/>
    <cellStyle name="Hyperlink 2 2 5 5 2" xfId="927"/>
    <cellStyle name="Hyperlink 2 2 5 5 2 2" xfId="2040"/>
    <cellStyle name="Hyperlink 2 2 5 5 2 2 2" xfId="4251"/>
    <cellStyle name="Hyperlink 2 2 5 5 2 2 2 2" xfId="10881"/>
    <cellStyle name="Hyperlink 2 2 5 5 2 2 3" xfId="6461"/>
    <cellStyle name="Hyperlink 2 2 5 5 2 2 4" xfId="8671"/>
    <cellStyle name="Hyperlink 2 2 5 5 2 3" xfId="3146"/>
    <cellStyle name="Hyperlink 2 2 5 5 2 3 2" xfId="9776"/>
    <cellStyle name="Hyperlink 2 2 5 5 2 4" xfId="5356"/>
    <cellStyle name="Hyperlink 2 2 5 5 2 5" xfId="7566"/>
    <cellStyle name="Hyperlink 2 2 5 5 3" xfId="1488"/>
    <cellStyle name="Hyperlink 2 2 5 5 3 2" xfId="3699"/>
    <cellStyle name="Hyperlink 2 2 5 5 3 2 2" xfId="10329"/>
    <cellStyle name="Hyperlink 2 2 5 5 3 3" xfId="5909"/>
    <cellStyle name="Hyperlink 2 2 5 5 3 4" xfId="8119"/>
    <cellStyle name="Hyperlink 2 2 5 5 4" xfId="2594"/>
    <cellStyle name="Hyperlink 2 2 5 5 4 2" xfId="9224"/>
    <cellStyle name="Hyperlink 2 2 5 5 5" xfId="4804"/>
    <cellStyle name="Hyperlink 2 2 5 5 6" xfId="7014"/>
    <cellStyle name="Hyperlink 2 2 5 6" xfId="651"/>
    <cellStyle name="Hyperlink 2 2 5 6 2" xfId="1764"/>
    <cellStyle name="Hyperlink 2 2 5 6 2 2" xfId="3975"/>
    <cellStyle name="Hyperlink 2 2 5 6 2 2 2" xfId="10605"/>
    <cellStyle name="Hyperlink 2 2 5 6 2 3" xfId="6185"/>
    <cellStyle name="Hyperlink 2 2 5 6 2 4" xfId="8395"/>
    <cellStyle name="Hyperlink 2 2 5 6 3" xfId="2870"/>
    <cellStyle name="Hyperlink 2 2 5 6 3 2" xfId="9500"/>
    <cellStyle name="Hyperlink 2 2 5 6 4" xfId="5080"/>
    <cellStyle name="Hyperlink 2 2 5 6 5" xfId="7290"/>
    <cellStyle name="Hyperlink 2 2 5 7" xfId="1212"/>
    <cellStyle name="Hyperlink 2 2 5 7 2" xfId="3423"/>
    <cellStyle name="Hyperlink 2 2 5 7 2 2" xfId="10053"/>
    <cellStyle name="Hyperlink 2 2 5 7 3" xfId="5633"/>
    <cellStyle name="Hyperlink 2 2 5 7 4" xfId="7843"/>
    <cellStyle name="Hyperlink 2 2 5 8" xfId="2318"/>
    <cellStyle name="Hyperlink 2 2 5 8 2" xfId="894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2 2 2" xfId="10978"/>
    <cellStyle name="Hyperlink 2 2 6 2 2 2 2 3" xfId="6558"/>
    <cellStyle name="Hyperlink 2 2 6 2 2 2 2 4" xfId="8768"/>
    <cellStyle name="Hyperlink 2 2 6 2 2 2 3" xfId="3243"/>
    <cellStyle name="Hyperlink 2 2 6 2 2 2 3 2" xfId="9873"/>
    <cellStyle name="Hyperlink 2 2 6 2 2 2 4" xfId="5453"/>
    <cellStyle name="Hyperlink 2 2 6 2 2 2 5" xfId="7663"/>
    <cellStyle name="Hyperlink 2 2 6 2 2 3" xfId="1585"/>
    <cellStyle name="Hyperlink 2 2 6 2 2 3 2" xfId="3796"/>
    <cellStyle name="Hyperlink 2 2 6 2 2 3 2 2" xfId="10426"/>
    <cellStyle name="Hyperlink 2 2 6 2 2 3 3" xfId="6006"/>
    <cellStyle name="Hyperlink 2 2 6 2 2 3 4" xfId="8216"/>
    <cellStyle name="Hyperlink 2 2 6 2 2 4" xfId="2691"/>
    <cellStyle name="Hyperlink 2 2 6 2 2 4 2" xfId="9321"/>
    <cellStyle name="Hyperlink 2 2 6 2 2 5" xfId="4901"/>
    <cellStyle name="Hyperlink 2 2 6 2 2 6" xfId="7111"/>
    <cellStyle name="Hyperlink 2 2 6 2 3" xfId="748"/>
    <cellStyle name="Hyperlink 2 2 6 2 3 2" xfId="1861"/>
    <cellStyle name="Hyperlink 2 2 6 2 3 2 2" xfId="4072"/>
    <cellStyle name="Hyperlink 2 2 6 2 3 2 2 2" xfId="10702"/>
    <cellStyle name="Hyperlink 2 2 6 2 3 2 3" xfId="6282"/>
    <cellStyle name="Hyperlink 2 2 6 2 3 2 4" xfId="8492"/>
    <cellStyle name="Hyperlink 2 2 6 2 3 3" xfId="2967"/>
    <cellStyle name="Hyperlink 2 2 6 2 3 3 2" xfId="9597"/>
    <cellStyle name="Hyperlink 2 2 6 2 3 4" xfId="5177"/>
    <cellStyle name="Hyperlink 2 2 6 2 3 5" xfId="7387"/>
    <cellStyle name="Hyperlink 2 2 6 2 4" xfId="1309"/>
    <cellStyle name="Hyperlink 2 2 6 2 4 2" xfId="3520"/>
    <cellStyle name="Hyperlink 2 2 6 2 4 2 2" xfId="10150"/>
    <cellStyle name="Hyperlink 2 2 6 2 4 3" xfId="5730"/>
    <cellStyle name="Hyperlink 2 2 6 2 4 4" xfId="7940"/>
    <cellStyle name="Hyperlink 2 2 6 2 5" xfId="2415"/>
    <cellStyle name="Hyperlink 2 2 6 2 5 2" xfId="9045"/>
    <cellStyle name="Hyperlink 2 2 6 2 6" xfId="4625"/>
    <cellStyle name="Hyperlink 2 2 6 2 7" xfId="683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2 2 2" xfId="11070"/>
    <cellStyle name="Hyperlink 2 2 6 3 2 2 2 3" xfId="6650"/>
    <cellStyle name="Hyperlink 2 2 6 3 2 2 2 4" xfId="8860"/>
    <cellStyle name="Hyperlink 2 2 6 3 2 2 3" xfId="3335"/>
    <cellStyle name="Hyperlink 2 2 6 3 2 2 3 2" xfId="9965"/>
    <cellStyle name="Hyperlink 2 2 6 3 2 2 4" xfId="5545"/>
    <cellStyle name="Hyperlink 2 2 6 3 2 2 5" xfId="7755"/>
    <cellStyle name="Hyperlink 2 2 6 3 2 3" xfId="1677"/>
    <cellStyle name="Hyperlink 2 2 6 3 2 3 2" xfId="3888"/>
    <cellStyle name="Hyperlink 2 2 6 3 2 3 2 2" xfId="10518"/>
    <cellStyle name="Hyperlink 2 2 6 3 2 3 3" xfId="6098"/>
    <cellStyle name="Hyperlink 2 2 6 3 2 3 4" xfId="8308"/>
    <cellStyle name="Hyperlink 2 2 6 3 2 4" xfId="2783"/>
    <cellStyle name="Hyperlink 2 2 6 3 2 4 2" xfId="9413"/>
    <cellStyle name="Hyperlink 2 2 6 3 2 5" xfId="4993"/>
    <cellStyle name="Hyperlink 2 2 6 3 2 6" xfId="7203"/>
    <cellStyle name="Hyperlink 2 2 6 3 3" xfId="840"/>
    <cellStyle name="Hyperlink 2 2 6 3 3 2" xfId="1953"/>
    <cellStyle name="Hyperlink 2 2 6 3 3 2 2" xfId="4164"/>
    <cellStyle name="Hyperlink 2 2 6 3 3 2 2 2" xfId="10794"/>
    <cellStyle name="Hyperlink 2 2 6 3 3 2 3" xfId="6374"/>
    <cellStyle name="Hyperlink 2 2 6 3 3 2 4" xfId="8584"/>
    <cellStyle name="Hyperlink 2 2 6 3 3 3" xfId="3059"/>
    <cellStyle name="Hyperlink 2 2 6 3 3 3 2" xfId="9689"/>
    <cellStyle name="Hyperlink 2 2 6 3 3 4" xfId="5269"/>
    <cellStyle name="Hyperlink 2 2 6 3 3 5" xfId="7479"/>
    <cellStyle name="Hyperlink 2 2 6 3 4" xfId="1401"/>
    <cellStyle name="Hyperlink 2 2 6 3 4 2" xfId="3612"/>
    <cellStyle name="Hyperlink 2 2 6 3 4 2 2" xfId="10242"/>
    <cellStyle name="Hyperlink 2 2 6 3 4 3" xfId="5822"/>
    <cellStyle name="Hyperlink 2 2 6 3 4 4" xfId="8032"/>
    <cellStyle name="Hyperlink 2 2 6 3 5" xfId="2507"/>
    <cellStyle name="Hyperlink 2 2 6 3 5 2" xfId="9137"/>
    <cellStyle name="Hyperlink 2 2 6 3 6" xfId="4717"/>
    <cellStyle name="Hyperlink 2 2 6 3 7" xfId="6927"/>
    <cellStyle name="Hyperlink 2 2 6 4" xfId="380"/>
    <cellStyle name="Hyperlink 2 2 6 4 2" xfId="932"/>
    <cellStyle name="Hyperlink 2 2 6 4 2 2" xfId="2045"/>
    <cellStyle name="Hyperlink 2 2 6 4 2 2 2" xfId="4256"/>
    <cellStyle name="Hyperlink 2 2 6 4 2 2 2 2" xfId="10886"/>
    <cellStyle name="Hyperlink 2 2 6 4 2 2 3" xfId="6466"/>
    <cellStyle name="Hyperlink 2 2 6 4 2 2 4" xfId="8676"/>
    <cellStyle name="Hyperlink 2 2 6 4 2 3" xfId="3151"/>
    <cellStyle name="Hyperlink 2 2 6 4 2 3 2" xfId="9781"/>
    <cellStyle name="Hyperlink 2 2 6 4 2 4" xfId="5361"/>
    <cellStyle name="Hyperlink 2 2 6 4 2 5" xfId="7571"/>
    <cellStyle name="Hyperlink 2 2 6 4 3" xfId="1493"/>
    <cellStyle name="Hyperlink 2 2 6 4 3 2" xfId="3704"/>
    <cellStyle name="Hyperlink 2 2 6 4 3 2 2" xfId="10334"/>
    <cellStyle name="Hyperlink 2 2 6 4 3 3" xfId="5914"/>
    <cellStyle name="Hyperlink 2 2 6 4 3 4" xfId="8124"/>
    <cellStyle name="Hyperlink 2 2 6 4 4" xfId="2599"/>
    <cellStyle name="Hyperlink 2 2 6 4 4 2" xfId="9229"/>
    <cellStyle name="Hyperlink 2 2 6 4 5" xfId="4809"/>
    <cellStyle name="Hyperlink 2 2 6 4 6" xfId="7019"/>
    <cellStyle name="Hyperlink 2 2 6 5" xfId="656"/>
    <cellStyle name="Hyperlink 2 2 6 5 2" xfId="1769"/>
    <cellStyle name="Hyperlink 2 2 6 5 2 2" xfId="3980"/>
    <cellStyle name="Hyperlink 2 2 6 5 2 2 2" xfId="10610"/>
    <cellStyle name="Hyperlink 2 2 6 5 2 3" xfId="6190"/>
    <cellStyle name="Hyperlink 2 2 6 5 2 4" xfId="8400"/>
    <cellStyle name="Hyperlink 2 2 6 5 3" xfId="2875"/>
    <cellStyle name="Hyperlink 2 2 6 5 3 2" xfId="9505"/>
    <cellStyle name="Hyperlink 2 2 6 5 4" xfId="5085"/>
    <cellStyle name="Hyperlink 2 2 6 5 5" xfId="7295"/>
    <cellStyle name="Hyperlink 2 2 6 6" xfId="1217"/>
    <cellStyle name="Hyperlink 2 2 6 6 2" xfId="3428"/>
    <cellStyle name="Hyperlink 2 2 6 6 2 2" xfId="10058"/>
    <cellStyle name="Hyperlink 2 2 6 6 3" xfId="5638"/>
    <cellStyle name="Hyperlink 2 2 6 6 4" xfId="7848"/>
    <cellStyle name="Hyperlink 2 2 6 7" xfId="2323"/>
    <cellStyle name="Hyperlink 2 2 6 7 2" xfId="8953"/>
    <cellStyle name="Hyperlink 2 2 6 8" xfId="4533"/>
    <cellStyle name="Hyperlink 2 2 6 9" xfId="674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2 2 2" xfId="10932"/>
    <cellStyle name="Hyperlink 2 2 7 2 2 2 3" xfId="6512"/>
    <cellStyle name="Hyperlink 2 2 7 2 2 2 4" xfId="8722"/>
    <cellStyle name="Hyperlink 2 2 7 2 2 3" xfId="3197"/>
    <cellStyle name="Hyperlink 2 2 7 2 2 3 2" xfId="9827"/>
    <cellStyle name="Hyperlink 2 2 7 2 2 4" xfId="5407"/>
    <cellStyle name="Hyperlink 2 2 7 2 2 5" xfId="7617"/>
    <cellStyle name="Hyperlink 2 2 7 2 3" xfId="1539"/>
    <cellStyle name="Hyperlink 2 2 7 2 3 2" xfId="3750"/>
    <cellStyle name="Hyperlink 2 2 7 2 3 2 2" xfId="10380"/>
    <cellStyle name="Hyperlink 2 2 7 2 3 3" xfId="5960"/>
    <cellStyle name="Hyperlink 2 2 7 2 3 4" xfId="8170"/>
    <cellStyle name="Hyperlink 2 2 7 2 4" xfId="2645"/>
    <cellStyle name="Hyperlink 2 2 7 2 4 2" xfId="9275"/>
    <cellStyle name="Hyperlink 2 2 7 2 5" xfId="4855"/>
    <cellStyle name="Hyperlink 2 2 7 2 6" xfId="7065"/>
    <cellStyle name="Hyperlink 2 2 7 3" xfId="702"/>
    <cellStyle name="Hyperlink 2 2 7 3 2" xfId="1815"/>
    <cellStyle name="Hyperlink 2 2 7 3 2 2" xfId="4026"/>
    <cellStyle name="Hyperlink 2 2 7 3 2 2 2" xfId="10656"/>
    <cellStyle name="Hyperlink 2 2 7 3 2 3" xfId="6236"/>
    <cellStyle name="Hyperlink 2 2 7 3 2 4" xfId="8446"/>
    <cellStyle name="Hyperlink 2 2 7 3 3" xfId="2921"/>
    <cellStyle name="Hyperlink 2 2 7 3 3 2" xfId="9551"/>
    <cellStyle name="Hyperlink 2 2 7 3 4" xfId="5131"/>
    <cellStyle name="Hyperlink 2 2 7 3 5" xfId="7341"/>
    <cellStyle name="Hyperlink 2 2 7 4" xfId="1263"/>
    <cellStyle name="Hyperlink 2 2 7 4 2" xfId="3474"/>
    <cellStyle name="Hyperlink 2 2 7 4 2 2" xfId="10104"/>
    <cellStyle name="Hyperlink 2 2 7 4 3" xfId="5684"/>
    <cellStyle name="Hyperlink 2 2 7 4 4" xfId="7894"/>
    <cellStyle name="Hyperlink 2 2 7 5" xfId="2369"/>
    <cellStyle name="Hyperlink 2 2 7 5 2" xfId="8999"/>
    <cellStyle name="Hyperlink 2 2 7 6" xfId="4579"/>
    <cellStyle name="Hyperlink 2 2 7 7" xfId="678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2 2 2" xfId="11024"/>
    <cellStyle name="Hyperlink 2 2 8 2 2 2 3" xfId="6604"/>
    <cellStyle name="Hyperlink 2 2 8 2 2 2 4" xfId="8814"/>
    <cellStyle name="Hyperlink 2 2 8 2 2 3" xfId="3289"/>
    <cellStyle name="Hyperlink 2 2 8 2 2 3 2" xfId="9919"/>
    <cellStyle name="Hyperlink 2 2 8 2 2 4" xfId="5499"/>
    <cellStyle name="Hyperlink 2 2 8 2 2 5" xfId="7709"/>
    <cellStyle name="Hyperlink 2 2 8 2 3" xfId="1631"/>
    <cellStyle name="Hyperlink 2 2 8 2 3 2" xfId="3842"/>
    <cellStyle name="Hyperlink 2 2 8 2 3 2 2" xfId="10472"/>
    <cellStyle name="Hyperlink 2 2 8 2 3 3" xfId="6052"/>
    <cellStyle name="Hyperlink 2 2 8 2 3 4" xfId="8262"/>
    <cellStyle name="Hyperlink 2 2 8 2 4" xfId="2737"/>
    <cellStyle name="Hyperlink 2 2 8 2 4 2" xfId="9367"/>
    <cellStyle name="Hyperlink 2 2 8 2 5" xfId="4947"/>
    <cellStyle name="Hyperlink 2 2 8 2 6" xfId="7157"/>
    <cellStyle name="Hyperlink 2 2 8 3" xfId="794"/>
    <cellStyle name="Hyperlink 2 2 8 3 2" xfId="1907"/>
    <cellStyle name="Hyperlink 2 2 8 3 2 2" xfId="4118"/>
    <cellStyle name="Hyperlink 2 2 8 3 2 2 2" xfId="10748"/>
    <cellStyle name="Hyperlink 2 2 8 3 2 3" xfId="6328"/>
    <cellStyle name="Hyperlink 2 2 8 3 2 4" xfId="8538"/>
    <cellStyle name="Hyperlink 2 2 8 3 3" xfId="3013"/>
    <cellStyle name="Hyperlink 2 2 8 3 3 2" xfId="9643"/>
    <cellStyle name="Hyperlink 2 2 8 3 4" xfId="5223"/>
    <cellStyle name="Hyperlink 2 2 8 3 5" xfId="7433"/>
    <cellStyle name="Hyperlink 2 2 8 4" xfId="1355"/>
    <cellStyle name="Hyperlink 2 2 8 4 2" xfId="3566"/>
    <cellStyle name="Hyperlink 2 2 8 4 2 2" xfId="10196"/>
    <cellStyle name="Hyperlink 2 2 8 4 3" xfId="5776"/>
    <cellStyle name="Hyperlink 2 2 8 4 4" xfId="7986"/>
    <cellStyle name="Hyperlink 2 2 8 5" xfId="2461"/>
    <cellStyle name="Hyperlink 2 2 8 5 2" xfId="9091"/>
    <cellStyle name="Hyperlink 2 2 8 6" xfId="4671"/>
    <cellStyle name="Hyperlink 2 2 8 7" xfId="6881"/>
    <cellStyle name="Hyperlink 2 2 9" xfId="334"/>
    <cellStyle name="Hyperlink 2 2 9 2" xfId="886"/>
    <cellStyle name="Hyperlink 2 2 9 2 2" xfId="1999"/>
    <cellStyle name="Hyperlink 2 2 9 2 2 2" xfId="4210"/>
    <cellStyle name="Hyperlink 2 2 9 2 2 2 2" xfId="10840"/>
    <cellStyle name="Hyperlink 2 2 9 2 2 3" xfId="6420"/>
    <cellStyle name="Hyperlink 2 2 9 2 2 4" xfId="8630"/>
    <cellStyle name="Hyperlink 2 2 9 2 3" xfId="3105"/>
    <cellStyle name="Hyperlink 2 2 9 2 3 2" xfId="9735"/>
    <cellStyle name="Hyperlink 2 2 9 2 4" xfId="5315"/>
    <cellStyle name="Hyperlink 2 2 9 2 5" xfId="7525"/>
    <cellStyle name="Hyperlink 2 2 9 3" xfId="1447"/>
    <cellStyle name="Hyperlink 2 2 9 3 2" xfId="3658"/>
    <cellStyle name="Hyperlink 2 2 9 3 2 2" xfId="10288"/>
    <cellStyle name="Hyperlink 2 2 9 3 3" xfId="5868"/>
    <cellStyle name="Hyperlink 2 2 9 3 4" xfId="8078"/>
    <cellStyle name="Hyperlink 2 2 9 4" xfId="2553"/>
    <cellStyle name="Hyperlink 2 2 9 4 2" xfId="9183"/>
    <cellStyle name="Hyperlink 2 2 9 5" xfId="4763"/>
    <cellStyle name="Hyperlink 2 2 9 6" xfId="6973"/>
    <cellStyle name="Hyperlink 2 3" xfId="60"/>
    <cellStyle name="Hyperlink 2 3 10" xfId="2280"/>
    <cellStyle name="Hyperlink 2 3 10 2" xfId="8910"/>
    <cellStyle name="Hyperlink 2 3 11" xfId="4490"/>
    <cellStyle name="Hyperlink 2 3 12" xfId="6700"/>
    <cellStyle name="Hyperlink 2 3 2" xfId="71"/>
    <cellStyle name="Hyperlink 2 3 2 10" xfId="4500"/>
    <cellStyle name="Hyperlink 2 3 2 11" xfId="6710"/>
    <cellStyle name="Hyperlink 2 3 2 2" xfId="91"/>
    <cellStyle name="Hyperlink 2 3 2 2 10" xfId="6730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2 2 2" xfId="11011"/>
    <cellStyle name="Hyperlink 2 3 2 2 2 2 2 2 2 3" xfId="6591"/>
    <cellStyle name="Hyperlink 2 3 2 2 2 2 2 2 2 4" xfId="8801"/>
    <cellStyle name="Hyperlink 2 3 2 2 2 2 2 2 3" xfId="3276"/>
    <cellStyle name="Hyperlink 2 3 2 2 2 2 2 2 3 2" xfId="9906"/>
    <cellStyle name="Hyperlink 2 3 2 2 2 2 2 2 4" xfId="5486"/>
    <cellStyle name="Hyperlink 2 3 2 2 2 2 2 2 5" xfId="7696"/>
    <cellStyle name="Hyperlink 2 3 2 2 2 2 2 3" xfId="1618"/>
    <cellStyle name="Hyperlink 2 3 2 2 2 2 2 3 2" xfId="3829"/>
    <cellStyle name="Hyperlink 2 3 2 2 2 2 2 3 2 2" xfId="10459"/>
    <cellStyle name="Hyperlink 2 3 2 2 2 2 2 3 3" xfId="6039"/>
    <cellStyle name="Hyperlink 2 3 2 2 2 2 2 3 4" xfId="8249"/>
    <cellStyle name="Hyperlink 2 3 2 2 2 2 2 4" xfId="2724"/>
    <cellStyle name="Hyperlink 2 3 2 2 2 2 2 4 2" xfId="9354"/>
    <cellStyle name="Hyperlink 2 3 2 2 2 2 2 5" xfId="4934"/>
    <cellStyle name="Hyperlink 2 3 2 2 2 2 2 6" xfId="7144"/>
    <cellStyle name="Hyperlink 2 3 2 2 2 2 3" xfId="781"/>
    <cellStyle name="Hyperlink 2 3 2 2 2 2 3 2" xfId="1894"/>
    <cellStyle name="Hyperlink 2 3 2 2 2 2 3 2 2" xfId="4105"/>
    <cellStyle name="Hyperlink 2 3 2 2 2 2 3 2 2 2" xfId="10735"/>
    <cellStyle name="Hyperlink 2 3 2 2 2 2 3 2 3" xfId="6315"/>
    <cellStyle name="Hyperlink 2 3 2 2 2 2 3 2 4" xfId="8525"/>
    <cellStyle name="Hyperlink 2 3 2 2 2 2 3 3" xfId="3000"/>
    <cellStyle name="Hyperlink 2 3 2 2 2 2 3 3 2" xfId="9630"/>
    <cellStyle name="Hyperlink 2 3 2 2 2 2 3 4" xfId="5210"/>
    <cellStyle name="Hyperlink 2 3 2 2 2 2 3 5" xfId="7420"/>
    <cellStyle name="Hyperlink 2 3 2 2 2 2 4" xfId="1342"/>
    <cellStyle name="Hyperlink 2 3 2 2 2 2 4 2" xfId="3553"/>
    <cellStyle name="Hyperlink 2 3 2 2 2 2 4 2 2" xfId="10183"/>
    <cellStyle name="Hyperlink 2 3 2 2 2 2 4 3" xfId="5763"/>
    <cellStyle name="Hyperlink 2 3 2 2 2 2 4 4" xfId="7973"/>
    <cellStyle name="Hyperlink 2 3 2 2 2 2 5" xfId="2448"/>
    <cellStyle name="Hyperlink 2 3 2 2 2 2 5 2" xfId="9078"/>
    <cellStyle name="Hyperlink 2 3 2 2 2 2 6" xfId="4658"/>
    <cellStyle name="Hyperlink 2 3 2 2 2 2 7" xfId="686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2 2 2" xfId="11103"/>
    <cellStyle name="Hyperlink 2 3 2 2 2 3 2 2 2 3" xfId="6683"/>
    <cellStyle name="Hyperlink 2 3 2 2 2 3 2 2 2 4" xfId="8893"/>
    <cellStyle name="Hyperlink 2 3 2 2 2 3 2 2 3" xfId="3368"/>
    <cellStyle name="Hyperlink 2 3 2 2 2 3 2 2 3 2" xfId="9998"/>
    <cellStyle name="Hyperlink 2 3 2 2 2 3 2 2 4" xfId="5578"/>
    <cellStyle name="Hyperlink 2 3 2 2 2 3 2 2 5" xfId="7788"/>
    <cellStyle name="Hyperlink 2 3 2 2 2 3 2 3" xfId="1710"/>
    <cellStyle name="Hyperlink 2 3 2 2 2 3 2 3 2" xfId="3921"/>
    <cellStyle name="Hyperlink 2 3 2 2 2 3 2 3 2 2" xfId="10551"/>
    <cellStyle name="Hyperlink 2 3 2 2 2 3 2 3 3" xfId="6131"/>
    <cellStyle name="Hyperlink 2 3 2 2 2 3 2 3 4" xfId="8341"/>
    <cellStyle name="Hyperlink 2 3 2 2 2 3 2 4" xfId="2816"/>
    <cellStyle name="Hyperlink 2 3 2 2 2 3 2 4 2" xfId="9446"/>
    <cellStyle name="Hyperlink 2 3 2 2 2 3 2 5" xfId="5026"/>
    <cellStyle name="Hyperlink 2 3 2 2 2 3 2 6" xfId="7236"/>
    <cellStyle name="Hyperlink 2 3 2 2 2 3 3" xfId="873"/>
    <cellStyle name="Hyperlink 2 3 2 2 2 3 3 2" xfId="1986"/>
    <cellStyle name="Hyperlink 2 3 2 2 2 3 3 2 2" xfId="4197"/>
    <cellStyle name="Hyperlink 2 3 2 2 2 3 3 2 2 2" xfId="10827"/>
    <cellStyle name="Hyperlink 2 3 2 2 2 3 3 2 3" xfId="6407"/>
    <cellStyle name="Hyperlink 2 3 2 2 2 3 3 2 4" xfId="8617"/>
    <cellStyle name="Hyperlink 2 3 2 2 2 3 3 3" xfId="3092"/>
    <cellStyle name="Hyperlink 2 3 2 2 2 3 3 3 2" xfId="9722"/>
    <cellStyle name="Hyperlink 2 3 2 2 2 3 3 4" xfId="5302"/>
    <cellStyle name="Hyperlink 2 3 2 2 2 3 3 5" xfId="7512"/>
    <cellStyle name="Hyperlink 2 3 2 2 2 3 4" xfId="1434"/>
    <cellStyle name="Hyperlink 2 3 2 2 2 3 4 2" xfId="3645"/>
    <cellStyle name="Hyperlink 2 3 2 2 2 3 4 2 2" xfId="10275"/>
    <cellStyle name="Hyperlink 2 3 2 2 2 3 4 3" xfId="5855"/>
    <cellStyle name="Hyperlink 2 3 2 2 2 3 4 4" xfId="8065"/>
    <cellStyle name="Hyperlink 2 3 2 2 2 3 5" xfId="2540"/>
    <cellStyle name="Hyperlink 2 3 2 2 2 3 5 2" xfId="9170"/>
    <cellStyle name="Hyperlink 2 3 2 2 2 3 6" xfId="4750"/>
    <cellStyle name="Hyperlink 2 3 2 2 2 3 7" xfId="696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2 2 2" xfId="10919"/>
    <cellStyle name="Hyperlink 2 3 2 2 2 4 2 2 3" xfId="6499"/>
    <cellStyle name="Hyperlink 2 3 2 2 2 4 2 2 4" xfId="8709"/>
    <cellStyle name="Hyperlink 2 3 2 2 2 4 2 3" xfId="3184"/>
    <cellStyle name="Hyperlink 2 3 2 2 2 4 2 3 2" xfId="9814"/>
    <cellStyle name="Hyperlink 2 3 2 2 2 4 2 4" xfId="5394"/>
    <cellStyle name="Hyperlink 2 3 2 2 2 4 2 5" xfId="7604"/>
    <cellStyle name="Hyperlink 2 3 2 2 2 4 3" xfId="1526"/>
    <cellStyle name="Hyperlink 2 3 2 2 2 4 3 2" xfId="3737"/>
    <cellStyle name="Hyperlink 2 3 2 2 2 4 3 2 2" xfId="10367"/>
    <cellStyle name="Hyperlink 2 3 2 2 2 4 3 3" xfId="5947"/>
    <cellStyle name="Hyperlink 2 3 2 2 2 4 3 4" xfId="8157"/>
    <cellStyle name="Hyperlink 2 3 2 2 2 4 4" xfId="2632"/>
    <cellStyle name="Hyperlink 2 3 2 2 2 4 4 2" xfId="9262"/>
    <cellStyle name="Hyperlink 2 3 2 2 2 4 5" xfId="4842"/>
    <cellStyle name="Hyperlink 2 3 2 2 2 4 6" xfId="7052"/>
    <cellStyle name="Hyperlink 2 3 2 2 2 5" xfId="689"/>
    <cellStyle name="Hyperlink 2 3 2 2 2 5 2" xfId="1802"/>
    <cellStyle name="Hyperlink 2 3 2 2 2 5 2 2" xfId="4013"/>
    <cellStyle name="Hyperlink 2 3 2 2 2 5 2 2 2" xfId="10643"/>
    <cellStyle name="Hyperlink 2 3 2 2 2 5 2 3" xfId="6223"/>
    <cellStyle name="Hyperlink 2 3 2 2 2 5 2 4" xfId="8433"/>
    <cellStyle name="Hyperlink 2 3 2 2 2 5 3" xfId="2908"/>
    <cellStyle name="Hyperlink 2 3 2 2 2 5 3 2" xfId="9538"/>
    <cellStyle name="Hyperlink 2 3 2 2 2 5 4" xfId="5118"/>
    <cellStyle name="Hyperlink 2 3 2 2 2 5 5" xfId="7328"/>
    <cellStyle name="Hyperlink 2 3 2 2 2 6" xfId="1250"/>
    <cellStyle name="Hyperlink 2 3 2 2 2 6 2" xfId="3461"/>
    <cellStyle name="Hyperlink 2 3 2 2 2 6 2 2" xfId="10091"/>
    <cellStyle name="Hyperlink 2 3 2 2 2 6 3" xfId="5671"/>
    <cellStyle name="Hyperlink 2 3 2 2 2 6 4" xfId="7881"/>
    <cellStyle name="Hyperlink 2 3 2 2 2 7" xfId="2356"/>
    <cellStyle name="Hyperlink 2 3 2 2 2 7 2" xfId="8986"/>
    <cellStyle name="Hyperlink 2 3 2 2 2 8" xfId="4566"/>
    <cellStyle name="Hyperlink 2 3 2 2 2 9" xfId="677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2 2 2" xfId="10965"/>
    <cellStyle name="Hyperlink 2 3 2 2 3 2 2 2 3" xfId="6545"/>
    <cellStyle name="Hyperlink 2 3 2 2 3 2 2 2 4" xfId="8755"/>
    <cellStyle name="Hyperlink 2 3 2 2 3 2 2 3" xfId="3230"/>
    <cellStyle name="Hyperlink 2 3 2 2 3 2 2 3 2" xfId="9860"/>
    <cellStyle name="Hyperlink 2 3 2 2 3 2 2 4" xfId="5440"/>
    <cellStyle name="Hyperlink 2 3 2 2 3 2 2 5" xfId="7650"/>
    <cellStyle name="Hyperlink 2 3 2 2 3 2 3" xfId="1572"/>
    <cellStyle name="Hyperlink 2 3 2 2 3 2 3 2" xfId="3783"/>
    <cellStyle name="Hyperlink 2 3 2 2 3 2 3 2 2" xfId="10413"/>
    <cellStyle name="Hyperlink 2 3 2 2 3 2 3 3" xfId="5993"/>
    <cellStyle name="Hyperlink 2 3 2 2 3 2 3 4" xfId="8203"/>
    <cellStyle name="Hyperlink 2 3 2 2 3 2 4" xfId="2678"/>
    <cellStyle name="Hyperlink 2 3 2 2 3 2 4 2" xfId="9308"/>
    <cellStyle name="Hyperlink 2 3 2 2 3 2 5" xfId="4888"/>
    <cellStyle name="Hyperlink 2 3 2 2 3 2 6" xfId="7098"/>
    <cellStyle name="Hyperlink 2 3 2 2 3 3" xfId="735"/>
    <cellStyle name="Hyperlink 2 3 2 2 3 3 2" xfId="1848"/>
    <cellStyle name="Hyperlink 2 3 2 2 3 3 2 2" xfId="4059"/>
    <cellStyle name="Hyperlink 2 3 2 2 3 3 2 2 2" xfId="10689"/>
    <cellStyle name="Hyperlink 2 3 2 2 3 3 2 3" xfId="6269"/>
    <cellStyle name="Hyperlink 2 3 2 2 3 3 2 4" xfId="8479"/>
    <cellStyle name="Hyperlink 2 3 2 2 3 3 3" xfId="2954"/>
    <cellStyle name="Hyperlink 2 3 2 2 3 3 3 2" xfId="9584"/>
    <cellStyle name="Hyperlink 2 3 2 2 3 3 4" xfId="5164"/>
    <cellStyle name="Hyperlink 2 3 2 2 3 3 5" xfId="7374"/>
    <cellStyle name="Hyperlink 2 3 2 2 3 4" xfId="1296"/>
    <cellStyle name="Hyperlink 2 3 2 2 3 4 2" xfId="3507"/>
    <cellStyle name="Hyperlink 2 3 2 2 3 4 2 2" xfId="10137"/>
    <cellStyle name="Hyperlink 2 3 2 2 3 4 3" xfId="5717"/>
    <cellStyle name="Hyperlink 2 3 2 2 3 4 4" xfId="7927"/>
    <cellStyle name="Hyperlink 2 3 2 2 3 5" xfId="2402"/>
    <cellStyle name="Hyperlink 2 3 2 2 3 5 2" xfId="9032"/>
    <cellStyle name="Hyperlink 2 3 2 2 3 6" xfId="4612"/>
    <cellStyle name="Hyperlink 2 3 2 2 3 7" xfId="682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2 2 2" xfId="11057"/>
    <cellStyle name="Hyperlink 2 3 2 2 4 2 2 2 3" xfId="6637"/>
    <cellStyle name="Hyperlink 2 3 2 2 4 2 2 2 4" xfId="8847"/>
    <cellStyle name="Hyperlink 2 3 2 2 4 2 2 3" xfId="3322"/>
    <cellStyle name="Hyperlink 2 3 2 2 4 2 2 3 2" xfId="9952"/>
    <cellStyle name="Hyperlink 2 3 2 2 4 2 2 4" xfId="5532"/>
    <cellStyle name="Hyperlink 2 3 2 2 4 2 2 5" xfId="7742"/>
    <cellStyle name="Hyperlink 2 3 2 2 4 2 3" xfId="1664"/>
    <cellStyle name="Hyperlink 2 3 2 2 4 2 3 2" xfId="3875"/>
    <cellStyle name="Hyperlink 2 3 2 2 4 2 3 2 2" xfId="10505"/>
    <cellStyle name="Hyperlink 2 3 2 2 4 2 3 3" xfId="6085"/>
    <cellStyle name="Hyperlink 2 3 2 2 4 2 3 4" xfId="8295"/>
    <cellStyle name="Hyperlink 2 3 2 2 4 2 4" xfId="2770"/>
    <cellStyle name="Hyperlink 2 3 2 2 4 2 4 2" xfId="9400"/>
    <cellStyle name="Hyperlink 2 3 2 2 4 2 5" xfId="4980"/>
    <cellStyle name="Hyperlink 2 3 2 2 4 2 6" xfId="7190"/>
    <cellStyle name="Hyperlink 2 3 2 2 4 3" xfId="827"/>
    <cellStyle name="Hyperlink 2 3 2 2 4 3 2" xfId="1940"/>
    <cellStyle name="Hyperlink 2 3 2 2 4 3 2 2" xfId="4151"/>
    <cellStyle name="Hyperlink 2 3 2 2 4 3 2 2 2" xfId="10781"/>
    <cellStyle name="Hyperlink 2 3 2 2 4 3 2 3" xfId="6361"/>
    <cellStyle name="Hyperlink 2 3 2 2 4 3 2 4" xfId="8571"/>
    <cellStyle name="Hyperlink 2 3 2 2 4 3 3" xfId="3046"/>
    <cellStyle name="Hyperlink 2 3 2 2 4 3 3 2" xfId="9676"/>
    <cellStyle name="Hyperlink 2 3 2 2 4 3 4" xfId="5256"/>
    <cellStyle name="Hyperlink 2 3 2 2 4 3 5" xfId="7466"/>
    <cellStyle name="Hyperlink 2 3 2 2 4 4" xfId="1388"/>
    <cellStyle name="Hyperlink 2 3 2 2 4 4 2" xfId="3599"/>
    <cellStyle name="Hyperlink 2 3 2 2 4 4 2 2" xfId="10229"/>
    <cellStyle name="Hyperlink 2 3 2 2 4 4 3" xfId="5809"/>
    <cellStyle name="Hyperlink 2 3 2 2 4 4 4" xfId="8019"/>
    <cellStyle name="Hyperlink 2 3 2 2 4 5" xfId="2494"/>
    <cellStyle name="Hyperlink 2 3 2 2 4 5 2" xfId="9124"/>
    <cellStyle name="Hyperlink 2 3 2 2 4 6" xfId="4704"/>
    <cellStyle name="Hyperlink 2 3 2 2 4 7" xfId="691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2 2 2" xfId="10873"/>
    <cellStyle name="Hyperlink 2 3 2 2 5 2 2 3" xfId="6453"/>
    <cellStyle name="Hyperlink 2 3 2 2 5 2 2 4" xfId="8663"/>
    <cellStyle name="Hyperlink 2 3 2 2 5 2 3" xfId="3138"/>
    <cellStyle name="Hyperlink 2 3 2 2 5 2 3 2" xfId="9768"/>
    <cellStyle name="Hyperlink 2 3 2 2 5 2 4" xfId="5348"/>
    <cellStyle name="Hyperlink 2 3 2 2 5 2 5" xfId="7558"/>
    <cellStyle name="Hyperlink 2 3 2 2 5 3" xfId="1480"/>
    <cellStyle name="Hyperlink 2 3 2 2 5 3 2" xfId="3691"/>
    <cellStyle name="Hyperlink 2 3 2 2 5 3 2 2" xfId="10321"/>
    <cellStyle name="Hyperlink 2 3 2 2 5 3 3" xfId="5901"/>
    <cellStyle name="Hyperlink 2 3 2 2 5 3 4" xfId="8111"/>
    <cellStyle name="Hyperlink 2 3 2 2 5 4" xfId="2586"/>
    <cellStyle name="Hyperlink 2 3 2 2 5 4 2" xfId="9216"/>
    <cellStyle name="Hyperlink 2 3 2 2 5 5" xfId="4796"/>
    <cellStyle name="Hyperlink 2 3 2 2 5 6" xfId="7006"/>
    <cellStyle name="Hyperlink 2 3 2 2 6" xfId="643"/>
    <cellStyle name="Hyperlink 2 3 2 2 6 2" xfId="1756"/>
    <cellStyle name="Hyperlink 2 3 2 2 6 2 2" xfId="3967"/>
    <cellStyle name="Hyperlink 2 3 2 2 6 2 2 2" xfId="10597"/>
    <cellStyle name="Hyperlink 2 3 2 2 6 2 3" xfId="6177"/>
    <cellStyle name="Hyperlink 2 3 2 2 6 2 4" xfId="8387"/>
    <cellStyle name="Hyperlink 2 3 2 2 6 3" xfId="2862"/>
    <cellStyle name="Hyperlink 2 3 2 2 6 3 2" xfId="9492"/>
    <cellStyle name="Hyperlink 2 3 2 2 6 4" xfId="5072"/>
    <cellStyle name="Hyperlink 2 3 2 2 6 5" xfId="7282"/>
    <cellStyle name="Hyperlink 2 3 2 2 7" xfId="1204"/>
    <cellStyle name="Hyperlink 2 3 2 2 7 2" xfId="3415"/>
    <cellStyle name="Hyperlink 2 3 2 2 7 2 2" xfId="10045"/>
    <cellStyle name="Hyperlink 2 3 2 2 7 3" xfId="5625"/>
    <cellStyle name="Hyperlink 2 3 2 2 7 4" xfId="7835"/>
    <cellStyle name="Hyperlink 2 3 2 2 8" xfId="2310"/>
    <cellStyle name="Hyperlink 2 3 2 2 8 2" xfId="894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2 2 2" xfId="10991"/>
    <cellStyle name="Hyperlink 2 3 2 3 2 2 2 2 3" xfId="6571"/>
    <cellStyle name="Hyperlink 2 3 2 3 2 2 2 2 4" xfId="8781"/>
    <cellStyle name="Hyperlink 2 3 2 3 2 2 2 3" xfId="3256"/>
    <cellStyle name="Hyperlink 2 3 2 3 2 2 2 3 2" xfId="9886"/>
    <cellStyle name="Hyperlink 2 3 2 3 2 2 2 4" xfId="5466"/>
    <cellStyle name="Hyperlink 2 3 2 3 2 2 2 5" xfId="7676"/>
    <cellStyle name="Hyperlink 2 3 2 3 2 2 3" xfId="1598"/>
    <cellStyle name="Hyperlink 2 3 2 3 2 2 3 2" xfId="3809"/>
    <cellStyle name="Hyperlink 2 3 2 3 2 2 3 2 2" xfId="10439"/>
    <cellStyle name="Hyperlink 2 3 2 3 2 2 3 3" xfId="6019"/>
    <cellStyle name="Hyperlink 2 3 2 3 2 2 3 4" xfId="8229"/>
    <cellStyle name="Hyperlink 2 3 2 3 2 2 4" xfId="2704"/>
    <cellStyle name="Hyperlink 2 3 2 3 2 2 4 2" xfId="9334"/>
    <cellStyle name="Hyperlink 2 3 2 3 2 2 5" xfId="4914"/>
    <cellStyle name="Hyperlink 2 3 2 3 2 2 6" xfId="7124"/>
    <cellStyle name="Hyperlink 2 3 2 3 2 3" xfId="761"/>
    <cellStyle name="Hyperlink 2 3 2 3 2 3 2" xfId="1874"/>
    <cellStyle name="Hyperlink 2 3 2 3 2 3 2 2" xfId="4085"/>
    <cellStyle name="Hyperlink 2 3 2 3 2 3 2 2 2" xfId="10715"/>
    <cellStyle name="Hyperlink 2 3 2 3 2 3 2 3" xfId="6295"/>
    <cellStyle name="Hyperlink 2 3 2 3 2 3 2 4" xfId="8505"/>
    <cellStyle name="Hyperlink 2 3 2 3 2 3 3" xfId="2980"/>
    <cellStyle name="Hyperlink 2 3 2 3 2 3 3 2" xfId="9610"/>
    <cellStyle name="Hyperlink 2 3 2 3 2 3 4" xfId="5190"/>
    <cellStyle name="Hyperlink 2 3 2 3 2 3 5" xfId="7400"/>
    <cellStyle name="Hyperlink 2 3 2 3 2 4" xfId="1322"/>
    <cellStyle name="Hyperlink 2 3 2 3 2 4 2" xfId="3533"/>
    <cellStyle name="Hyperlink 2 3 2 3 2 4 2 2" xfId="10163"/>
    <cellStyle name="Hyperlink 2 3 2 3 2 4 3" xfId="5743"/>
    <cellStyle name="Hyperlink 2 3 2 3 2 4 4" xfId="7953"/>
    <cellStyle name="Hyperlink 2 3 2 3 2 5" xfId="2428"/>
    <cellStyle name="Hyperlink 2 3 2 3 2 5 2" xfId="9058"/>
    <cellStyle name="Hyperlink 2 3 2 3 2 6" xfId="4638"/>
    <cellStyle name="Hyperlink 2 3 2 3 2 7" xfId="684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2 2 2" xfId="11083"/>
    <cellStyle name="Hyperlink 2 3 2 3 3 2 2 2 3" xfId="6663"/>
    <cellStyle name="Hyperlink 2 3 2 3 3 2 2 2 4" xfId="8873"/>
    <cellStyle name="Hyperlink 2 3 2 3 3 2 2 3" xfId="3348"/>
    <cellStyle name="Hyperlink 2 3 2 3 3 2 2 3 2" xfId="9978"/>
    <cellStyle name="Hyperlink 2 3 2 3 3 2 2 4" xfId="5558"/>
    <cellStyle name="Hyperlink 2 3 2 3 3 2 2 5" xfId="7768"/>
    <cellStyle name="Hyperlink 2 3 2 3 3 2 3" xfId="1690"/>
    <cellStyle name="Hyperlink 2 3 2 3 3 2 3 2" xfId="3901"/>
    <cellStyle name="Hyperlink 2 3 2 3 3 2 3 2 2" xfId="10531"/>
    <cellStyle name="Hyperlink 2 3 2 3 3 2 3 3" xfId="6111"/>
    <cellStyle name="Hyperlink 2 3 2 3 3 2 3 4" xfId="8321"/>
    <cellStyle name="Hyperlink 2 3 2 3 3 2 4" xfId="2796"/>
    <cellStyle name="Hyperlink 2 3 2 3 3 2 4 2" xfId="9426"/>
    <cellStyle name="Hyperlink 2 3 2 3 3 2 5" xfId="5006"/>
    <cellStyle name="Hyperlink 2 3 2 3 3 2 6" xfId="7216"/>
    <cellStyle name="Hyperlink 2 3 2 3 3 3" xfId="853"/>
    <cellStyle name="Hyperlink 2 3 2 3 3 3 2" xfId="1966"/>
    <cellStyle name="Hyperlink 2 3 2 3 3 3 2 2" xfId="4177"/>
    <cellStyle name="Hyperlink 2 3 2 3 3 3 2 2 2" xfId="10807"/>
    <cellStyle name="Hyperlink 2 3 2 3 3 3 2 3" xfId="6387"/>
    <cellStyle name="Hyperlink 2 3 2 3 3 3 2 4" xfId="8597"/>
    <cellStyle name="Hyperlink 2 3 2 3 3 3 3" xfId="3072"/>
    <cellStyle name="Hyperlink 2 3 2 3 3 3 3 2" xfId="9702"/>
    <cellStyle name="Hyperlink 2 3 2 3 3 3 4" xfId="5282"/>
    <cellStyle name="Hyperlink 2 3 2 3 3 3 5" xfId="7492"/>
    <cellStyle name="Hyperlink 2 3 2 3 3 4" xfId="1414"/>
    <cellStyle name="Hyperlink 2 3 2 3 3 4 2" xfId="3625"/>
    <cellStyle name="Hyperlink 2 3 2 3 3 4 2 2" xfId="10255"/>
    <cellStyle name="Hyperlink 2 3 2 3 3 4 3" xfId="5835"/>
    <cellStyle name="Hyperlink 2 3 2 3 3 4 4" xfId="8045"/>
    <cellStyle name="Hyperlink 2 3 2 3 3 5" xfId="2520"/>
    <cellStyle name="Hyperlink 2 3 2 3 3 5 2" xfId="9150"/>
    <cellStyle name="Hyperlink 2 3 2 3 3 6" xfId="4730"/>
    <cellStyle name="Hyperlink 2 3 2 3 3 7" xfId="694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2 2 2" xfId="10899"/>
    <cellStyle name="Hyperlink 2 3 2 3 4 2 2 3" xfId="6479"/>
    <cellStyle name="Hyperlink 2 3 2 3 4 2 2 4" xfId="8689"/>
    <cellStyle name="Hyperlink 2 3 2 3 4 2 3" xfId="3164"/>
    <cellStyle name="Hyperlink 2 3 2 3 4 2 3 2" xfId="9794"/>
    <cellStyle name="Hyperlink 2 3 2 3 4 2 4" xfId="5374"/>
    <cellStyle name="Hyperlink 2 3 2 3 4 2 5" xfId="7584"/>
    <cellStyle name="Hyperlink 2 3 2 3 4 3" xfId="1506"/>
    <cellStyle name="Hyperlink 2 3 2 3 4 3 2" xfId="3717"/>
    <cellStyle name="Hyperlink 2 3 2 3 4 3 2 2" xfId="10347"/>
    <cellStyle name="Hyperlink 2 3 2 3 4 3 3" xfId="5927"/>
    <cellStyle name="Hyperlink 2 3 2 3 4 3 4" xfId="8137"/>
    <cellStyle name="Hyperlink 2 3 2 3 4 4" xfId="2612"/>
    <cellStyle name="Hyperlink 2 3 2 3 4 4 2" xfId="9242"/>
    <cellStyle name="Hyperlink 2 3 2 3 4 5" xfId="4822"/>
    <cellStyle name="Hyperlink 2 3 2 3 4 6" xfId="7032"/>
    <cellStyle name="Hyperlink 2 3 2 3 5" xfId="669"/>
    <cellStyle name="Hyperlink 2 3 2 3 5 2" xfId="1782"/>
    <cellStyle name="Hyperlink 2 3 2 3 5 2 2" xfId="3993"/>
    <cellStyle name="Hyperlink 2 3 2 3 5 2 2 2" xfId="10623"/>
    <cellStyle name="Hyperlink 2 3 2 3 5 2 3" xfId="6203"/>
    <cellStyle name="Hyperlink 2 3 2 3 5 2 4" xfId="8413"/>
    <cellStyle name="Hyperlink 2 3 2 3 5 3" xfId="2888"/>
    <cellStyle name="Hyperlink 2 3 2 3 5 3 2" xfId="9518"/>
    <cellStyle name="Hyperlink 2 3 2 3 5 4" xfId="5098"/>
    <cellStyle name="Hyperlink 2 3 2 3 5 5" xfId="7308"/>
    <cellStyle name="Hyperlink 2 3 2 3 6" xfId="1230"/>
    <cellStyle name="Hyperlink 2 3 2 3 6 2" xfId="3441"/>
    <cellStyle name="Hyperlink 2 3 2 3 6 2 2" xfId="10071"/>
    <cellStyle name="Hyperlink 2 3 2 3 6 3" xfId="5651"/>
    <cellStyle name="Hyperlink 2 3 2 3 6 4" xfId="7861"/>
    <cellStyle name="Hyperlink 2 3 2 3 7" xfId="2336"/>
    <cellStyle name="Hyperlink 2 3 2 3 7 2" xfId="8966"/>
    <cellStyle name="Hyperlink 2 3 2 3 8" xfId="4546"/>
    <cellStyle name="Hyperlink 2 3 2 3 9" xfId="675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2 2 2" xfId="10945"/>
    <cellStyle name="Hyperlink 2 3 2 4 2 2 2 3" xfId="6525"/>
    <cellStyle name="Hyperlink 2 3 2 4 2 2 2 4" xfId="8735"/>
    <cellStyle name="Hyperlink 2 3 2 4 2 2 3" xfId="3210"/>
    <cellStyle name="Hyperlink 2 3 2 4 2 2 3 2" xfId="9840"/>
    <cellStyle name="Hyperlink 2 3 2 4 2 2 4" xfId="5420"/>
    <cellStyle name="Hyperlink 2 3 2 4 2 2 5" xfId="7630"/>
    <cellStyle name="Hyperlink 2 3 2 4 2 3" xfId="1552"/>
    <cellStyle name="Hyperlink 2 3 2 4 2 3 2" xfId="3763"/>
    <cellStyle name="Hyperlink 2 3 2 4 2 3 2 2" xfId="10393"/>
    <cellStyle name="Hyperlink 2 3 2 4 2 3 3" xfId="5973"/>
    <cellStyle name="Hyperlink 2 3 2 4 2 3 4" xfId="8183"/>
    <cellStyle name="Hyperlink 2 3 2 4 2 4" xfId="2658"/>
    <cellStyle name="Hyperlink 2 3 2 4 2 4 2" xfId="9288"/>
    <cellStyle name="Hyperlink 2 3 2 4 2 5" xfId="4868"/>
    <cellStyle name="Hyperlink 2 3 2 4 2 6" xfId="7078"/>
    <cellStyle name="Hyperlink 2 3 2 4 3" xfId="715"/>
    <cellStyle name="Hyperlink 2 3 2 4 3 2" xfId="1828"/>
    <cellStyle name="Hyperlink 2 3 2 4 3 2 2" xfId="4039"/>
    <cellStyle name="Hyperlink 2 3 2 4 3 2 2 2" xfId="10669"/>
    <cellStyle name="Hyperlink 2 3 2 4 3 2 3" xfId="6249"/>
    <cellStyle name="Hyperlink 2 3 2 4 3 2 4" xfId="8459"/>
    <cellStyle name="Hyperlink 2 3 2 4 3 3" xfId="2934"/>
    <cellStyle name="Hyperlink 2 3 2 4 3 3 2" xfId="9564"/>
    <cellStyle name="Hyperlink 2 3 2 4 3 4" xfId="5144"/>
    <cellStyle name="Hyperlink 2 3 2 4 3 5" xfId="7354"/>
    <cellStyle name="Hyperlink 2 3 2 4 4" xfId="1276"/>
    <cellStyle name="Hyperlink 2 3 2 4 4 2" xfId="3487"/>
    <cellStyle name="Hyperlink 2 3 2 4 4 2 2" xfId="10117"/>
    <cellStyle name="Hyperlink 2 3 2 4 4 3" xfId="5697"/>
    <cellStyle name="Hyperlink 2 3 2 4 4 4" xfId="7907"/>
    <cellStyle name="Hyperlink 2 3 2 4 5" xfId="2382"/>
    <cellStyle name="Hyperlink 2 3 2 4 5 2" xfId="9012"/>
    <cellStyle name="Hyperlink 2 3 2 4 6" xfId="4592"/>
    <cellStyle name="Hyperlink 2 3 2 4 7" xfId="680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2 2 2" xfId="11037"/>
    <cellStyle name="Hyperlink 2 3 2 5 2 2 2 3" xfId="6617"/>
    <cellStyle name="Hyperlink 2 3 2 5 2 2 2 4" xfId="8827"/>
    <cellStyle name="Hyperlink 2 3 2 5 2 2 3" xfId="3302"/>
    <cellStyle name="Hyperlink 2 3 2 5 2 2 3 2" xfId="9932"/>
    <cellStyle name="Hyperlink 2 3 2 5 2 2 4" xfId="5512"/>
    <cellStyle name="Hyperlink 2 3 2 5 2 2 5" xfId="7722"/>
    <cellStyle name="Hyperlink 2 3 2 5 2 3" xfId="1644"/>
    <cellStyle name="Hyperlink 2 3 2 5 2 3 2" xfId="3855"/>
    <cellStyle name="Hyperlink 2 3 2 5 2 3 2 2" xfId="10485"/>
    <cellStyle name="Hyperlink 2 3 2 5 2 3 3" xfId="6065"/>
    <cellStyle name="Hyperlink 2 3 2 5 2 3 4" xfId="8275"/>
    <cellStyle name="Hyperlink 2 3 2 5 2 4" xfId="2750"/>
    <cellStyle name="Hyperlink 2 3 2 5 2 4 2" xfId="9380"/>
    <cellStyle name="Hyperlink 2 3 2 5 2 5" xfId="4960"/>
    <cellStyle name="Hyperlink 2 3 2 5 2 6" xfId="7170"/>
    <cellStyle name="Hyperlink 2 3 2 5 3" xfId="807"/>
    <cellStyle name="Hyperlink 2 3 2 5 3 2" xfId="1920"/>
    <cellStyle name="Hyperlink 2 3 2 5 3 2 2" xfId="4131"/>
    <cellStyle name="Hyperlink 2 3 2 5 3 2 2 2" xfId="10761"/>
    <cellStyle name="Hyperlink 2 3 2 5 3 2 3" xfId="6341"/>
    <cellStyle name="Hyperlink 2 3 2 5 3 2 4" xfId="8551"/>
    <cellStyle name="Hyperlink 2 3 2 5 3 3" xfId="3026"/>
    <cellStyle name="Hyperlink 2 3 2 5 3 3 2" xfId="9656"/>
    <cellStyle name="Hyperlink 2 3 2 5 3 4" xfId="5236"/>
    <cellStyle name="Hyperlink 2 3 2 5 3 5" xfId="7446"/>
    <cellStyle name="Hyperlink 2 3 2 5 4" xfId="1368"/>
    <cellStyle name="Hyperlink 2 3 2 5 4 2" xfId="3579"/>
    <cellStyle name="Hyperlink 2 3 2 5 4 2 2" xfId="10209"/>
    <cellStyle name="Hyperlink 2 3 2 5 4 3" xfId="5789"/>
    <cellStyle name="Hyperlink 2 3 2 5 4 4" xfId="7999"/>
    <cellStyle name="Hyperlink 2 3 2 5 5" xfId="2474"/>
    <cellStyle name="Hyperlink 2 3 2 5 5 2" xfId="9104"/>
    <cellStyle name="Hyperlink 2 3 2 5 6" xfId="4684"/>
    <cellStyle name="Hyperlink 2 3 2 5 7" xfId="6894"/>
    <cellStyle name="Hyperlink 2 3 2 6" xfId="347"/>
    <cellStyle name="Hyperlink 2 3 2 6 2" xfId="899"/>
    <cellStyle name="Hyperlink 2 3 2 6 2 2" xfId="2012"/>
    <cellStyle name="Hyperlink 2 3 2 6 2 2 2" xfId="4223"/>
    <cellStyle name="Hyperlink 2 3 2 6 2 2 2 2" xfId="10853"/>
    <cellStyle name="Hyperlink 2 3 2 6 2 2 3" xfId="6433"/>
    <cellStyle name="Hyperlink 2 3 2 6 2 2 4" xfId="8643"/>
    <cellStyle name="Hyperlink 2 3 2 6 2 3" xfId="3118"/>
    <cellStyle name="Hyperlink 2 3 2 6 2 3 2" xfId="9748"/>
    <cellStyle name="Hyperlink 2 3 2 6 2 4" xfId="5328"/>
    <cellStyle name="Hyperlink 2 3 2 6 2 5" xfId="7538"/>
    <cellStyle name="Hyperlink 2 3 2 6 3" xfId="1460"/>
    <cellStyle name="Hyperlink 2 3 2 6 3 2" xfId="3671"/>
    <cellStyle name="Hyperlink 2 3 2 6 3 2 2" xfId="10301"/>
    <cellStyle name="Hyperlink 2 3 2 6 3 3" xfId="5881"/>
    <cellStyle name="Hyperlink 2 3 2 6 3 4" xfId="8091"/>
    <cellStyle name="Hyperlink 2 3 2 6 4" xfId="2566"/>
    <cellStyle name="Hyperlink 2 3 2 6 4 2" xfId="9196"/>
    <cellStyle name="Hyperlink 2 3 2 6 5" xfId="4776"/>
    <cellStyle name="Hyperlink 2 3 2 6 6" xfId="6986"/>
    <cellStyle name="Hyperlink 2 3 2 7" xfId="623"/>
    <cellStyle name="Hyperlink 2 3 2 7 2" xfId="1736"/>
    <cellStyle name="Hyperlink 2 3 2 7 2 2" xfId="3947"/>
    <cellStyle name="Hyperlink 2 3 2 7 2 2 2" xfId="10577"/>
    <cellStyle name="Hyperlink 2 3 2 7 2 3" xfId="6157"/>
    <cellStyle name="Hyperlink 2 3 2 7 2 4" xfId="8367"/>
    <cellStyle name="Hyperlink 2 3 2 7 3" xfId="2842"/>
    <cellStyle name="Hyperlink 2 3 2 7 3 2" xfId="9472"/>
    <cellStyle name="Hyperlink 2 3 2 7 4" xfId="5052"/>
    <cellStyle name="Hyperlink 2 3 2 7 5" xfId="7262"/>
    <cellStyle name="Hyperlink 2 3 2 8" xfId="1184"/>
    <cellStyle name="Hyperlink 2 3 2 8 2" xfId="3395"/>
    <cellStyle name="Hyperlink 2 3 2 8 2 2" xfId="10025"/>
    <cellStyle name="Hyperlink 2 3 2 8 3" xfId="5605"/>
    <cellStyle name="Hyperlink 2 3 2 8 4" xfId="7815"/>
    <cellStyle name="Hyperlink 2 3 2 9" xfId="2290"/>
    <cellStyle name="Hyperlink 2 3 2 9 2" xfId="8920"/>
    <cellStyle name="Hyperlink 2 3 3" xfId="81"/>
    <cellStyle name="Hyperlink 2 3 3 10" xfId="6720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2 2 2" xfId="11001"/>
    <cellStyle name="Hyperlink 2 3 3 2 2 2 2 2 3" xfId="6581"/>
    <cellStyle name="Hyperlink 2 3 3 2 2 2 2 2 4" xfId="8791"/>
    <cellStyle name="Hyperlink 2 3 3 2 2 2 2 3" xfId="3266"/>
    <cellStyle name="Hyperlink 2 3 3 2 2 2 2 3 2" xfId="9896"/>
    <cellStyle name="Hyperlink 2 3 3 2 2 2 2 4" xfId="5476"/>
    <cellStyle name="Hyperlink 2 3 3 2 2 2 2 5" xfId="7686"/>
    <cellStyle name="Hyperlink 2 3 3 2 2 2 3" xfId="1608"/>
    <cellStyle name="Hyperlink 2 3 3 2 2 2 3 2" xfId="3819"/>
    <cellStyle name="Hyperlink 2 3 3 2 2 2 3 2 2" xfId="10449"/>
    <cellStyle name="Hyperlink 2 3 3 2 2 2 3 3" xfId="6029"/>
    <cellStyle name="Hyperlink 2 3 3 2 2 2 3 4" xfId="8239"/>
    <cellStyle name="Hyperlink 2 3 3 2 2 2 4" xfId="2714"/>
    <cellStyle name="Hyperlink 2 3 3 2 2 2 4 2" xfId="9344"/>
    <cellStyle name="Hyperlink 2 3 3 2 2 2 5" xfId="4924"/>
    <cellStyle name="Hyperlink 2 3 3 2 2 2 6" xfId="7134"/>
    <cellStyle name="Hyperlink 2 3 3 2 2 3" xfId="771"/>
    <cellStyle name="Hyperlink 2 3 3 2 2 3 2" xfId="1884"/>
    <cellStyle name="Hyperlink 2 3 3 2 2 3 2 2" xfId="4095"/>
    <cellStyle name="Hyperlink 2 3 3 2 2 3 2 2 2" xfId="10725"/>
    <cellStyle name="Hyperlink 2 3 3 2 2 3 2 3" xfId="6305"/>
    <cellStyle name="Hyperlink 2 3 3 2 2 3 2 4" xfId="8515"/>
    <cellStyle name="Hyperlink 2 3 3 2 2 3 3" xfId="2990"/>
    <cellStyle name="Hyperlink 2 3 3 2 2 3 3 2" xfId="9620"/>
    <cellStyle name="Hyperlink 2 3 3 2 2 3 4" xfId="5200"/>
    <cellStyle name="Hyperlink 2 3 3 2 2 3 5" xfId="7410"/>
    <cellStyle name="Hyperlink 2 3 3 2 2 4" xfId="1332"/>
    <cellStyle name="Hyperlink 2 3 3 2 2 4 2" xfId="3543"/>
    <cellStyle name="Hyperlink 2 3 3 2 2 4 2 2" xfId="10173"/>
    <cellStyle name="Hyperlink 2 3 3 2 2 4 3" xfId="5753"/>
    <cellStyle name="Hyperlink 2 3 3 2 2 4 4" xfId="7963"/>
    <cellStyle name="Hyperlink 2 3 3 2 2 5" xfId="2438"/>
    <cellStyle name="Hyperlink 2 3 3 2 2 5 2" xfId="9068"/>
    <cellStyle name="Hyperlink 2 3 3 2 2 6" xfId="4648"/>
    <cellStyle name="Hyperlink 2 3 3 2 2 7" xfId="685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2 2 2" xfId="11093"/>
    <cellStyle name="Hyperlink 2 3 3 2 3 2 2 2 3" xfId="6673"/>
    <cellStyle name="Hyperlink 2 3 3 2 3 2 2 2 4" xfId="8883"/>
    <cellStyle name="Hyperlink 2 3 3 2 3 2 2 3" xfId="3358"/>
    <cellStyle name="Hyperlink 2 3 3 2 3 2 2 3 2" xfId="9988"/>
    <cellStyle name="Hyperlink 2 3 3 2 3 2 2 4" xfId="5568"/>
    <cellStyle name="Hyperlink 2 3 3 2 3 2 2 5" xfId="7778"/>
    <cellStyle name="Hyperlink 2 3 3 2 3 2 3" xfId="1700"/>
    <cellStyle name="Hyperlink 2 3 3 2 3 2 3 2" xfId="3911"/>
    <cellStyle name="Hyperlink 2 3 3 2 3 2 3 2 2" xfId="10541"/>
    <cellStyle name="Hyperlink 2 3 3 2 3 2 3 3" xfId="6121"/>
    <cellStyle name="Hyperlink 2 3 3 2 3 2 3 4" xfId="8331"/>
    <cellStyle name="Hyperlink 2 3 3 2 3 2 4" xfId="2806"/>
    <cellStyle name="Hyperlink 2 3 3 2 3 2 4 2" xfId="9436"/>
    <cellStyle name="Hyperlink 2 3 3 2 3 2 5" xfId="5016"/>
    <cellStyle name="Hyperlink 2 3 3 2 3 2 6" xfId="7226"/>
    <cellStyle name="Hyperlink 2 3 3 2 3 3" xfId="863"/>
    <cellStyle name="Hyperlink 2 3 3 2 3 3 2" xfId="1976"/>
    <cellStyle name="Hyperlink 2 3 3 2 3 3 2 2" xfId="4187"/>
    <cellStyle name="Hyperlink 2 3 3 2 3 3 2 2 2" xfId="10817"/>
    <cellStyle name="Hyperlink 2 3 3 2 3 3 2 3" xfId="6397"/>
    <cellStyle name="Hyperlink 2 3 3 2 3 3 2 4" xfId="8607"/>
    <cellStyle name="Hyperlink 2 3 3 2 3 3 3" xfId="3082"/>
    <cellStyle name="Hyperlink 2 3 3 2 3 3 3 2" xfId="9712"/>
    <cellStyle name="Hyperlink 2 3 3 2 3 3 4" xfId="5292"/>
    <cellStyle name="Hyperlink 2 3 3 2 3 3 5" xfId="7502"/>
    <cellStyle name="Hyperlink 2 3 3 2 3 4" xfId="1424"/>
    <cellStyle name="Hyperlink 2 3 3 2 3 4 2" xfId="3635"/>
    <cellStyle name="Hyperlink 2 3 3 2 3 4 2 2" xfId="10265"/>
    <cellStyle name="Hyperlink 2 3 3 2 3 4 3" xfId="5845"/>
    <cellStyle name="Hyperlink 2 3 3 2 3 4 4" xfId="8055"/>
    <cellStyle name="Hyperlink 2 3 3 2 3 5" xfId="2530"/>
    <cellStyle name="Hyperlink 2 3 3 2 3 5 2" xfId="9160"/>
    <cellStyle name="Hyperlink 2 3 3 2 3 6" xfId="4740"/>
    <cellStyle name="Hyperlink 2 3 3 2 3 7" xfId="695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2 2 2" xfId="10909"/>
    <cellStyle name="Hyperlink 2 3 3 2 4 2 2 3" xfId="6489"/>
    <cellStyle name="Hyperlink 2 3 3 2 4 2 2 4" xfId="8699"/>
    <cellStyle name="Hyperlink 2 3 3 2 4 2 3" xfId="3174"/>
    <cellStyle name="Hyperlink 2 3 3 2 4 2 3 2" xfId="9804"/>
    <cellStyle name="Hyperlink 2 3 3 2 4 2 4" xfId="5384"/>
    <cellStyle name="Hyperlink 2 3 3 2 4 2 5" xfId="7594"/>
    <cellStyle name="Hyperlink 2 3 3 2 4 3" xfId="1516"/>
    <cellStyle name="Hyperlink 2 3 3 2 4 3 2" xfId="3727"/>
    <cellStyle name="Hyperlink 2 3 3 2 4 3 2 2" xfId="10357"/>
    <cellStyle name="Hyperlink 2 3 3 2 4 3 3" xfId="5937"/>
    <cellStyle name="Hyperlink 2 3 3 2 4 3 4" xfId="8147"/>
    <cellStyle name="Hyperlink 2 3 3 2 4 4" xfId="2622"/>
    <cellStyle name="Hyperlink 2 3 3 2 4 4 2" xfId="9252"/>
    <cellStyle name="Hyperlink 2 3 3 2 4 5" xfId="4832"/>
    <cellStyle name="Hyperlink 2 3 3 2 4 6" xfId="7042"/>
    <cellStyle name="Hyperlink 2 3 3 2 5" xfId="679"/>
    <cellStyle name="Hyperlink 2 3 3 2 5 2" xfId="1792"/>
    <cellStyle name="Hyperlink 2 3 3 2 5 2 2" xfId="4003"/>
    <cellStyle name="Hyperlink 2 3 3 2 5 2 2 2" xfId="10633"/>
    <cellStyle name="Hyperlink 2 3 3 2 5 2 3" xfId="6213"/>
    <cellStyle name="Hyperlink 2 3 3 2 5 2 4" xfId="8423"/>
    <cellStyle name="Hyperlink 2 3 3 2 5 3" xfId="2898"/>
    <cellStyle name="Hyperlink 2 3 3 2 5 3 2" xfId="9528"/>
    <cellStyle name="Hyperlink 2 3 3 2 5 4" xfId="5108"/>
    <cellStyle name="Hyperlink 2 3 3 2 5 5" xfId="7318"/>
    <cellStyle name="Hyperlink 2 3 3 2 6" xfId="1240"/>
    <cellStyle name="Hyperlink 2 3 3 2 6 2" xfId="3451"/>
    <cellStyle name="Hyperlink 2 3 3 2 6 2 2" xfId="10081"/>
    <cellStyle name="Hyperlink 2 3 3 2 6 3" xfId="5661"/>
    <cellStyle name="Hyperlink 2 3 3 2 6 4" xfId="7871"/>
    <cellStyle name="Hyperlink 2 3 3 2 7" xfId="2346"/>
    <cellStyle name="Hyperlink 2 3 3 2 7 2" xfId="8976"/>
    <cellStyle name="Hyperlink 2 3 3 2 8" xfId="4556"/>
    <cellStyle name="Hyperlink 2 3 3 2 9" xfId="676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2 2 2" xfId="10955"/>
    <cellStyle name="Hyperlink 2 3 3 3 2 2 2 3" xfId="6535"/>
    <cellStyle name="Hyperlink 2 3 3 3 2 2 2 4" xfId="8745"/>
    <cellStyle name="Hyperlink 2 3 3 3 2 2 3" xfId="3220"/>
    <cellStyle name="Hyperlink 2 3 3 3 2 2 3 2" xfId="9850"/>
    <cellStyle name="Hyperlink 2 3 3 3 2 2 4" xfId="5430"/>
    <cellStyle name="Hyperlink 2 3 3 3 2 2 5" xfId="7640"/>
    <cellStyle name="Hyperlink 2 3 3 3 2 3" xfId="1562"/>
    <cellStyle name="Hyperlink 2 3 3 3 2 3 2" xfId="3773"/>
    <cellStyle name="Hyperlink 2 3 3 3 2 3 2 2" xfId="10403"/>
    <cellStyle name="Hyperlink 2 3 3 3 2 3 3" xfId="5983"/>
    <cellStyle name="Hyperlink 2 3 3 3 2 3 4" xfId="8193"/>
    <cellStyle name="Hyperlink 2 3 3 3 2 4" xfId="2668"/>
    <cellStyle name="Hyperlink 2 3 3 3 2 4 2" xfId="9298"/>
    <cellStyle name="Hyperlink 2 3 3 3 2 5" xfId="4878"/>
    <cellStyle name="Hyperlink 2 3 3 3 2 6" xfId="7088"/>
    <cellStyle name="Hyperlink 2 3 3 3 3" xfId="725"/>
    <cellStyle name="Hyperlink 2 3 3 3 3 2" xfId="1838"/>
    <cellStyle name="Hyperlink 2 3 3 3 3 2 2" xfId="4049"/>
    <cellStyle name="Hyperlink 2 3 3 3 3 2 2 2" xfId="10679"/>
    <cellStyle name="Hyperlink 2 3 3 3 3 2 3" xfId="6259"/>
    <cellStyle name="Hyperlink 2 3 3 3 3 2 4" xfId="8469"/>
    <cellStyle name="Hyperlink 2 3 3 3 3 3" xfId="2944"/>
    <cellStyle name="Hyperlink 2 3 3 3 3 3 2" xfId="9574"/>
    <cellStyle name="Hyperlink 2 3 3 3 3 4" xfId="5154"/>
    <cellStyle name="Hyperlink 2 3 3 3 3 5" xfId="7364"/>
    <cellStyle name="Hyperlink 2 3 3 3 4" xfId="1286"/>
    <cellStyle name="Hyperlink 2 3 3 3 4 2" xfId="3497"/>
    <cellStyle name="Hyperlink 2 3 3 3 4 2 2" xfId="10127"/>
    <cellStyle name="Hyperlink 2 3 3 3 4 3" xfId="5707"/>
    <cellStyle name="Hyperlink 2 3 3 3 4 4" xfId="7917"/>
    <cellStyle name="Hyperlink 2 3 3 3 5" xfId="2392"/>
    <cellStyle name="Hyperlink 2 3 3 3 5 2" xfId="9022"/>
    <cellStyle name="Hyperlink 2 3 3 3 6" xfId="4602"/>
    <cellStyle name="Hyperlink 2 3 3 3 7" xfId="681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2 2 2" xfId="11047"/>
    <cellStyle name="Hyperlink 2 3 3 4 2 2 2 3" xfId="6627"/>
    <cellStyle name="Hyperlink 2 3 3 4 2 2 2 4" xfId="8837"/>
    <cellStyle name="Hyperlink 2 3 3 4 2 2 3" xfId="3312"/>
    <cellStyle name="Hyperlink 2 3 3 4 2 2 3 2" xfId="9942"/>
    <cellStyle name="Hyperlink 2 3 3 4 2 2 4" xfId="5522"/>
    <cellStyle name="Hyperlink 2 3 3 4 2 2 5" xfId="7732"/>
    <cellStyle name="Hyperlink 2 3 3 4 2 3" xfId="1654"/>
    <cellStyle name="Hyperlink 2 3 3 4 2 3 2" xfId="3865"/>
    <cellStyle name="Hyperlink 2 3 3 4 2 3 2 2" xfId="10495"/>
    <cellStyle name="Hyperlink 2 3 3 4 2 3 3" xfId="6075"/>
    <cellStyle name="Hyperlink 2 3 3 4 2 3 4" xfId="8285"/>
    <cellStyle name="Hyperlink 2 3 3 4 2 4" xfId="2760"/>
    <cellStyle name="Hyperlink 2 3 3 4 2 4 2" xfId="9390"/>
    <cellStyle name="Hyperlink 2 3 3 4 2 5" xfId="4970"/>
    <cellStyle name="Hyperlink 2 3 3 4 2 6" xfId="7180"/>
    <cellStyle name="Hyperlink 2 3 3 4 3" xfId="817"/>
    <cellStyle name="Hyperlink 2 3 3 4 3 2" xfId="1930"/>
    <cellStyle name="Hyperlink 2 3 3 4 3 2 2" xfId="4141"/>
    <cellStyle name="Hyperlink 2 3 3 4 3 2 2 2" xfId="10771"/>
    <cellStyle name="Hyperlink 2 3 3 4 3 2 3" xfId="6351"/>
    <cellStyle name="Hyperlink 2 3 3 4 3 2 4" xfId="8561"/>
    <cellStyle name="Hyperlink 2 3 3 4 3 3" xfId="3036"/>
    <cellStyle name="Hyperlink 2 3 3 4 3 3 2" xfId="9666"/>
    <cellStyle name="Hyperlink 2 3 3 4 3 4" xfId="5246"/>
    <cellStyle name="Hyperlink 2 3 3 4 3 5" xfId="7456"/>
    <cellStyle name="Hyperlink 2 3 3 4 4" xfId="1378"/>
    <cellStyle name="Hyperlink 2 3 3 4 4 2" xfId="3589"/>
    <cellStyle name="Hyperlink 2 3 3 4 4 2 2" xfId="10219"/>
    <cellStyle name="Hyperlink 2 3 3 4 4 3" xfId="5799"/>
    <cellStyle name="Hyperlink 2 3 3 4 4 4" xfId="8009"/>
    <cellStyle name="Hyperlink 2 3 3 4 5" xfId="2484"/>
    <cellStyle name="Hyperlink 2 3 3 4 5 2" xfId="9114"/>
    <cellStyle name="Hyperlink 2 3 3 4 6" xfId="4694"/>
    <cellStyle name="Hyperlink 2 3 3 4 7" xfId="6904"/>
    <cellStyle name="Hyperlink 2 3 3 5" xfId="357"/>
    <cellStyle name="Hyperlink 2 3 3 5 2" xfId="909"/>
    <cellStyle name="Hyperlink 2 3 3 5 2 2" xfId="2022"/>
    <cellStyle name="Hyperlink 2 3 3 5 2 2 2" xfId="4233"/>
    <cellStyle name="Hyperlink 2 3 3 5 2 2 2 2" xfId="10863"/>
    <cellStyle name="Hyperlink 2 3 3 5 2 2 3" xfId="6443"/>
    <cellStyle name="Hyperlink 2 3 3 5 2 2 4" xfId="8653"/>
    <cellStyle name="Hyperlink 2 3 3 5 2 3" xfId="3128"/>
    <cellStyle name="Hyperlink 2 3 3 5 2 3 2" xfId="9758"/>
    <cellStyle name="Hyperlink 2 3 3 5 2 4" xfId="5338"/>
    <cellStyle name="Hyperlink 2 3 3 5 2 5" xfId="7548"/>
    <cellStyle name="Hyperlink 2 3 3 5 3" xfId="1470"/>
    <cellStyle name="Hyperlink 2 3 3 5 3 2" xfId="3681"/>
    <cellStyle name="Hyperlink 2 3 3 5 3 2 2" xfId="10311"/>
    <cellStyle name="Hyperlink 2 3 3 5 3 3" xfId="5891"/>
    <cellStyle name="Hyperlink 2 3 3 5 3 4" xfId="8101"/>
    <cellStyle name="Hyperlink 2 3 3 5 4" xfId="2576"/>
    <cellStyle name="Hyperlink 2 3 3 5 4 2" xfId="9206"/>
    <cellStyle name="Hyperlink 2 3 3 5 5" xfId="4786"/>
    <cellStyle name="Hyperlink 2 3 3 5 6" xfId="6996"/>
    <cellStyle name="Hyperlink 2 3 3 6" xfId="633"/>
    <cellStyle name="Hyperlink 2 3 3 6 2" xfId="1746"/>
    <cellStyle name="Hyperlink 2 3 3 6 2 2" xfId="3957"/>
    <cellStyle name="Hyperlink 2 3 3 6 2 2 2" xfId="10587"/>
    <cellStyle name="Hyperlink 2 3 3 6 2 3" xfId="6167"/>
    <cellStyle name="Hyperlink 2 3 3 6 2 4" xfId="8377"/>
    <cellStyle name="Hyperlink 2 3 3 6 3" xfId="2852"/>
    <cellStyle name="Hyperlink 2 3 3 6 3 2" xfId="9482"/>
    <cellStyle name="Hyperlink 2 3 3 6 4" xfId="5062"/>
    <cellStyle name="Hyperlink 2 3 3 6 5" xfId="7272"/>
    <cellStyle name="Hyperlink 2 3 3 7" xfId="1194"/>
    <cellStyle name="Hyperlink 2 3 3 7 2" xfId="3405"/>
    <cellStyle name="Hyperlink 2 3 3 7 2 2" xfId="10035"/>
    <cellStyle name="Hyperlink 2 3 3 7 3" xfId="5615"/>
    <cellStyle name="Hyperlink 2 3 3 7 4" xfId="7825"/>
    <cellStyle name="Hyperlink 2 3 3 8" xfId="2300"/>
    <cellStyle name="Hyperlink 2 3 3 8 2" xfId="893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2 2 2" xfId="10981"/>
    <cellStyle name="Hyperlink 2 3 4 2 2 2 2 3" xfId="6561"/>
    <cellStyle name="Hyperlink 2 3 4 2 2 2 2 4" xfId="8771"/>
    <cellStyle name="Hyperlink 2 3 4 2 2 2 3" xfId="3246"/>
    <cellStyle name="Hyperlink 2 3 4 2 2 2 3 2" xfId="9876"/>
    <cellStyle name="Hyperlink 2 3 4 2 2 2 4" xfId="5456"/>
    <cellStyle name="Hyperlink 2 3 4 2 2 2 5" xfId="7666"/>
    <cellStyle name="Hyperlink 2 3 4 2 2 3" xfId="1588"/>
    <cellStyle name="Hyperlink 2 3 4 2 2 3 2" xfId="3799"/>
    <cellStyle name="Hyperlink 2 3 4 2 2 3 2 2" xfId="10429"/>
    <cellStyle name="Hyperlink 2 3 4 2 2 3 3" xfId="6009"/>
    <cellStyle name="Hyperlink 2 3 4 2 2 3 4" xfId="8219"/>
    <cellStyle name="Hyperlink 2 3 4 2 2 4" xfId="2694"/>
    <cellStyle name="Hyperlink 2 3 4 2 2 4 2" xfId="9324"/>
    <cellStyle name="Hyperlink 2 3 4 2 2 5" xfId="4904"/>
    <cellStyle name="Hyperlink 2 3 4 2 2 6" xfId="7114"/>
    <cellStyle name="Hyperlink 2 3 4 2 3" xfId="751"/>
    <cellStyle name="Hyperlink 2 3 4 2 3 2" xfId="1864"/>
    <cellStyle name="Hyperlink 2 3 4 2 3 2 2" xfId="4075"/>
    <cellStyle name="Hyperlink 2 3 4 2 3 2 2 2" xfId="10705"/>
    <cellStyle name="Hyperlink 2 3 4 2 3 2 3" xfId="6285"/>
    <cellStyle name="Hyperlink 2 3 4 2 3 2 4" xfId="8495"/>
    <cellStyle name="Hyperlink 2 3 4 2 3 3" xfId="2970"/>
    <cellStyle name="Hyperlink 2 3 4 2 3 3 2" xfId="9600"/>
    <cellStyle name="Hyperlink 2 3 4 2 3 4" xfId="5180"/>
    <cellStyle name="Hyperlink 2 3 4 2 3 5" xfId="7390"/>
    <cellStyle name="Hyperlink 2 3 4 2 4" xfId="1312"/>
    <cellStyle name="Hyperlink 2 3 4 2 4 2" xfId="3523"/>
    <cellStyle name="Hyperlink 2 3 4 2 4 2 2" xfId="10153"/>
    <cellStyle name="Hyperlink 2 3 4 2 4 3" xfId="5733"/>
    <cellStyle name="Hyperlink 2 3 4 2 4 4" xfId="7943"/>
    <cellStyle name="Hyperlink 2 3 4 2 5" xfId="2418"/>
    <cellStyle name="Hyperlink 2 3 4 2 5 2" xfId="9048"/>
    <cellStyle name="Hyperlink 2 3 4 2 6" xfId="4628"/>
    <cellStyle name="Hyperlink 2 3 4 2 7" xfId="683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2 2 2" xfId="11073"/>
    <cellStyle name="Hyperlink 2 3 4 3 2 2 2 3" xfId="6653"/>
    <cellStyle name="Hyperlink 2 3 4 3 2 2 2 4" xfId="8863"/>
    <cellStyle name="Hyperlink 2 3 4 3 2 2 3" xfId="3338"/>
    <cellStyle name="Hyperlink 2 3 4 3 2 2 3 2" xfId="9968"/>
    <cellStyle name="Hyperlink 2 3 4 3 2 2 4" xfId="5548"/>
    <cellStyle name="Hyperlink 2 3 4 3 2 2 5" xfId="7758"/>
    <cellStyle name="Hyperlink 2 3 4 3 2 3" xfId="1680"/>
    <cellStyle name="Hyperlink 2 3 4 3 2 3 2" xfId="3891"/>
    <cellStyle name="Hyperlink 2 3 4 3 2 3 2 2" xfId="10521"/>
    <cellStyle name="Hyperlink 2 3 4 3 2 3 3" xfId="6101"/>
    <cellStyle name="Hyperlink 2 3 4 3 2 3 4" xfId="8311"/>
    <cellStyle name="Hyperlink 2 3 4 3 2 4" xfId="2786"/>
    <cellStyle name="Hyperlink 2 3 4 3 2 4 2" xfId="9416"/>
    <cellStyle name="Hyperlink 2 3 4 3 2 5" xfId="4996"/>
    <cellStyle name="Hyperlink 2 3 4 3 2 6" xfId="7206"/>
    <cellStyle name="Hyperlink 2 3 4 3 3" xfId="843"/>
    <cellStyle name="Hyperlink 2 3 4 3 3 2" xfId="1956"/>
    <cellStyle name="Hyperlink 2 3 4 3 3 2 2" xfId="4167"/>
    <cellStyle name="Hyperlink 2 3 4 3 3 2 2 2" xfId="10797"/>
    <cellStyle name="Hyperlink 2 3 4 3 3 2 3" xfId="6377"/>
    <cellStyle name="Hyperlink 2 3 4 3 3 2 4" xfId="8587"/>
    <cellStyle name="Hyperlink 2 3 4 3 3 3" xfId="3062"/>
    <cellStyle name="Hyperlink 2 3 4 3 3 3 2" xfId="9692"/>
    <cellStyle name="Hyperlink 2 3 4 3 3 4" xfId="5272"/>
    <cellStyle name="Hyperlink 2 3 4 3 3 5" xfId="7482"/>
    <cellStyle name="Hyperlink 2 3 4 3 4" xfId="1404"/>
    <cellStyle name="Hyperlink 2 3 4 3 4 2" xfId="3615"/>
    <cellStyle name="Hyperlink 2 3 4 3 4 2 2" xfId="10245"/>
    <cellStyle name="Hyperlink 2 3 4 3 4 3" xfId="5825"/>
    <cellStyle name="Hyperlink 2 3 4 3 4 4" xfId="8035"/>
    <cellStyle name="Hyperlink 2 3 4 3 5" xfId="2510"/>
    <cellStyle name="Hyperlink 2 3 4 3 5 2" xfId="9140"/>
    <cellStyle name="Hyperlink 2 3 4 3 6" xfId="4720"/>
    <cellStyle name="Hyperlink 2 3 4 3 7" xfId="6930"/>
    <cellStyle name="Hyperlink 2 3 4 4" xfId="383"/>
    <cellStyle name="Hyperlink 2 3 4 4 2" xfId="935"/>
    <cellStyle name="Hyperlink 2 3 4 4 2 2" xfId="2048"/>
    <cellStyle name="Hyperlink 2 3 4 4 2 2 2" xfId="4259"/>
    <cellStyle name="Hyperlink 2 3 4 4 2 2 2 2" xfId="10889"/>
    <cellStyle name="Hyperlink 2 3 4 4 2 2 3" xfId="6469"/>
    <cellStyle name="Hyperlink 2 3 4 4 2 2 4" xfId="8679"/>
    <cellStyle name="Hyperlink 2 3 4 4 2 3" xfId="3154"/>
    <cellStyle name="Hyperlink 2 3 4 4 2 3 2" xfId="9784"/>
    <cellStyle name="Hyperlink 2 3 4 4 2 4" xfId="5364"/>
    <cellStyle name="Hyperlink 2 3 4 4 2 5" xfId="7574"/>
    <cellStyle name="Hyperlink 2 3 4 4 3" xfId="1496"/>
    <cellStyle name="Hyperlink 2 3 4 4 3 2" xfId="3707"/>
    <cellStyle name="Hyperlink 2 3 4 4 3 2 2" xfId="10337"/>
    <cellStyle name="Hyperlink 2 3 4 4 3 3" xfId="5917"/>
    <cellStyle name="Hyperlink 2 3 4 4 3 4" xfId="8127"/>
    <cellStyle name="Hyperlink 2 3 4 4 4" xfId="2602"/>
    <cellStyle name="Hyperlink 2 3 4 4 4 2" xfId="9232"/>
    <cellStyle name="Hyperlink 2 3 4 4 5" xfId="4812"/>
    <cellStyle name="Hyperlink 2 3 4 4 6" xfId="7022"/>
    <cellStyle name="Hyperlink 2 3 4 5" xfId="659"/>
    <cellStyle name="Hyperlink 2 3 4 5 2" xfId="1772"/>
    <cellStyle name="Hyperlink 2 3 4 5 2 2" xfId="3983"/>
    <cellStyle name="Hyperlink 2 3 4 5 2 2 2" xfId="10613"/>
    <cellStyle name="Hyperlink 2 3 4 5 2 3" xfId="6193"/>
    <cellStyle name="Hyperlink 2 3 4 5 2 4" xfId="8403"/>
    <cellStyle name="Hyperlink 2 3 4 5 3" xfId="2878"/>
    <cellStyle name="Hyperlink 2 3 4 5 3 2" xfId="9508"/>
    <cellStyle name="Hyperlink 2 3 4 5 4" xfId="5088"/>
    <cellStyle name="Hyperlink 2 3 4 5 5" xfId="7298"/>
    <cellStyle name="Hyperlink 2 3 4 6" xfId="1220"/>
    <cellStyle name="Hyperlink 2 3 4 6 2" xfId="3431"/>
    <cellStyle name="Hyperlink 2 3 4 6 2 2" xfId="10061"/>
    <cellStyle name="Hyperlink 2 3 4 6 3" xfId="5641"/>
    <cellStyle name="Hyperlink 2 3 4 6 4" xfId="7851"/>
    <cellStyle name="Hyperlink 2 3 4 7" xfId="2326"/>
    <cellStyle name="Hyperlink 2 3 4 7 2" xfId="8956"/>
    <cellStyle name="Hyperlink 2 3 4 8" xfId="4536"/>
    <cellStyle name="Hyperlink 2 3 4 9" xfId="674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2 2 2" xfId="10935"/>
    <cellStyle name="Hyperlink 2 3 5 2 2 2 3" xfId="6515"/>
    <cellStyle name="Hyperlink 2 3 5 2 2 2 4" xfId="8725"/>
    <cellStyle name="Hyperlink 2 3 5 2 2 3" xfId="3200"/>
    <cellStyle name="Hyperlink 2 3 5 2 2 3 2" xfId="9830"/>
    <cellStyle name="Hyperlink 2 3 5 2 2 4" xfId="5410"/>
    <cellStyle name="Hyperlink 2 3 5 2 2 5" xfId="7620"/>
    <cellStyle name="Hyperlink 2 3 5 2 3" xfId="1542"/>
    <cellStyle name="Hyperlink 2 3 5 2 3 2" xfId="3753"/>
    <cellStyle name="Hyperlink 2 3 5 2 3 2 2" xfId="10383"/>
    <cellStyle name="Hyperlink 2 3 5 2 3 3" xfId="5963"/>
    <cellStyle name="Hyperlink 2 3 5 2 3 4" xfId="8173"/>
    <cellStyle name="Hyperlink 2 3 5 2 4" xfId="2648"/>
    <cellStyle name="Hyperlink 2 3 5 2 4 2" xfId="9278"/>
    <cellStyle name="Hyperlink 2 3 5 2 5" xfId="4858"/>
    <cellStyle name="Hyperlink 2 3 5 2 6" xfId="7068"/>
    <cellStyle name="Hyperlink 2 3 5 3" xfId="705"/>
    <cellStyle name="Hyperlink 2 3 5 3 2" xfId="1818"/>
    <cellStyle name="Hyperlink 2 3 5 3 2 2" xfId="4029"/>
    <cellStyle name="Hyperlink 2 3 5 3 2 2 2" xfId="10659"/>
    <cellStyle name="Hyperlink 2 3 5 3 2 3" xfId="6239"/>
    <cellStyle name="Hyperlink 2 3 5 3 2 4" xfId="8449"/>
    <cellStyle name="Hyperlink 2 3 5 3 3" xfId="2924"/>
    <cellStyle name="Hyperlink 2 3 5 3 3 2" xfId="9554"/>
    <cellStyle name="Hyperlink 2 3 5 3 4" xfId="5134"/>
    <cellStyle name="Hyperlink 2 3 5 3 5" xfId="7344"/>
    <cellStyle name="Hyperlink 2 3 5 4" xfId="1266"/>
    <cellStyle name="Hyperlink 2 3 5 4 2" xfId="3477"/>
    <cellStyle name="Hyperlink 2 3 5 4 2 2" xfId="10107"/>
    <cellStyle name="Hyperlink 2 3 5 4 3" xfId="5687"/>
    <cellStyle name="Hyperlink 2 3 5 4 4" xfId="7897"/>
    <cellStyle name="Hyperlink 2 3 5 5" xfId="2372"/>
    <cellStyle name="Hyperlink 2 3 5 5 2" xfId="9002"/>
    <cellStyle name="Hyperlink 2 3 5 6" xfId="4582"/>
    <cellStyle name="Hyperlink 2 3 5 7" xfId="679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2 2 2" xfId="11027"/>
    <cellStyle name="Hyperlink 2 3 6 2 2 2 3" xfId="6607"/>
    <cellStyle name="Hyperlink 2 3 6 2 2 2 4" xfId="8817"/>
    <cellStyle name="Hyperlink 2 3 6 2 2 3" xfId="3292"/>
    <cellStyle name="Hyperlink 2 3 6 2 2 3 2" xfId="9922"/>
    <cellStyle name="Hyperlink 2 3 6 2 2 4" xfId="5502"/>
    <cellStyle name="Hyperlink 2 3 6 2 2 5" xfId="7712"/>
    <cellStyle name="Hyperlink 2 3 6 2 3" xfId="1634"/>
    <cellStyle name="Hyperlink 2 3 6 2 3 2" xfId="3845"/>
    <cellStyle name="Hyperlink 2 3 6 2 3 2 2" xfId="10475"/>
    <cellStyle name="Hyperlink 2 3 6 2 3 3" xfId="6055"/>
    <cellStyle name="Hyperlink 2 3 6 2 3 4" xfId="8265"/>
    <cellStyle name="Hyperlink 2 3 6 2 4" xfId="2740"/>
    <cellStyle name="Hyperlink 2 3 6 2 4 2" xfId="9370"/>
    <cellStyle name="Hyperlink 2 3 6 2 5" xfId="4950"/>
    <cellStyle name="Hyperlink 2 3 6 2 6" xfId="7160"/>
    <cellStyle name="Hyperlink 2 3 6 3" xfId="797"/>
    <cellStyle name="Hyperlink 2 3 6 3 2" xfId="1910"/>
    <cellStyle name="Hyperlink 2 3 6 3 2 2" xfId="4121"/>
    <cellStyle name="Hyperlink 2 3 6 3 2 2 2" xfId="10751"/>
    <cellStyle name="Hyperlink 2 3 6 3 2 3" xfId="6331"/>
    <cellStyle name="Hyperlink 2 3 6 3 2 4" xfId="8541"/>
    <cellStyle name="Hyperlink 2 3 6 3 3" xfId="3016"/>
    <cellStyle name="Hyperlink 2 3 6 3 3 2" xfId="9646"/>
    <cellStyle name="Hyperlink 2 3 6 3 4" xfId="5226"/>
    <cellStyle name="Hyperlink 2 3 6 3 5" xfId="7436"/>
    <cellStyle name="Hyperlink 2 3 6 4" xfId="1358"/>
    <cellStyle name="Hyperlink 2 3 6 4 2" xfId="3569"/>
    <cellStyle name="Hyperlink 2 3 6 4 2 2" xfId="10199"/>
    <cellStyle name="Hyperlink 2 3 6 4 3" xfId="5779"/>
    <cellStyle name="Hyperlink 2 3 6 4 4" xfId="7989"/>
    <cellStyle name="Hyperlink 2 3 6 5" xfId="2464"/>
    <cellStyle name="Hyperlink 2 3 6 5 2" xfId="9094"/>
    <cellStyle name="Hyperlink 2 3 6 6" xfId="4674"/>
    <cellStyle name="Hyperlink 2 3 6 7" xfId="6884"/>
    <cellStyle name="Hyperlink 2 3 7" xfId="337"/>
    <cellStyle name="Hyperlink 2 3 7 2" xfId="889"/>
    <cellStyle name="Hyperlink 2 3 7 2 2" xfId="2002"/>
    <cellStyle name="Hyperlink 2 3 7 2 2 2" xfId="4213"/>
    <cellStyle name="Hyperlink 2 3 7 2 2 2 2" xfId="10843"/>
    <cellStyle name="Hyperlink 2 3 7 2 2 3" xfId="6423"/>
    <cellStyle name="Hyperlink 2 3 7 2 2 4" xfId="8633"/>
    <cellStyle name="Hyperlink 2 3 7 2 3" xfId="3108"/>
    <cellStyle name="Hyperlink 2 3 7 2 3 2" xfId="9738"/>
    <cellStyle name="Hyperlink 2 3 7 2 4" xfId="5318"/>
    <cellStyle name="Hyperlink 2 3 7 2 5" xfId="7528"/>
    <cellStyle name="Hyperlink 2 3 7 3" xfId="1450"/>
    <cellStyle name="Hyperlink 2 3 7 3 2" xfId="3661"/>
    <cellStyle name="Hyperlink 2 3 7 3 2 2" xfId="10291"/>
    <cellStyle name="Hyperlink 2 3 7 3 3" xfId="5871"/>
    <cellStyle name="Hyperlink 2 3 7 3 4" xfId="8081"/>
    <cellStyle name="Hyperlink 2 3 7 4" xfId="2556"/>
    <cellStyle name="Hyperlink 2 3 7 4 2" xfId="9186"/>
    <cellStyle name="Hyperlink 2 3 7 5" xfId="4766"/>
    <cellStyle name="Hyperlink 2 3 7 6" xfId="6976"/>
    <cellStyle name="Hyperlink 2 3 8" xfId="613"/>
    <cellStyle name="Hyperlink 2 3 8 2" xfId="1726"/>
    <cellStyle name="Hyperlink 2 3 8 2 2" xfId="3937"/>
    <cellStyle name="Hyperlink 2 3 8 2 2 2" xfId="10567"/>
    <cellStyle name="Hyperlink 2 3 8 2 3" xfId="6147"/>
    <cellStyle name="Hyperlink 2 3 8 2 4" xfId="8357"/>
    <cellStyle name="Hyperlink 2 3 8 3" xfId="2832"/>
    <cellStyle name="Hyperlink 2 3 8 3 2" xfId="9462"/>
    <cellStyle name="Hyperlink 2 3 8 4" xfId="5042"/>
    <cellStyle name="Hyperlink 2 3 8 5" xfId="7252"/>
    <cellStyle name="Hyperlink 2 3 9" xfId="1174"/>
    <cellStyle name="Hyperlink 2 3 9 2" xfId="3385"/>
    <cellStyle name="Hyperlink 2 3 9 2 2" xfId="10015"/>
    <cellStyle name="Hyperlink 2 3 9 3" xfId="5595"/>
    <cellStyle name="Hyperlink 2 3 9 4" xfId="7805"/>
    <cellStyle name="Hyperlink 2 4" xfId="66"/>
    <cellStyle name="Hyperlink 2 4 10" xfId="4495"/>
    <cellStyle name="Hyperlink 2 4 11" xfId="6705"/>
    <cellStyle name="Hyperlink 2 4 2" xfId="86"/>
    <cellStyle name="Hyperlink 2 4 2 10" xfId="6725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2 2 2" xfId="11006"/>
    <cellStyle name="Hyperlink 2 4 2 2 2 2 2 2 3" xfId="6586"/>
    <cellStyle name="Hyperlink 2 4 2 2 2 2 2 2 4" xfId="8796"/>
    <cellStyle name="Hyperlink 2 4 2 2 2 2 2 3" xfId="3271"/>
    <cellStyle name="Hyperlink 2 4 2 2 2 2 2 3 2" xfId="9901"/>
    <cellStyle name="Hyperlink 2 4 2 2 2 2 2 4" xfId="5481"/>
    <cellStyle name="Hyperlink 2 4 2 2 2 2 2 5" xfId="7691"/>
    <cellStyle name="Hyperlink 2 4 2 2 2 2 3" xfId="1613"/>
    <cellStyle name="Hyperlink 2 4 2 2 2 2 3 2" xfId="3824"/>
    <cellStyle name="Hyperlink 2 4 2 2 2 2 3 2 2" xfId="10454"/>
    <cellStyle name="Hyperlink 2 4 2 2 2 2 3 3" xfId="6034"/>
    <cellStyle name="Hyperlink 2 4 2 2 2 2 3 4" xfId="8244"/>
    <cellStyle name="Hyperlink 2 4 2 2 2 2 4" xfId="2719"/>
    <cellStyle name="Hyperlink 2 4 2 2 2 2 4 2" xfId="9349"/>
    <cellStyle name="Hyperlink 2 4 2 2 2 2 5" xfId="4929"/>
    <cellStyle name="Hyperlink 2 4 2 2 2 2 6" xfId="7139"/>
    <cellStyle name="Hyperlink 2 4 2 2 2 3" xfId="776"/>
    <cellStyle name="Hyperlink 2 4 2 2 2 3 2" xfId="1889"/>
    <cellStyle name="Hyperlink 2 4 2 2 2 3 2 2" xfId="4100"/>
    <cellStyle name="Hyperlink 2 4 2 2 2 3 2 2 2" xfId="10730"/>
    <cellStyle name="Hyperlink 2 4 2 2 2 3 2 3" xfId="6310"/>
    <cellStyle name="Hyperlink 2 4 2 2 2 3 2 4" xfId="8520"/>
    <cellStyle name="Hyperlink 2 4 2 2 2 3 3" xfId="2995"/>
    <cellStyle name="Hyperlink 2 4 2 2 2 3 3 2" xfId="9625"/>
    <cellStyle name="Hyperlink 2 4 2 2 2 3 4" xfId="5205"/>
    <cellStyle name="Hyperlink 2 4 2 2 2 3 5" xfId="7415"/>
    <cellStyle name="Hyperlink 2 4 2 2 2 4" xfId="1337"/>
    <cellStyle name="Hyperlink 2 4 2 2 2 4 2" xfId="3548"/>
    <cellStyle name="Hyperlink 2 4 2 2 2 4 2 2" xfId="10178"/>
    <cellStyle name="Hyperlink 2 4 2 2 2 4 3" xfId="5758"/>
    <cellStyle name="Hyperlink 2 4 2 2 2 4 4" xfId="7968"/>
    <cellStyle name="Hyperlink 2 4 2 2 2 5" xfId="2443"/>
    <cellStyle name="Hyperlink 2 4 2 2 2 5 2" xfId="9073"/>
    <cellStyle name="Hyperlink 2 4 2 2 2 6" xfId="4653"/>
    <cellStyle name="Hyperlink 2 4 2 2 2 7" xfId="686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2 2 2" xfId="11098"/>
    <cellStyle name="Hyperlink 2 4 2 2 3 2 2 2 3" xfId="6678"/>
    <cellStyle name="Hyperlink 2 4 2 2 3 2 2 2 4" xfId="8888"/>
    <cellStyle name="Hyperlink 2 4 2 2 3 2 2 3" xfId="3363"/>
    <cellStyle name="Hyperlink 2 4 2 2 3 2 2 3 2" xfId="9993"/>
    <cellStyle name="Hyperlink 2 4 2 2 3 2 2 4" xfId="5573"/>
    <cellStyle name="Hyperlink 2 4 2 2 3 2 2 5" xfId="7783"/>
    <cellStyle name="Hyperlink 2 4 2 2 3 2 3" xfId="1705"/>
    <cellStyle name="Hyperlink 2 4 2 2 3 2 3 2" xfId="3916"/>
    <cellStyle name="Hyperlink 2 4 2 2 3 2 3 2 2" xfId="10546"/>
    <cellStyle name="Hyperlink 2 4 2 2 3 2 3 3" xfId="6126"/>
    <cellStyle name="Hyperlink 2 4 2 2 3 2 3 4" xfId="8336"/>
    <cellStyle name="Hyperlink 2 4 2 2 3 2 4" xfId="2811"/>
    <cellStyle name="Hyperlink 2 4 2 2 3 2 4 2" xfId="9441"/>
    <cellStyle name="Hyperlink 2 4 2 2 3 2 5" xfId="5021"/>
    <cellStyle name="Hyperlink 2 4 2 2 3 2 6" xfId="7231"/>
    <cellStyle name="Hyperlink 2 4 2 2 3 3" xfId="868"/>
    <cellStyle name="Hyperlink 2 4 2 2 3 3 2" xfId="1981"/>
    <cellStyle name="Hyperlink 2 4 2 2 3 3 2 2" xfId="4192"/>
    <cellStyle name="Hyperlink 2 4 2 2 3 3 2 2 2" xfId="10822"/>
    <cellStyle name="Hyperlink 2 4 2 2 3 3 2 3" xfId="6402"/>
    <cellStyle name="Hyperlink 2 4 2 2 3 3 2 4" xfId="8612"/>
    <cellStyle name="Hyperlink 2 4 2 2 3 3 3" xfId="3087"/>
    <cellStyle name="Hyperlink 2 4 2 2 3 3 3 2" xfId="9717"/>
    <cellStyle name="Hyperlink 2 4 2 2 3 3 4" xfId="5297"/>
    <cellStyle name="Hyperlink 2 4 2 2 3 3 5" xfId="7507"/>
    <cellStyle name="Hyperlink 2 4 2 2 3 4" xfId="1429"/>
    <cellStyle name="Hyperlink 2 4 2 2 3 4 2" xfId="3640"/>
    <cellStyle name="Hyperlink 2 4 2 2 3 4 2 2" xfId="10270"/>
    <cellStyle name="Hyperlink 2 4 2 2 3 4 3" xfId="5850"/>
    <cellStyle name="Hyperlink 2 4 2 2 3 4 4" xfId="8060"/>
    <cellStyle name="Hyperlink 2 4 2 2 3 5" xfId="2535"/>
    <cellStyle name="Hyperlink 2 4 2 2 3 5 2" xfId="9165"/>
    <cellStyle name="Hyperlink 2 4 2 2 3 6" xfId="4745"/>
    <cellStyle name="Hyperlink 2 4 2 2 3 7" xfId="695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2 2 2" xfId="10914"/>
    <cellStyle name="Hyperlink 2 4 2 2 4 2 2 3" xfId="6494"/>
    <cellStyle name="Hyperlink 2 4 2 2 4 2 2 4" xfId="8704"/>
    <cellStyle name="Hyperlink 2 4 2 2 4 2 3" xfId="3179"/>
    <cellStyle name="Hyperlink 2 4 2 2 4 2 3 2" xfId="9809"/>
    <cellStyle name="Hyperlink 2 4 2 2 4 2 4" xfId="5389"/>
    <cellStyle name="Hyperlink 2 4 2 2 4 2 5" xfId="7599"/>
    <cellStyle name="Hyperlink 2 4 2 2 4 3" xfId="1521"/>
    <cellStyle name="Hyperlink 2 4 2 2 4 3 2" xfId="3732"/>
    <cellStyle name="Hyperlink 2 4 2 2 4 3 2 2" xfId="10362"/>
    <cellStyle name="Hyperlink 2 4 2 2 4 3 3" xfId="5942"/>
    <cellStyle name="Hyperlink 2 4 2 2 4 3 4" xfId="8152"/>
    <cellStyle name="Hyperlink 2 4 2 2 4 4" xfId="2627"/>
    <cellStyle name="Hyperlink 2 4 2 2 4 4 2" xfId="9257"/>
    <cellStyle name="Hyperlink 2 4 2 2 4 5" xfId="4837"/>
    <cellStyle name="Hyperlink 2 4 2 2 4 6" xfId="7047"/>
    <cellStyle name="Hyperlink 2 4 2 2 5" xfId="684"/>
    <cellStyle name="Hyperlink 2 4 2 2 5 2" xfId="1797"/>
    <cellStyle name="Hyperlink 2 4 2 2 5 2 2" xfId="4008"/>
    <cellStyle name="Hyperlink 2 4 2 2 5 2 2 2" xfId="10638"/>
    <cellStyle name="Hyperlink 2 4 2 2 5 2 3" xfId="6218"/>
    <cellStyle name="Hyperlink 2 4 2 2 5 2 4" xfId="8428"/>
    <cellStyle name="Hyperlink 2 4 2 2 5 3" xfId="2903"/>
    <cellStyle name="Hyperlink 2 4 2 2 5 3 2" xfId="9533"/>
    <cellStyle name="Hyperlink 2 4 2 2 5 4" xfId="5113"/>
    <cellStyle name="Hyperlink 2 4 2 2 5 5" xfId="7323"/>
    <cellStyle name="Hyperlink 2 4 2 2 6" xfId="1245"/>
    <cellStyle name="Hyperlink 2 4 2 2 6 2" xfId="3456"/>
    <cellStyle name="Hyperlink 2 4 2 2 6 2 2" xfId="10086"/>
    <cellStyle name="Hyperlink 2 4 2 2 6 3" xfId="5666"/>
    <cellStyle name="Hyperlink 2 4 2 2 6 4" xfId="7876"/>
    <cellStyle name="Hyperlink 2 4 2 2 7" xfId="2351"/>
    <cellStyle name="Hyperlink 2 4 2 2 7 2" xfId="8981"/>
    <cellStyle name="Hyperlink 2 4 2 2 8" xfId="4561"/>
    <cellStyle name="Hyperlink 2 4 2 2 9" xfId="677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2 2 2" xfId="10960"/>
    <cellStyle name="Hyperlink 2 4 2 3 2 2 2 3" xfId="6540"/>
    <cellStyle name="Hyperlink 2 4 2 3 2 2 2 4" xfId="8750"/>
    <cellStyle name="Hyperlink 2 4 2 3 2 2 3" xfId="3225"/>
    <cellStyle name="Hyperlink 2 4 2 3 2 2 3 2" xfId="9855"/>
    <cellStyle name="Hyperlink 2 4 2 3 2 2 4" xfId="5435"/>
    <cellStyle name="Hyperlink 2 4 2 3 2 2 5" xfId="7645"/>
    <cellStyle name="Hyperlink 2 4 2 3 2 3" xfId="1567"/>
    <cellStyle name="Hyperlink 2 4 2 3 2 3 2" xfId="3778"/>
    <cellStyle name="Hyperlink 2 4 2 3 2 3 2 2" xfId="10408"/>
    <cellStyle name="Hyperlink 2 4 2 3 2 3 3" xfId="5988"/>
    <cellStyle name="Hyperlink 2 4 2 3 2 3 4" xfId="8198"/>
    <cellStyle name="Hyperlink 2 4 2 3 2 4" xfId="2673"/>
    <cellStyle name="Hyperlink 2 4 2 3 2 4 2" xfId="9303"/>
    <cellStyle name="Hyperlink 2 4 2 3 2 5" xfId="4883"/>
    <cellStyle name="Hyperlink 2 4 2 3 2 6" xfId="7093"/>
    <cellStyle name="Hyperlink 2 4 2 3 3" xfId="730"/>
    <cellStyle name="Hyperlink 2 4 2 3 3 2" xfId="1843"/>
    <cellStyle name="Hyperlink 2 4 2 3 3 2 2" xfId="4054"/>
    <cellStyle name="Hyperlink 2 4 2 3 3 2 2 2" xfId="10684"/>
    <cellStyle name="Hyperlink 2 4 2 3 3 2 3" xfId="6264"/>
    <cellStyle name="Hyperlink 2 4 2 3 3 2 4" xfId="8474"/>
    <cellStyle name="Hyperlink 2 4 2 3 3 3" xfId="2949"/>
    <cellStyle name="Hyperlink 2 4 2 3 3 3 2" xfId="9579"/>
    <cellStyle name="Hyperlink 2 4 2 3 3 4" xfId="5159"/>
    <cellStyle name="Hyperlink 2 4 2 3 3 5" xfId="7369"/>
    <cellStyle name="Hyperlink 2 4 2 3 4" xfId="1291"/>
    <cellStyle name="Hyperlink 2 4 2 3 4 2" xfId="3502"/>
    <cellStyle name="Hyperlink 2 4 2 3 4 2 2" xfId="10132"/>
    <cellStyle name="Hyperlink 2 4 2 3 4 3" xfId="5712"/>
    <cellStyle name="Hyperlink 2 4 2 3 4 4" xfId="7922"/>
    <cellStyle name="Hyperlink 2 4 2 3 5" xfId="2397"/>
    <cellStyle name="Hyperlink 2 4 2 3 5 2" xfId="9027"/>
    <cellStyle name="Hyperlink 2 4 2 3 6" xfId="4607"/>
    <cellStyle name="Hyperlink 2 4 2 3 7" xfId="681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2 2 2" xfId="11052"/>
    <cellStyle name="Hyperlink 2 4 2 4 2 2 2 3" xfId="6632"/>
    <cellStyle name="Hyperlink 2 4 2 4 2 2 2 4" xfId="8842"/>
    <cellStyle name="Hyperlink 2 4 2 4 2 2 3" xfId="3317"/>
    <cellStyle name="Hyperlink 2 4 2 4 2 2 3 2" xfId="9947"/>
    <cellStyle name="Hyperlink 2 4 2 4 2 2 4" xfId="5527"/>
    <cellStyle name="Hyperlink 2 4 2 4 2 2 5" xfId="7737"/>
    <cellStyle name="Hyperlink 2 4 2 4 2 3" xfId="1659"/>
    <cellStyle name="Hyperlink 2 4 2 4 2 3 2" xfId="3870"/>
    <cellStyle name="Hyperlink 2 4 2 4 2 3 2 2" xfId="10500"/>
    <cellStyle name="Hyperlink 2 4 2 4 2 3 3" xfId="6080"/>
    <cellStyle name="Hyperlink 2 4 2 4 2 3 4" xfId="8290"/>
    <cellStyle name="Hyperlink 2 4 2 4 2 4" xfId="2765"/>
    <cellStyle name="Hyperlink 2 4 2 4 2 4 2" xfId="9395"/>
    <cellStyle name="Hyperlink 2 4 2 4 2 5" xfId="4975"/>
    <cellStyle name="Hyperlink 2 4 2 4 2 6" xfId="7185"/>
    <cellStyle name="Hyperlink 2 4 2 4 3" xfId="822"/>
    <cellStyle name="Hyperlink 2 4 2 4 3 2" xfId="1935"/>
    <cellStyle name="Hyperlink 2 4 2 4 3 2 2" xfId="4146"/>
    <cellStyle name="Hyperlink 2 4 2 4 3 2 2 2" xfId="10776"/>
    <cellStyle name="Hyperlink 2 4 2 4 3 2 3" xfId="6356"/>
    <cellStyle name="Hyperlink 2 4 2 4 3 2 4" xfId="8566"/>
    <cellStyle name="Hyperlink 2 4 2 4 3 3" xfId="3041"/>
    <cellStyle name="Hyperlink 2 4 2 4 3 3 2" xfId="9671"/>
    <cellStyle name="Hyperlink 2 4 2 4 3 4" xfId="5251"/>
    <cellStyle name="Hyperlink 2 4 2 4 3 5" xfId="7461"/>
    <cellStyle name="Hyperlink 2 4 2 4 4" xfId="1383"/>
    <cellStyle name="Hyperlink 2 4 2 4 4 2" xfId="3594"/>
    <cellStyle name="Hyperlink 2 4 2 4 4 2 2" xfId="10224"/>
    <cellStyle name="Hyperlink 2 4 2 4 4 3" xfId="5804"/>
    <cellStyle name="Hyperlink 2 4 2 4 4 4" xfId="8014"/>
    <cellStyle name="Hyperlink 2 4 2 4 5" xfId="2489"/>
    <cellStyle name="Hyperlink 2 4 2 4 5 2" xfId="9119"/>
    <cellStyle name="Hyperlink 2 4 2 4 6" xfId="4699"/>
    <cellStyle name="Hyperlink 2 4 2 4 7" xfId="6909"/>
    <cellStyle name="Hyperlink 2 4 2 5" xfId="362"/>
    <cellStyle name="Hyperlink 2 4 2 5 2" xfId="914"/>
    <cellStyle name="Hyperlink 2 4 2 5 2 2" xfId="2027"/>
    <cellStyle name="Hyperlink 2 4 2 5 2 2 2" xfId="4238"/>
    <cellStyle name="Hyperlink 2 4 2 5 2 2 2 2" xfId="10868"/>
    <cellStyle name="Hyperlink 2 4 2 5 2 2 3" xfId="6448"/>
    <cellStyle name="Hyperlink 2 4 2 5 2 2 4" xfId="8658"/>
    <cellStyle name="Hyperlink 2 4 2 5 2 3" xfId="3133"/>
    <cellStyle name="Hyperlink 2 4 2 5 2 3 2" xfId="9763"/>
    <cellStyle name="Hyperlink 2 4 2 5 2 4" xfId="5343"/>
    <cellStyle name="Hyperlink 2 4 2 5 2 5" xfId="7553"/>
    <cellStyle name="Hyperlink 2 4 2 5 3" xfId="1475"/>
    <cellStyle name="Hyperlink 2 4 2 5 3 2" xfId="3686"/>
    <cellStyle name="Hyperlink 2 4 2 5 3 2 2" xfId="10316"/>
    <cellStyle name="Hyperlink 2 4 2 5 3 3" xfId="5896"/>
    <cellStyle name="Hyperlink 2 4 2 5 3 4" xfId="8106"/>
    <cellStyle name="Hyperlink 2 4 2 5 4" xfId="2581"/>
    <cellStyle name="Hyperlink 2 4 2 5 4 2" xfId="9211"/>
    <cellStyle name="Hyperlink 2 4 2 5 5" xfId="4791"/>
    <cellStyle name="Hyperlink 2 4 2 5 6" xfId="7001"/>
    <cellStyle name="Hyperlink 2 4 2 6" xfId="638"/>
    <cellStyle name="Hyperlink 2 4 2 6 2" xfId="1751"/>
    <cellStyle name="Hyperlink 2 4 2 6 2 2" xfId="3962"/>
    <cellStyle name="Hyperlink 2 4 2 6 2 2 2" xfId="10592"/>
    <cellStyle name="Hyperlink 2 4 2 6 2 3" xfId="6172"/>
    <cellStyle name="Hyperlink 2 4 2 6 2 4" xfId="8382"/>
    <cellStyle name="Hyperlink 2 4 2 6 3" xfId="2857"/>
    <cellStyle name="Hyperlink 2 4 2 6 3 2" xfId="9487"/>
    <cellStyle name="Hyperlink 2 4 2 6 4" xfId="5067"/>
    <cellStyle name="Hyperlink 2 4 2 6 5" xfId="7277"/>
    <cellStyle name="Hyperlink 2 4 2 7" xfId="1199"/>
    <cellStyle name="Hyperlink 2 4 2 7 2" xfId="3410"/>
    <cellStyle name="Hyperlink 2 4 2 7 2 2" xfId="10040"/>
    <cellStyle name="Hyperlink 2 4 2 7 3" xfId="5620"/>
    <cellStyle name="Hyperlink 2 4 2 7 4" xfId="7830"/>
    <cellStyle name="Hyperlink 2 4 2 8" xfId="2305"/>
    <cellStyle name="Hyperlink 2 4 2 8 2" xfId="893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2 2 2" xfId="10986"/>
    <cellStyle name="Hyperlink 2 4 3 2 2 2 2 3" xfId="6566"/>
    <cellStyle name="Hyperlink 2 4 3 2 2 2 2 4" xfId="8776"/>
    <cellStyle name="Hyperlink 2 4 3 2 2 2 3" xfId="3251"/>
    <cellStyle name="Hyperlink 2 4 3 2 2 2 3 2" xfId="9881"/>
    <cellStyle name="Hyperlink 2 4 3 2 2 2 4" xfId="5461"/>
    <cellStyle name="Hyperlink 2 4 3 2 2 2 5" xfId="7671"/>
    <cellStyle name="Hyperlink 2 4 3 2 2 3" xfId="1593"/>
    <cellStyle name="Hyperlink 2 4 3 2 2 3 2" xfId="3804"/>
    <cellStyle name="Hyperlink 2 4 3 2 2 3 2 2" xfId="10434"/>
    <cellStyle name="Hyperlink 2 4 3 2 2 3 3" xfId="6014"/>
    <cellStyle name="Hyperlink 2 4 3 2 2 3 4" xfId="8224"/>
    <cellStyle name="Hyperlink 2 4 3 2 2 4" xfId="2699"/>
    <cellStyle name="Hyperlink 2 4 3 2 2 4 2" xfId="9329"/>
    <cellStyle name="Hyperlink 2 4 3 2 2 5" xfId="4909"/>
    <cellStyle name="Hyperlink 2 4 3 2 2 6" xfId="7119"/>
    <cellStyle name="Hyperlink 2 4 3 2 3" xfId="756"/>
    <cellStyle name="Hyperlink 2 4 3 2 3 2" xfId="1869"/>
    <cellStyle name="Hyperlink 2 4 3 2 3 2 2" xfId="4080"/>
    <cellStyle name="Hyperlink 2 4 3 2 3 2 2 2" xfId="10710"/>
    <cellStyle name="Hyperlink 2 4 3 2 3 2 3" xfId="6290"/>
    <cellStyle name="Hyperlink 2 4 3 2 3 2 4" xfId="8500"/>
    <cellStyle name="Hyperlink 2 4 3 2 3 3" xfId="2975"/>
    <cellStyle name="Hyperlink 2 4 3 2 3 3 2" xfId="9605"/>
    <cellStyle name="Hyperlink 2 4 3 2 3 4" xfId="5185"/>
    <cellStyle name="Hyperlink 2 4 3 2 3 5" xfId="7395"/>
    <cellStyle name="Hyperlink 2 4 3 2 4" xfId="1317"/>
    <cellStyle name="Hyperlink 2 4 3 2 4 2" xfId="3528"/>
    <cellStyle name="Hyperlink 2 4 3 2 4 2 2" xfId="10158"/>
    <cellStyle name="Hyperlink 2 4 3 2 4 3" xfId="5738"/>
    <cellStyle name="Hyperlink 2 4 3 2 4 4" xfId="7948"/>
    <cellStyle name="Hyperlink 2 4 3 2 5" xfId="2423"/>
    <cellStyle name="Hyperlink 2 4 3 2 5 2" xfId="9053"/>
    <cellStyle name="Hyperlink 2 4 3 2 6" xfId="4633"/>
    <cellStyle name="Hyperlink 2 4 3 2 7" xfId="684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2 2 2" xfId="11078"/>
    <cellStyle name="Hyperlink 2 4 3 3 2 2 2 3" xfId="6658"/>
    <cellStyle name="Hyperlink 2 4 3 3 2 2 2 4" xfId="8868"/>
    <cellStyle name="Hyperlink 2 4 3 3 2 2 3" xfId="3343"/>
    <cellStyle name="Hyperlink 2 4 3 3 2 2 3 2" xfId="9973"/>
    <cellStyle name="Hyperlink 2 4 3 3 2 2 4" xfId="5553"/>
    <cellStyle name="Hyperlink 2 4 3 3 2 2 5" xfId="7763"/>
    <cellStyle name="Hyperlink 2 4 3 3 2 3" xfId="1685"/>
    <cellStyle name="Hyperlink 2 4 3 3 2 3 2" xfId="3896"/>
    <cellStyle name="Hyperlink 2 4 3 3 2 3 2 2" xfId="10526"/>
    <cellStyle name="Hyperlink 2 4 3 3 2 3 3" xfId="6106"/>
    <cellStyle name="Hyperlink 2 4 3 3 2 3 4" xfId="8316"/>
    <cellStyle name="Hyperlink 2 4 3 3 2 4" xfId="2791"/>
    <cellStyle name="Hyperlink 2 4 3 3 2 4 2" xfId="9421"/>
    <cellStyle name="Hyperlink 2 4 3 3 2 5" xfId="5001"/>
    <cellStyle name="Hyperlink 2 4 3 3 2 6" xfId="7211"/>
    <cellStyle name="Hyperlink 2 4 3 3 3" xfId="848"/>
    <cellStyle name="Hyperlink 2 4 3 3 3 2" xfId="1961"/>
    <cellStyle name="Hyperlink 2 4 3 3 3 2 2" xfId="4172"/>
    <cellStyle name="Hyperlink 2 4 3 3 3 2 2 2" xfId="10802"/>
    <cellStyle name="Hyperlink 2 4 3 3 3 2 3" xfId="6382"/>
    <cellStyle name="Hyperlink 2 4 3 3 3 2 4" xfId="8592"/>
    <cellStyle name="Hyperlink 2 4 3 3 3 3" xfId="3067"/>
    <cellStyle name="Hyperlink 2 4 3 3 3 3 2" xfId="9697"/>
    <cellStyle name="Hyperlink 2 4 3 3 3 4" xfId="5277"/>
    <cellStyle name="Hyperlink 2 4 3 3 3 5" xfId="7487"/>
    <cellStyle name="Hyperlink 2 4 3 3 4" xfId="1409"/>
    <cellStyle name="Hyperlink 2 4 3 3 4 2" xfId="3620"/>
    <cellStyle name="Hyperlink 2 4 3 3 4 2 2" xfId="10250"/>
    <cellStyle name="Hyperlink 2 4 3 3 4 3" xfId="5830"/>
    <cellStyle name="Hyperlink 2 4 3 3 4 4" xfId="8040"/>
    <cellStyle name="Hyperlink 2 4 3 3 5" xfId="2515"/>
    <cellStyle name="Hyperlink 2 4 3 3 5 2" xfId="9145"/>
    <cellStyle name="Hyperlink 2 4 3 3 6" xfId="4725"/>
    <cellStyle name="Hyperlink 2 4 3 3 7" xfId="6935"/>
    <cellStyle name="Hyperlink 2 4 3 4" xfId="388"/>
    <cellStyle name="Hyperlink 2 4 3 4 2" xfId="940"/>
    <cellStyle name="Hyperlink 2 4 3 4 2 2" xfId="2053"/>
    <cellStyle name="Hyperlink 2 4 3 4 2 2 2" xfId="4264"/>
    <cellStyle name="Hyperlink 2 4 3 4 2 2 2 2" xfId="10894"/>
    <cellStyle name="Hyperlink 2 4 3 4 2 2 3" xfId="6474"/>
    <cellStyle name="Hyperlink 2 4 3 4 2 2 4" xfId="8684"/>
    <cellStyle name="Hyperlink 2 4 3 4 2 3" xfId="3159"/>
    <cellStyle name="Hyperlink 2 4 3 4 2 3 2" xfId="9789"/>
    <cellStyle name="Hyperlink 2 4 3 4 2 4" xfId="5369"/>
    <cellStyle name="Hyperlink 2 4 3 4 2 5" xfId="7579"/>
    <cellStyle name="Hyperlink 2 4 3 4 3" xfId="1501"/>
    <cellStyle name="Hyperlink 2 4 3 4 3 2" xfId="3712"/>
    <cellStyle name="Hyperlink 2 4 3 4 3 2 2" xfId="10342"/>
    <cellStyle name="Hyperlink 2 4 3 4 3 3" xfId="5922"/>
    <cellStyle name="Hyperlink 2 4 3 4 3 4" xfId="8132"/>
    <cellStyle name="Hyperlink 2 4 3 4 4" xfId="2607"/>
    <cellStyle name="Hyperlink 2 4 3 4 4 2" xfId="9237"/>
    <cellStyle name="Hyperlink 2 4 3 4 5" xfId="4817"/>
    <cellStyle name="Hyperlink 2 4 3 4 6" xfId="7027"/>
    <cellStyle name="Hyperlink 2 4 3 5" xfId="664"/>
    <cellStyle name="Hyperlink 2 4 3 5 2" xfId="1777"/>
    <cellStyle name="Hyperlink 2 4 3 5 2 2" xfId="3988"/>
    <cellStyle name="Hyperlink 2 4 3 5 2 2 2" xfId="10618"/>
    <cellStyle name="Hyperlink 2 4 3 5 2 3" xfId="6198"/>
    <cellStyle name="Hyperlink 2 4 3 5 2 4" xfId="8408"/>
    <cellStyle name="Hyperlink 2 4 3 5 3" xfId="2883"/>
    <cellStyle name="Hyperlink 2 4 3 5 3 2" xfId="9513"/>
    <cellStyle name="Hyperlink 2 4 3 5 4" xfId="5093"/>
    <cellStyle name="Hyperlink 2 4 3 5 5" xfId="7303"/>
    <cellStyle name="Hyperlink 2 4 3 6" xfId="1225"/>
    <cellStyle name="Hyperlink 2 4 3 6 2" xfId="3436"/>
    <cellStyle name="Hyperlink 2 4 3 6 2 2" xfId="10066"/>
    <cellStyle name="Hyperlink 2 4 3 6 3" xfId="5646"/>
    <cellStyle name="Hyperlink 2 4 3 6 4" xfId="7856"/>
    <cellStyle name="Hyperlink 2 4 3 7" xfId="2331"/>
    <cellStyle name="Hyperlink 2 4 3 7 2" xfId="8961"/>
    <cellStyle name="Hyperlink 2 4 3 8" xfId="4541"/>
    <cellStyle name="Hyperlink 2 4 3 9" xfId="675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2 2 2" xfId="10940"/>
    <cellStyle name="Hyperlink 2 4 4 2 2 2 3" xfId="6520"/>
    <cellStyle name="Hyperlink 2 4 4 2 2 2 4" xfId="8730"/>
    <cellStyle name="Hyperlink 2 4 4 2 2 3" xfId="3205"/>
    <cellStyle name="Hyperlink 2 4 4 2 2 3 2" xfId="9835"/>
    <cellStyle name="Hyperlink 2 4 4 2 2 4" xfId="5415"/>
    <cellStyle name="Hyperlink 2 4 4 2 2 5" xfId="7625"/>
    <cellStyle name="Hyperlink 2 4 4 2 3" xfId="1547"/>
    <cellStyle name="Hyperlink 2 4 4 2 3 2" xfId="3758"/>
    <cellStyle name="Hyperlink 2 4 4 2 3 2 2" xfId="10388"/>
    <cellStyle name="Hyperlink 2 4 4 2 3 3" xfId="5968"/>
    <cellStyle name="Hyperlink 2 4 4 2 3 4" xfId="8178"/>
    <cellStyle name="Hyperlink 2 4 4 2 4" xfId="2653"/>
    <cellStyle name="Hyperlink 2 4 4 2 4 2" xfId="9283"/>
    <cellStyle name="Hyperlink 2 4 4 2 5" xfId="4863"/>
    <cellStyle name="Hyperlink 2 4 4 2 6" xfId="7073"/>
    <cellStyle name="Hyperlink 2 4 4 3" xfId="710"/>
    <cellStyle name="Hyperlink 2 4 4 3 2" xfId="1823"/>
    <cellStyle name="Hyperlink 2 4 4 3 2 2" xfId="4034"/>
    <cellStyle name="Hyperlink 2 4 4 3 2 2 2" xfId="10664"/>
    <cellStyle name="Hyperlink 2 4 4 3 2 3" xfId="6244"/>
    <cellStyle name="Hyperlink 2 4 4 3 2 4" xfId="8454"/>
    <cellStyle name="Hyperlink 2 4 4 3 3" xfId="2929"/>
    <cellStyle name="Hyperlink 2 4 4 3 3 2" xfId="9559"/>
    <cellStyle name="Hyperlink 2 4 4 3 4" xfId="5139"/>
    <cellStyle name="Hyperlink 2 4 4 3 5" xfId="7349"/>
    <cellStyle name="Hyperlink 2 4 4 4" xfId="1271"/>
    <cellStyle name="Hyperlink 2 4 4 4 2" xfId="3482"/>
    <cellStyle name="Hyperlink 2 4 4 4 2 2" xfId="10112"/>
    <cellStyle name="Hyperlink 2 4 4 4 3" xfId="5692"/>
    <cellStyle name="Hyperlink 2 4 4 4 4" xfId="7902"/>
    <cellStyle name="Hyperlink 2 4 4 5" xfId="2377"/>
    <cellStyle name="Hyperlink 2 4 4 5 2" xfId="9007"/>
    <cellStyle name="Hyperlink 2 4 4 6" xfId="4587"/>
    <cellStyle name="Hyperlink 2 4 4 7" xfId="679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2 2 2" xfId="11032"/>
    <cellStyle name="Hyperlink 2 4 5 2 2 2 3" xfId="6612"/>
    <cellStyle name="Hyperlink 2 4 5 2 2 2 4" xfId="8822"/>
    <cellStyle name="Hyperlink 2 4 5 2 2 3" xfId="3297"/>
    <cellStyle name="Hyperlink 2 4 5 2 2 3 2" xfId="9927"/>
    <cellStyle name="Hyperlink 2 4 5 2 2 4" xfId="5507"/>
    <cellStyle name="Hyperlink 2 4 5 2 2 5" xfId="7717"/>
    <cellStyle name="Hyperlink 2 4 5 2 3" xfId="1639"/>
    <cellStyle name="Hyperlink 2 4 5 2 3 2" xfId="3850"/>
    <cellStyle name="Hyperlink 2 4 5 2 3 2 2" xfId="10480"/>
    <cellStyle name="Hyperlink 2 4 5 2 3 3" xfId="6060"/>
    <cellStyle name="Hyperlink 2 4 5 2 3 4" xfId="8270"/>
    <cellStyle name="Hyperlink 2 4 5 2 4" xfId="2745"/>
    <cellStyle name="Hyperlink 2 4 5 2 4 2" xfId="9375"/>
    <cellStyle name="Hyperlink 2 4 5 2 5" xfId="4955"/>
    <cellStyle name="Hyperlink 2 4 5 2 6" xfId="7165"/>
    <cellStyle name="Hyperlink 2 4 5 3" xfId="802"/>
    <cellStyle name="Hyperlink 2 4 5 3 2" xfId="1915"/>
    <cellStyle name="Hyperlink 2 4 5 3 2 2" xfId="4126"/>
    <cellStyle name="Hyperlink 2 4 5 3 2 2 2" xfId="10756"/>
    <cellStyle name="Hyperlink 2 4 5 3 2 3" xfId="6336"/>
    <cellStyle name="Hyperlink 2 4 5 3 2 4" xfId="8546"/>
    <cellStyle name="Hyperlink 2 4 5 3 3" xfId="3021"/>
    <cellStyle name="Hyperlink 2 4 5 3 3 2" xfId="9651"/>
    <cellStyle name="Hyperlink 2 4 5 3 4" xfId="5231"/>
    <cellStyle name="Hyperlink 2 4 5 3 5" xfId="7441"/>
    <cellStyle name="Hyperlink 2 4 5 4" xfId="1363"/>
    <cellStyle name="Hyperlink 2 4 5 4 2" xfId="3574"/>
    <cellStyle name="Hyperlink 2 4 5 4 2 2" xfId="10204"/>
    <cellStyle name="Hyperlink 2 4 5 4 3" xfId="5784"/>
    <cellStyle name="Hyperlink 2 4 5 4 4" xfId="7994"/>
    <cellStyle name="Hyperlink 2 4 5 5" xfId="2469"/>
    <cellStyle name="Hyperlink 2 4 5 5 2" xfId="9099"/>
    <cellStyle name="Hyperlink 2 4 5 6" xfId="4679"/>
    <cellStyle name="Hyperlink 2 4 5 7" xfId="6889"/>
    <cellStyle name="Hyperlink 2 4 6" xfId="342"/>
    <cellStyle name="Hyperlink 2 4 6 2" xfId="894"/>
    <cellStyle name="Hyperlink 2 4 6 2 2" xfId="2007"/>
    <cellStyle name="Hyperlink 2 4 6 2 2 2" xfId="4218"/>
    <cellStyle name="Hyperlink 2 4 6 2 2 2 2" xfId="10848"/>
    <cellStyle name="Hyperlink 2 4 6 2 2 3" xfId="6428"/>
    <cellStyle name="Hyperlink 2 4 6 2 2 4" xfId="8638"/>
    <cellStyle name="Hyperlink 2 4 6 2 3" xfId="3113"/>
    <cellStyle name="Hyperlink 2 4 6 2 3 2" xfId="9743"/>
    <cellStyle name="Hyperlink 2 4 6 2 4" xfId="5323"/>
    <cellStyle name="Hyperlink 2 4 6 2 5" xfId="7533"/>
    <cellStyle name="Hyperlink 2 4 6 3" xfId="1455"/>
    <cellStyle name="Hyperlink 2 4 6 3 2" xfId="3666"/>
    <cellStyle name="Hyperlink 2 4 6 3 2 2" xfId="10296"/>
    <cellStyle name="Hyperlink 2 4 6 3 3" xfId="5876"/>
    <cellStyle name="Hyperlink 2 4 6 3 4" xfId="8086"/>
    <cellStyle name="Hyperlink 2 4 6 4" xfId="2561"/>
    <cellStyle name="Hyperlink 2 4 6 4 2" xfId="9191"/>
    <cellStyle name="Hyperlink 2 4 6 5" xfId="4771"/>
    <cellStyle name="Hyperlink 2 4 6 6" xfId="6981"/>
    <cellStyle name="Hyperlink 2 4 7" xfId="618"/>
    <cellStyle name="Hyperlink 2 4 7 2" xfId="1731"/>
    <cellStyle name="Hyperlink 2 4 7 2 2" xfId="3942"/>
    <cellStyle name="Hyperlink 2 4 7 2 2 2" xfId="10572"/>
    <cellStyle name="Hyperlink 2 4 7 2 3" xfId="6152"/>
    <cellStyle name="Hyperlink 2 4 7 2 4" xfId="8362"/>
    <cellStyle name="Hyperlink 2 4 7 3" xfId="2837"/>
    <cellStyle name="Hyperlink 2 4 7 3 2" xfId="9467"/>
    <cellStyle name="Hyperlink 2 4 7 4" xfId="5047"/>
    <cellStyle name="Hyperlink 2 4 7 5" xfId="7257"/>
    <cellStyle name="Hyperlink 2 4 8" xfId="1179"/>
    <cellStyle name="Hyperlink 2 4 8 2" xfId="3390"/>
    <cellStyle name="Hyperlink 2 4 8 2 2" xfId="10020"/>
    <cellStyle name="Hyperlink 2 4 8 3" xfId="5600"/>
    <cellStyle name="Hyperlink 2 4 8 4" xfId="7810"/>
    <cellStyle name="Hyperlink 2 4 9" xfId="2285"/>
    <cellStyle name="Hyperlink 2 4 9 2" xfId="8915"/>
    <cellStyle name="Hyperlink 2 5" xfId="76"/>
    <cellStyle name="Hyperlink 2 5 10" xfId="6715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2 2 2" xfId="10996"/>
    <cellStyle name="Hyperlink 2 5 2 2 2 2 2 3" xfId="6576"/>
    <cellStyle name="Hyperlink 2 5 2 2 2 2 2 4" xfId="8786"/>
    <cellStyle name="Hyperlink 2 5 2 2 2 2 3" xfId="3261"/>
    <cellStyle name="Hyperlink 2 5 2 2 2 2 3 2" xfId="9891"/>
    <cellStyle name="Hyperlink 2 5 2 2 2 2 4" xfId="5471"/>
    <cellStyle name="Hyperlink 2 5 2 2 2 2 5" xfId="7681"/>
    <cellStyle name="Hyperlink 2 5 2 2 2 3" xfId="1603"/>
    <cellStyle name="Hyperlink 2 5 2 2 2 3 2" xfId="3814"/>
    <cellStyle name="Hyperlink 2 5 2 2 2 3 2 2" xfId="10444"/>
    <cellStyle name="Hyperlink 2 5 2 2 2 3 3" xfId="6024"/>
    <cellStyle name="Hyperlink 2 5 2 2 2 3 4" xfId="8234"/>
    <cellStyle name="Hyperlink 2 5 2 2 2 4" xfId="2709"/>
    <cellStyle name="Hyperlink 2 5 2 2 2 4 2" xfId="9339"/>
    <cellStyle name="Hyperlink 2 5 2 2 2 5" xfId="4919"/>
    <cellStyle name="Hyperlink 2 5 2 2 2 6" xfId="7129"/>
    <cellStyle name="Hyperlink 2 5 2 2 3" xfId="766"/>
    <cellStyle name="Hyperlink 2 5 2 2 3 2" xfId="1879"/>
    <cellStyle name="Hyperlink 2 5 2 2 3 2 2" xfId="4090"/>
    <cellStyle name="Hyperlink 2 5 2 2 3 2 2 2" xfId="10720"/>
    <cellStyle name="Hyperlink 2 5 2 2 3 2 3" xfId="6300"/>
    <cellStyle name="Hyperlink 2 5 2 2 3 2 4" xfId="8510"/>
    <cellStyle name="Hyperlink 2 5 2 2 3 3" xfId="2985"/>
    <cellStyle name="Hyperlink 2 5 2 2 3 3 2" xfId="9615"/>
    <cellStyle name="Hyperlink 2 5 2 2 3 4" xfId="5195"/>
    <cellStyle name="Hyperlink 2 5 2 2 3 5" xfId="7405"/>
    <cellStyle name="Hyperlink 2 5 2 2 4" xfId="1327"/>
    <cellStyle name="Hyperlink 2 5 2 2 4 2" xfId="3538"/>
    <cellStyle name="Hyperlink 2 5 2 2 4 2 2" xfId="10168"/>
    <cellStyle name="Hyperlink 2 5 2 2 4 3" xfId="5748"/>
    <cellStyle name="Hyperlink 2 5 2 2 4 4" xfId="7958"/>
    <cellStyle name="Hyperlink 2 5 2 2 5" xfId="2433"/>
    <cellStyle name="Hyperlink 2 5 2 2 5 2" xfId="9063"/>
    <cellStyle name="Hyperlink 2 5 2 2 6" xfId="4643"/>
    <cellStyle name="Hyperlink 2 5 2 2 7" xfId="685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2 2 2" xfId="11088"/>
    <cellStyle name="Hyperlink 2 5 2 3 2 2 2 3" xfId="6668"/>
    <cellStyle name="Hyperlink 2 5 2 3 2 2 2 4" xfId="8878"/>
    <cellStyle name="Hyperlink 2 5 2 3 2 2 3" xfId="3353"/>
    <cellStyle name="Hyperlink 2 5 2 3 2 2 3 2" xfId="9983"/>
    <cellStyle name="Hyperlink 2 5 2 3 2 2 4" xfId="5563"/>
    <cellStyle name="Hyperlink 2 5 2 3 2 2 5" xfId="7773"/>
    <cellStyle name="Hyperlink 2 5 2 3 2 3" xfId="1695"/>
    <cellStyle name="Hyperlink 2 5 2 3 2 3 2" xfId="3906"/>
    <cellStyle name="Hyperlink 2 5 2 3 2 3 2 2" xfId="10536"/>
    <cellStyle name="Hyperlink 2 5 2 3 2 3 3" xfId="6116"/>
    <cellStyle name="Hyperlink 2 5 2 3 2 3 4" xfId="8326"/>
    <cellStyle name="Hyperlink 2 5 2 3 2 4" xfId="2801"/>
    <cellStyle name="Hyperlink 2 5 2 3 2 4 2" xfId="9431"/>
    <cellStyle name="Hyperlink 2 5 2 3 2 5" xfId="5011"/>
    <cellStyle name="Hyperlink 2 5 2 3 2 6" xfId="7221"/>
    <cellStyle name="Hyperlink 2 5 2 3 3" xfId="858"/>
    <cellStyle name="Hyperlink 2 5 2 3 3 2" xfId="1971"/>
    <cellStyle name="Hyperlink 2 5 2 3 3 2 2" xfId="4182"/>
    <cellStyle name="Hyperlink 2 5 2 3 3 2 2 2" xfId="10812"/>
    <cellStyle name="Hyperlink 2 5 2 3 3 2 3" xfId="6392"/>
    <cellStyle name="Hyperlink 2 5 2 3 3 2 4" xfId="8602"/>
    <cellStyle name="Hyperlink 2 5 2 3 3 3" xfId="3077"/>
    <cellStyle name="Hyperlink 2 5 2 3 3 3 2" xfId="9707"/>
    <cellStyle name="Hyperlink 2 5 2 3 3 4" xfId="5287"/>
    <cellStyle name="Hyperlink 2 5 2 3 3 5" xfId="7497"/>
    <cellStyle name="Hyperlink 2 5 2 3 4" xfId="1419"/>
    <cellStyle name="Hyperlink 2 5 2 3 4 2" xfId="3630"/>
    <cellStyle name="Hyperlink 2 5 2 3 4 2 2" xfId="10260"/>
    <cellStyle name="Hyperlink 2 5 2 3 4 3" xfId="5840"/>
    <cellStyle name="Hyperlink 2 5 2 3 4 4" xfId="8050"/>
    <cellStyle name="Hyperlink 2 5 2 3 5" xfId="2525"/>
    <cellStyle name="Hyperlink 2 5 2 3 5 2" xfId="9155"/>
    <cellStyle name="Hyperlink 2 5 2 3 6" xfId="4735"/>
    <cellStyle name="Hyperlink 2 5 2 3 7" xfId="6945"/>
    <cellStyle name="Hyperlink 2 5 2 4" xfId="398"/>
    <cellStyle name="Hyperlink 2 5 2 4 2" xfId="950"/>
    <cellStyle name="Hyperlink 2 5 2 4 2 2" xfId="2063"/>
    <cellStyle name="Hyperlink 2 5 2 4 2 2 2" xfId="4274"/>
    <cellStyle name="Hyperlink 2 5 2 4 2 2 2 2" xfId="10904"/>
    <cellStyle name="Hyperlink 2 5 2 4 2 2 3" xfId="6484"/>
    <cellStyle name="Hyperlink 2 5 2 4 2 2 4" xfId="8694"/>
    <cellStyle name="Hyperlink 2 5 2 4 2 3" xfId="3169"/>
    <cellStyle name="Hyperlink 2 5 2 4 2 3 2" xfId="9799"/>
    <cellStyle name="Hyperlink 2 5 2 4 2 4" xfId="5379"/>
    <cellStyle name="Hyperlink 2 5 2 4 2 5" xfId="7589"/>
    <cellStyle name="Hyperlink 2 5 2 4 3" xfId="1511"/>
    <cellStyle name="Hyperlink 2 5 2 4 3 2" xfId="3722"/>
    <cellStyle name="Hyperlink 2 5 2 4 3 2 2" xfId="10352"/>
    <cellStyle name="Hyperlink 2 5 2 4 3 3" xfId="5932"/>
    <cellStyle name="Hyperlink 2 5 2 4 3 4" xfId="8142"/>
    <cellStyle name="Hyperlink 2 5 2 4 4" xfId="2617"/>
    <cellStyle name="Hyperlink 2 5 2 4 4 2" xfId="9247"/>
    <cellStyle name="Hyperlink 2 5 2 4 5" xfId="4827"/>
    <cellStyle name="Hyperlink 2 5 2 4 6" xfId="7037"/>
    <cellStyle name="Hyperlink 2 5 2 5" xfId="674"/>
    <cellStyle name="Hyperlink 2 5 2 5 2" xfId="1787"/>
    <cellStyle name="Hyperlink 2 5 2 5 2 2" xfId="3998"/>
    <cellStyle name="Hyperlink 2 5 2 5 2 2 2" xfId="10628"/>
    <cellStyle name="Hyperlink 2 5 2 5 2 3" xfId="6208"/>
    <cellStyle name="Hyperlink 2 5 2 5 2 4" xfId="8418"/>
    <cellStyle name="Hyperlink 2 5 2 5 3" xfId="2893"/>
    <cellStyle name="Hyperlink 2 5 2 5 3 2" xfId="9523"/>
    <cellStyle name="Hyperlink 2 5 2 5 4" xfId="5103"/>
    <cellStyle name="Hyperlink 2 5 2 5 5" xfId="7313"/>
    <cellStyle name="Hyperlink 2 5 2 6" xfId="1235"/>
    <cellStyle name="Hyperlink 2 5 2 6 2" xfId="3446"/>
    <cellStyle name="Hyperlink 2 5 2 6 2 2" xfId="10076"/>
    <cellStyle name="Hyperlink 2 5 2 6 3" xfId="5656"/>
    <cellStyle name="Hyperlink 2 5 2 6 4" xfId="7866"/>
    <cellStyle name="Hyperlink 2 5 2 7" xfId="2341"/>
    <cellStyle name="Hyperlink 2 5 2 7 2" xfId="8971"/>
    <cellStyle name="Hyperlink 2 5 2 8" xfId="4551"/>
    <cellStyle name="Hyperlink 2 5 2 9" xfId="676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2 2 2" xfId="10950"/>
    <cellStyle name="Hyperlink 2 5 3 2 2 2 3" xfId="6530"/>
    <cellStyle name="Hyperlink 2 5 3 2 2 2 4" xfId="8740"/>
    <cellStyle name="Hyperlink 2 5 3 2 2 3" xfId="3215"/>
    <cellStyle name="Hyperlink 2 5 3 2 2 3 2" xfId="9845"/>
    <cellStyle name="Hyperlink 2 5 3 2 2 4" xfId="5425"/>
    <cellStyle name="Hyperlink 2 5 3 2 2 5" xfId="7635"/>
    <cellStyle name="Hyperlink 2 5 3 2 3" xfId="1557"/>
    <cellStyle name="Hyperlink 2 5 3 2 3 2" xfId="3768"/>
    <cellStyle name="Hyperlink 2 5 3 2 3 2 2" xfId="10398"/>
    <cellStyle name="Hyperlink 2 5 3 2 3 3" xfId="5978"/>
    <cellStyle name="Hyperlink 2 5 3 2 3 4" xfId="8188"/>
    <cellStyle name="Hyperlink 2 5 3 2 4" xfId="2663"/>
    <cellStyle name="Hyperlink 2 5 3 2 4 2" xfId="9293"/>
    <cellStyle name="Hyperlink 2 5 3 2 5" xfId="4873"/>
    <cellStyle name="Hyperlink 2 5 3 2 6" xfId="7083"/>
    <cellStyle name="Hyperlink 2 5 3 3" xfId="720"/>
    <cellStyle name="Hyperlink 2 5 3 3 2" xfId="1833"/>
    <cellStyle name="Hyperlink 2 5 3 3 2 2" xfId="4044"/>
    <cellStyle name="Hyperlink 2 5 3 3 2 2 2" xfId="10674"/>
    <cellStyle name="Hyperlink 2 5 3 3 2 3" xfId="6254"/>
    <cellStyle name="Hyperlink 2 5 3 3 2 4" xfId="8464"/>
    <cellStyle name="Hyperlink 2 5 3 3 3" xfId="2939"/>
    <cellStyle name="Hyperlink 2 5 3 3 3 2" xfId="9569"/>
    <cellStyle name="Hyperlink 2 5 3 3 4" xfId="5149"/>
    <cellStyle name="Hyperlink 2 5 3 3 5" xfId="7359"/>
    <cellStyle name="Hyperlink 2 5 3 4" xfId="1281"/>
    <cellStyle name="Hyperlink 2 5 3 4 2" xfId="3492"/>
    <cellStyle name="Hyperlink 2 5 3 4 2 2" xfId="10122"/>
    <cellStyle name="Hyperlink 2 5 3 4 3" xfId="5702"/>
    <cellStyle name="Hyperlink 2 5 3 4 4" xfId="7912"/>
    <cellStyle name="Hyperlink 2 5 3 5" xfId="2387"/>
    <cellStyle name="Hyperlink 2 5 3 5 2" xfId="9017"/>
    <cellStyle name="Hyperlink 2 5 3 6" xfId="4597"/>
    <cellStyle name="Hyperlink 2 5 3 7" xfId="680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2 2 2" xfId="11042"/>
    <cellStyle name="Hyperlink 2 5 4 2 2 2 3" xfId="6622"/>
    <cellStyle name="Hyperlink 2 5 4 2 2 2 4" xfId="8832"/>
    <cellStyle name="Hyperlink 2 5 4 2 2 3" xfId="3307"/>
    <cellStyle name="Hyperlink 2 5 4 2 2 3 2" xfId="9937"/>
    <cellStyle name="Hyperlink 2 5 4 2 2 4" xfId="5517"/>
    <cellStyle name="Hyperlink 2 5 4 2 2 5" xfId="7727"/>
    <cellStyle name="Hyperlink 2 5 4 2 3" xfId="1649"/>
    <cellStyle name="Hyperlink 2 5 4 2 3 2" xfId="3860"/>
    <cellStyle name="Hyperlink 2 5 4 2 3 2 2" xfId="10490"/>
    <cellStyle name="Hyperlink 2 5 4 2 3 3" xfId="6070"/>
    <cellStyle name="Hyperlink 2 5 4 2 3 4" xfId="8280"/>
    <cellStyle name="Hyperlink 2 5 4 2 4" xfId="2755"/>
    <cellStyle name="Hyperlink 2 5 4 2 4 2" xfId="9385"/>
    <cellStyle name="Hyperlink 2 5 4 2 5" xfId="4965"/>
    <cellStyle name="Hyperlink 2 5 4 2 6" xfId="7175"/>
    <cellStyle name="Hyperlink 2 5 4 3" xfId="812"/>
    <cellStyle name="Hyperlink 2 5 4 3 2" xfId="1925"/>
    <cellStyle name="Hyperlink 2 5 4 3 2 2" xfId="4136"/>
    <cellStyle name="Hyperlink 2 5 4 3 2 2 2" xfId="10766"/>
    <cellStyle name="Hyperlink 2 5 4 3 2 3" xfId="6346"/>
    <cellStyle name="Hyperlink 2 5 4 3 2 4" xfId="8556"/>
    <cellStyle name="Hyperlink 2 5 4 3 3" xfId="3031"/>
    <cellStyle name="Hyperlink 2 5 4 3 3 2" xfId="9661"/>
    <cellStyle name="Hyperlink 2 5 4 3 4" xfId="5241"/>
    <cellStyle name="Hyperlink 2 5 4 3 5" xfId="7451"/>
    <cellStyle name="Hyperlink 2 5 4 4" xfId="1373"/>
    <cellStyle name="Hyperlink 2 5 4 4 2" xfId="3584"/>
    <cellStyle name="Hyperlink 2 5 4 4 2 2" xfId="10214"/>
    <cellStyle name="Hyperlink 2 5 4 4 3" xfId="5794"/>
    <cellStyle name="Hyperlink 2 5 4 4 4" xfId="8004"/>
    <cellStyle name="Hyperlink 2 5 4 5" xfId="2479"/>
    <cellStyle name="Hyperlink 2 5 4 5 2" xfId="9109"/>
    <cellStyle name="Hyperlink 2 5 4 6" xfId="4689"/>
    <cellStyle name="Hyperlink 2 5 4 7" xfId="6899"/>
    <cellStyle name="Hyperlink 2 5 5" xfId="352"/>
    <cellStyle name="Hyperlink 2 5 5 2" xfId="904"/>
    <cellStyle name="Hyperlink 2 5 5 2 2" xfId="2017"/>
    <cellStyle name="Hyperlink 2 5 5 2 2 2" xfId="4228"/>
    <cellStyle name="Hyperlink 2 5 5 2 2 2 2" xfId="10858"/>
    <cellStyle name="Hyperlink 2 5 5 2 2 3" xfId="6438"/>
    <cellStyle name="Hyperlink 2 5 5 2 2 4" xfId="8648"/>
    <cellStyle name="Hyperlink 2 5 5 2 3" xfId="3123"/>
    <cellStyle name="Hyperlink 2 5 5 2 3 2" xfId="9753"/>
    <cellStyle name="Hyperlink 2 5 5 2 4" xfId="5333"/>
    <cellStyle name="Hyperlink 2 5 5 2 5" xfId="7543"/>
    <cellStyle name="Hyperlink 2 5 5 3" xfId="1465"/>
    <cellStyle name="Hyperlink 2 5 5 3 2" xfId="3676"/>
    <cellStyle name="Hyperlink 2 5 5 3 2 2" xfId="10306"/>
    <cellStyle name="Hyperlink 2 5 5 3 3" xfId="5886"/>
    <cellStyle name="Hyperlink 2 5 5 3 4" xfId="8096"/>
    <cellStyle name="Hyperlink 2 5 5 4" xfId="2571"/>
    <cellStyle name="Hyperlink 2 5 5 4 2" xfId="9201"/>
    <cellStyle name="Hyperlink 2 5 5 5" xfId="4781"/>
    <cellStyle name="Hyperlink 2 5 5 6" xfId="6991"/>
    <cellStyle name="Hyperlink 2 5 6" xfId="628"/>
    <cellStyle name="Hyperlink 2 5 6 2" xfId="1741"/>
    <cellStyle name="Hyperlink 2 5 6 2 2" xfId="3952"/>
    <cellStyle name="Hyperlink 2 5 6 2 2 2" xfId="10582"/>
    <cellStyle name="Hyperlink 2 5 6 2 3" xfId="6162"/>
    <cellStyle name="Hyperlink 2 5 6 2 4" xfId="8372"/>
    <cellStyle name="Hyperlink 2 5 6 3" xfId="2847"/>
    <cellStyle name="Hyperlink 2 5 6 3 2" xfId="9477"/>
    <cellStyle name="Hyperlink 2 5 6 4" xfId="5057"/>
    <cellStyle name="Hyperlink 2 5 6 5" xfId="7267"/>
    <cellStyle name="Hyperlink 2 5 7" xfId="1189"/>
    <cellStyle name="Hyperlink 2 5 7 2" xfId="3400"/>
    <cellStyle name="Hyperlink 2 5 7 2 2" xfId="10030"/>
    <cellStyle name="Hyperlink 2 5 7 3" xfId="5610"/>
    <cellStyle name="Hyperlink 2 5 7 4" xfId="7820"/>
    <cellStyle name="Hyperlink 2 5 8" xfId="2295"/>
    <cellStyle name="Hyperlink 2 5 8 2" xfId="8925"/>
    <cellStyle name="Hyperlink 2 5 9" xfId="4505"/>
    <cellStyle name="Hyperlink 2 6" xfId="97"/>
    <cellStyle name="Hyperlink 2 6 10" xfId="6736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2 2 2" xfId="11017"/>
    <cellStyle name="Hyperlink 2 6 2 2 2 2 2 3" xfId="6597"/>
    <cellStyle name="Hyperlink 2 6 2 2 2 2 2 4" xfId="8807"/>
    <cellStyle name="Hyperlink 2 6 2 2 2 2 3" xfId="3282"/>
    <cellStyle name="Hyperlink 2 6 2 2 2 2 3 2" xfId="9912"/>
    <cellStyle name="Hyperlink 2 6 2 2 2 2 4" xfId="5492"/>
    <cellStyle name="Hyperlink 2 6 2 2 2 2 5" xfId="7702"/>
    <cellStyle name="Hyperlink 2 6 2 2 2 3" xfId="1624"/>
    <cellStyle name="Hyperlink 2 6 2 2 2 3 2" xfId="3835"/>
    <cellStyle name="Hyperlink 2 6 2 2 2 3 2 2" xfId="10465"/>
    <cellStyle name="Hyperlink 2 6 2 2 2 3 3" xfId="6045"/>
    <cellStyle name="Hyperlink 2 6 2 2 2 3 4" xfId="8255"/>
    <cellStyle name="Hyperlink 2 6 2 2 2 4" xfId="2730"/>
    <cellStyle name="Hyperlink 2 6 2 2 2 4 2" xfId="9360"/>
    <cellStyle name="Hyperlink 2 6 2 2 2 5" xfId="4940"/>
    <cellStyle name="Hyperlink 2 6 2 2 2 6" xfId="7150"/>
    <cellStyle name="Hyperlink 2 6 2 2 3" xfId="787"/>
    <cellStyle name="Hyperlink 2 6 2 2 3 2" xfId="1900"/>
    <cellStyle name="Hyperlink 2 6 2 2 3 2 2" xfId="4111"/>
    <cellStyle name="Hyperlink 2 6 2 2 3 2 2 2" xfId="10741"/>
    <cellStyle name="Hyperlink 2 6 2 2 3 2 3" xfId="6321"/>
    <cellStyle name="Hyperlink 2 6 2 2 3 2 4" xfId="8531"/>
    <cellStyle name="Hyperlink 2 6 2 2 3 3" xfId="3006"/>
    <cellStyle name="Hyperlink 2 6 2 2 3 3 2" xfId="9636"/>
    <cellStyle name="Hyperlink 2 6 2 2 3 4" xfId="5216"/>
    <cellStyle name="Hyperlink 2 6 2 2 3 5" xfId="7426"/>
    <cellStyle name="Hyperlink 2 6 2 2 4" xfId="1348"/>
    <cellStyle name="Hyperlink 2 6 2 2 4 2" xfId="3559"/>
    <cellStyle name="Hyperlink 2 6 2 2 4 2 2" xfId="10189"/>
    <cellStyle name="Hyperlink 2 6 2 2 4 3" xfId="5769"/>
    <cellStyle name="Hyperlink 2 6 2 2 4 4" xfId="7979"/>
    <cellStyle name="Hyperlink 2 6 2 2 5" xfId="2454"/>
    <cellStyle name="Hyperlink 2 6 2 2 5 2" xfId="9084"/>
    <cellStyle name="Hyperlink 2 6 2 2 6" xfId="4664"/>
    <cellStyle name="Hyperlink 2 6 2 2 7" xfId="687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2 2 2" xfId="11109"/>
    <cellStyle name="Hyperlink 2 6 2 3 2 2 2 3" xfId="6689"/>
    <cellStyle name="Hyperlink 2 6 2 3 2 2 2 4" xfId="8899"/>
    <cellStyle name="Hyperlink 2 6 2 3 2 2 3" xfId="3374"/>
    <cellStyle name="Hyperlink 2 6 2 3 2 2 3 2" xfId="10004"/>
    <cellStyle name="Hyperlink 2 6 2 3 2 2 4" xfId="5584"/>
    <cellStyle name="Hyperlink 2 6 2 3 2 2 5" xfId="7794"/>
    <cellStyle name="Hyperlink 2 6 2 3 2 3" xfId="1716"/>
    <cellStyle name="Hyperlink 2 6 2 3 2 3 2" xfId="3927"/>
    <cellStyle name="Hyperlink 2 6 2 3 2 3 2 2" xfId="10557"/>
    <cellStyle name="Hyperlink 2 6 2 3 2 3 3" xfId="6137"/>
    <cellStyle name="Hyperlink 2 6 2 3 2 3 4" xfId="8347"/>
    <cellStyle name="Hyperlink 2 6 2 3 2 4" xfId="2822"/>
    <cellStyle name="Hyperlink 2 6 2 3 2 4 2" xfId="9452"/>
    <cellStyle name="Hyperlink 2 6 2 3 2 5" xfId="5032"/>
    <cellStyle name="Hyperlink 2 6 2 3 2 6" xfId="7242"/>
    <cellStyle name="Hyperlink 2 6 2 3 3" xfId="879"/>
    <cellStyle name="Hyperlink 2 6 2 3 3 2" xfId="1992"/>
    <cellStyle name="Hyperlink 2 6 2 3 3 2 2" xfId="4203"/>
    <cellStyle name="Hyperlink 2 6 2 3 3 2 2 2" xfId="10833"/>
    <cellStyle name="Hyperlink 2 6 2 3 3 2 3" xfId="6413"/>
    <cellStyle name="Hyperlink 2 6 2 3 3 2 4" xfId="8623"/>
    <cellStyle name="Hyperlink 2 6 2 3 3 3" xfId="3098"/>
    <cellStyle name="Hyperlink 2 6 2 3 3 3 2" xfId="9728"/>
    <cellStyle name="Hyperlink 2 6 2 3 3 4" xfId="5308"/>
    <cellStyle name="Hyperlink 2 6 2 3 3 5" xfId="7518"/>
    <cellStyle name="Hyperlink 2 6 2 3 4" xfId="1440"/>
    <cellStyle name="Hyperlink 2 6 2 3 4 2" xfId="3651"/>
    <cellStyle name="Hyperlink 2 6 2 3 4 2 2" xfId="10281"/>
    <cellStyle name="Hyperlink 2 6 2 3 4 3" xfId="5861"/>
    <cellStyle name="Hyperlink 2 6 2 3 4 4" xfId="8071"/>
    <cellStyle name="Hyperlink 2 6 2 3 5" xfId="2546"/>
    <cellStyle name="Hyperlink 2 6 2 3 5 2" xfId="9176"/>
    <cellStyle name="Hyperlink 2 6 2 3 6" xfId="4756"/>
    <cellStyle name="Hyperlink 2 6 2 3 7" xfId="6966"/>
    <cellStyle name="Hyperlink 2 6 2 4" xfId="419"/>
    <cellStyle name="Hyperlink 2 6 2 4 2" xfId="971"/>
    <cellStyle name="Hyperlink 2 6 2 4 2 2" xfId="2084"/>
    <cellStyle name="Hyperlink 2 6 2 4 2 2 2" xfId="4295"/>
    <cellStyle name="Hyperlink 2 6 2 4 2 2 2 2" xfId="10925"/>
    <cellStyle name="Hyperlink 2 6 2 4 2 2 3" xfId="6505"/>
    <cellStyle name="Hyperlink 2 6 2 4 2 2 4" xfId="8715"/>
    <cellStyle name="Hyperlink 2 6 2 4 2 3" xfId="3190"/>
    <cellStyle name="Hyperlink 2 6 2 4 2 3 2" xfId="9820"/>
    <cellStyle name="Hyperlink 2 6 2 4 2 4" xfId="5400"/>
    <cellStyle name="Hyperlink 2 6 2 4 2 5" xfId="7610"/>
    <cellStyle name="Hyperlink 2 6 2 4 3" xfId="1532"/>
    <cellStyle name="Hyperlink 2 6 2 4 3 2" xfId="3743"/>
    <cellStyle name="Hyperlink 2 6 2 4 3 2 2" xfId="10373"/>
    <cellStyle name="Hyperlink 2 6 2 4 3 3" xfId="5953"/>
    <cellStyle name="Hyperlink 2 6 2 4 3 4" xfId="8163"/>
    <cellStyle name="Hyperlink 2 6 2 4 4" xfId="2638"/>
    <cellStyle name="Hyperlink 2 6 2 4 4 2" xfId="9268"/>
    <cellStyle name="Hyperlink 2 6 2 4 5" xfId="4848"/>
    <cellStyle name="Hyperlink 2 6 2 4 6" xfId="7058"/>
    <cellStyle name="Hyperlink 2 6 2 5" xfId="695"/>
    <cellStyle name="Hyperlink 2 6 2 5 2" xfId="1808"/>
    <cellStyle name="Hyperlink 2 6 2 5 2 2" xfId="4019"/>
    <cellStyle name="Hyperlink 2 6 2 5 2 2 2" xfId="10649"/>
    <cellStyle name="Hyperlink 2 6 2 5 2 3" xfId="6229"/>
    <cellStyle name="Hyperlink 2 6 2 5 2 4" xfId="8439"/>
    <cellStyle name="Hyperlink 2 6 2 5 3" xfId="2914"/>
    <cellStyle name="Hyperlink 2 6 2 5 3 2" xfId="9544"/>
    <cellStyle name="Hyperlink 2 6 2 5 4" xfId="5124"/>
    <cellStyle name="Hyperlink 2 6 2 5 5" xfId="7334"/>
    <cellStyle name="Hyperlink 2 6 2 6" xfId="1256"/>
    <cellStyle name="Hyperlink 2 6 2 6 2" xfId="3467"/>
    <cellStyle name="Hyperlink 2 6 2 6 2 2" xfId="10097"/>
    <cellStyle name="Hyperlink 2 6 2 6 3" xfId="5677"/>
    <cellStyle name="Hyperlink 2 6 2 6 4" xfId="7887"/>
    <cellStyle name="Hyperlink 2 6 2 7" xfId="2362"/>
    <cellStyle name="Hyperlink 2 6 2 7 2" xfId="8992"/>
    <cellStyle name="Hyperlink 2 6 2 8" xfId="4572"/>
    <cellStyle name="Hyperlink 2 6 2 9" xfId="678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2 2 2" xfId="10971"/>
    <cellStyle name="Hyperlink 2 6 3 2 2 2 3" xfId="6551"/>
    <cellStyle name="Hyperlink 2 6 3 2 2 2 4" xfId="8761"/>
    <cellStyle name="Hyperlink 2 6 3 2 2 3" xfId="3236"/>
    <cellStyle name="Hyperlink 2 6 3 2 2 3 2" xfId="9866"/>
    <cellStyle name="Hyperlink 2 6 3 2 2 4" xfId="5446"/>
    <cellStyle name="Hyperlink 2 6 3 2 2 5" xfId="7656"/>
    <cellStyle name="Hyperlink 2 6 3 2 3" xfId="1578"/>
    <cellStyle name="Hyperlink 2 6 3 2 3 2" xfId="3789"/>
    <cellStyle name="Hyperlink 2 6 3 2 3 2 2" xfId="10419"/>
    <cellStyle name="Hyperlink 2 6 3 2 3 3" xfId="5999"/>
    <cellStyle name="Hyperlink 2 6 3 2 3 4" xfId="8209"/>
    <cellStyle name="Hyperlink 2 6 3 2 4" xfId="2684"/>
    <cellStyle name="Hyperlink 2 6 3 2 4 2" xfId="9314"/>
    <cellStyle name="Hyperlink 2 6 3 2 5" xfId="4894"/>
    <cellStyle name="Hyperlink 2 6 3 2 6" xfId="7104"/>
    <cellStyle name="Hyperlink 2 6 3 3" xfId="741"/>
    <cellStyle name="Hyperlink 2 6 3 3 2" xfId="1854"/>
    <cellStyle name="Hyperlink 2 6 3 3 2 2" xfId="4065"/>
    <cellStyle name="Hyperlink 2 6 3 3 2 2 2" xfId="10695"/>
    <cellStyle name="Hyperlink 2 6 3 3 2 3" xfId="6275"/>
    <cellStyle name="Hyperlink 2 6 3 3 2 4" xfId="8485"/>
    <cellStyle name="Hyperlink 2 6 3 3 3" xfId="2960"/>
    <cellStyle name="Hyperlink 2 6 3 3 3 2" xfId="9590"/>
    <cellStyle name="Hyperlink 2 6 3 3 4" xfId="5170"/>
    <cellStyle name="Hyperlink 2 6 3 3 5" xfId="7380"/>
    <cellStyle name="Hyperlink 2 6 3 4" xfId="1302"/>
    <cellStyle name="Hyperlink 2 6 3 4 2" xfId="3513"/>
    <cellStyle name="Hyperlink 2 6 3 4 2 2" xfId="10143"/>
    <cellStyle name="Hyperlink 2 6 3 4 3" xfId="5723"/>
    <cellStyle name="Hyperlink 2 6 3 4 4" xfId="7933"/>
    <cellStyle name="Hyperlink 2 6 3 5" xfId="2408"/>
    <cellStyle name="Hyperlink 2 6 3 5 2" xfId="9038"/>
    <cellStyle name="Hyperlink 2 6 3 6" xfId="4618"/>
    <cellStyle name="Hyperlink 2 6 3 7" xfId="682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2 2 2" xfId="11063"/>
    <cellStyle name="Hyperlink 2 6 4 2 2 2 3" xfId="6643"/>
    <cellStyle name="Hyperlink 2 6 4 2 2 2 4" xfId="8853"/>
    <cellStyle name="Hyperlink 2 6 4 2 2 3" xfId="3328"/>
    <cellStyle name="Hyperlink 2 6 4 2 2 3 2" xfId="9958"/>
    <cellStyle name="Hyperlink 2 6 4 2 2 4" xfId="5538"/>
    <cellStyle name="Hyperlink 2 6 4 2 2 5" xfId="7748"/>
    <cellStyle name="Hyperlink 2 6 4 2 3" xfId="1670"/>
    <cellStyle name="Hyperlink 2 6 4 2 3 2" xfId="3881"/>
    <cellStyle name="Hyperlink 2 6 4 2 3 2 2" xfId="10511"/>
    <cellStyle name="Hyperlink 2 6 4 2 3 3" xfId="6091"/>
    <cellStyle name="Hyperlink 2 6 4 2 3 4" xfId="8301"/>
    <cellStyle name="Hyperlink 2 6 4 2 4" xfId="2776"/>
    <cellStyle name="Hyperlink 2 6 4 2 4 2" xfId="9406"/>
    <cellStyle name="Hyperlink 2 6 4 2 5" xfId="4986"/>
    <cellStyle name="Hyperlink 2 6 4 2 6" xfId="7196"/>
    <cellStyle name="Hyperlink 2 6 4 3" xfId="833"/>
    <cellStyle name="Hyperlink 2 6 4 3 2" xfId="1946"/>
    <cellStyle name="Hyperlink 2 6 4 3 2 2" xfId="4157"/>
    <cellStyle name="Hyperlink 2 6 4 3 2 2 2" xfId="10787"/>
    <cellStyle name="Hyperlink 2 6 4 3 2 3" xfId="6367"/>
    <cellStyle name="Hyperlink 2 6 4 3 2 4" xfId="8577"/>
    <cellStyle name="Hyperlink 2 6 4 3 3" xfId="3052"/>
    <cellStyle name="Hyperlink 2 6 4 3 3 2" xfId="9682"/>
    <cellStyle name="Hyperlink 2 6 4 3 4" xfId="5262"/>
    <cellStyle name="Hyperlink 2 6 4 3 5" xfId="7472"/>
    <cellStyle name="Hyperlink 2 6 4 4" xfId="1394"/>
    <cellStyle name="Hyperlink 2 6 4 4 2" xfId="3605"/>
    <cellStyle name="Hyperlink 2 6 4 4 2 2" xfId="10235"/>
    <cellStyle name="Hyperlink 2 6 4 4 3" xfId="5815"/>
    <cellStyle name="Hyperlink 2 6 4 4 4" xfId="8025"/>
    <cellStyle name="Hyperlink 2 6 4 5" xfId="2500"/>
    <cellStyle name="Hyperlink 2 6 4 5 2" xfId="9130"/>
    <cellStyle name="Hyperlink 2 6 4 6" xfId="4710"/>
    <cellStyle name="Hyperlink 2 6 4 7" xfId="6920"/>
    <cellStyle name="Hyperlink 2 6 5" xfId="373"/>
    <cellStyle name="Hyperlink 2 6 5 2" xfId="925"/>
    <cellStyle name="Hyperlink 2 6 5 2 2" xfId="2038"/>
    <cellStyle name="Hyperlink 2 6 5 2 2 2" xfId="4249"/>
    <cellStyle name="Hyperlink 2 6 5 2 2 2 2" xfId="10879"/>
    <cellStyle name="Hyperlink 2 6 5 2 2 3" xfId="6459"/>
    <cellStyle name="Hyperlink 2 6 5 2 2 4" xfId="8669"/>
    <cellStyle name="Hyperlink 2 6 5 2 3" xfId="3144"/>
    <cellStyle name="Hyperlink 2 6 5 2 3 2" xfId="9774"/>
    <cellStyle name="Hyperlink 2 6 5 2 4" xfId="5354"/>
    <cellStyle name="Hyperlink 2 6 5 2 5" xfId="7564"/>
    <cellStyle name="Hyperlink 2 6 5 3" xfId="1486"/>
    <cellStyle name="Hyperlink 2 6 5 3 2" xfId="3697"/>
    <cellStyle name="Hyperlink 2 6 5 3 2 2" xfId="10327"/>
    <cellStyle name="Hyperlink 2 6 5 3 3" xfId="5907"/>
    <cellStyle name="Hyperlink 2 6 5 3 4" xfId="8117"/>
    <cellStyle name="Hyperlink 2 6 5 4" xfId="2592"/>
    <cellStyle name="Hyperlink 2 6 5 4 2" xfId="9222"/>
    <cellStyle name="Hyperlink 2 6 5 5" xfId="4802"/>
    <cellStyle name="Hyperlink 2 6 5 6" xfId="7012"/>
    <cellStyle name="Hyperlink 2 6 6" xfId="649"/>
    <cellStyle name="Hyperlink 2 6 6 2" xfId="1762"/>
    <cellStyle name="Hyperlink 2 6 6 2 2" xfId="3973"/>
    <cellStyle name="Hyperlink 2 6 6 2 2 2" xfId="10603"/>
    <cellStyle name="Hyperlink 2 6 6 2 3" xfId="6183"/>
    <cellStyle name="Hyperlink 2 6 6 2 4" xfId="8393"/>
    <cellStyle name="Hyperlink 2 6 6 3" xfId="2868"/>
    <cellStyle name="Hyperlink 2 6 6 3 2" xfId="9498"/>
    <cellStyle name="Hyperlink 2 6 6 4" xfId="5078"/>
    <cellStyle name="Hyperlink 2 6 6 5" xfId="7288"/>
    <cellStyle name="Hyperlink 2 6 7" xfId="1210"/>
    <cellStyle name="Hyperlink 2 6 7 2" xfId="3421"/>
    <cellStyle name="Hyperlink 2 6 7 2 2" xfId="10051"/>
    <cellStyle name="Hyperlink 2 6 7 3" xfId="5631"/>
    <cellStyle name="Hyperlink 2 6 7 4" xfId="7841"/>
    <cellStyle name="Hyperlink 2 6 8" xfId="2316"/>
    <cellStyle name="Hyperlink 2 6 8 2" xfId="894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2 2 2" xfId="10976"/>
    <cellStyle name="Hyperlink 2 7 2 2 2 2 3" xfId="6556"/>
    <cellStyle name="Hyperlink 2 7 2 2 2 2 4" xfId="8766"/>
    <cellStyle name="Hyperlink 2 7 2 2 2 3" xfId="3241"/>
    <cellStyle name="Hyperlink 2 7 2 2 2 3 2" xfId="9871"/>
    <cellStyle name="Hyperlink 2 7 2 2 2 4" xfId="5451"/>
    <cellStyle name="Hyperlink 2 7 2 2 2 5" xfId="7661"/>
    <cellStyle name="Hyperlink 2 7 2 2 3" xfId="1583"/>
    <cellStyle name="Hyperlink 2 7 2 2 3 2" xfId="3794"/>
    <cellStyle name="Hyperlink 2 7 2 2 3 2 2" xfId="10424"/>
    <cellStyle name="Hyperlink 2 7 2 2 3 3" xfId="6004"/>
    <cellStyle name="Hyperlink 2 7 2 2 3 4" xfId="8214"/>
    <cellStyle name="Hyperlink 2 7 2 2 4" xfId="2689"/>
    <cellStyle name="Hyperlink 2 7 2 2 4 2" xfId="9319"/>
    <cellStyle name="Hyperlink 2 7 2 2 5" xfId="4899"/>
    <cellStyle name="Hyperlink 2 7 2 2 6" xfId="7109"/>
    <cellStyle name="Hyperlink 2 7 2 3" xfId="746"/>
    <cellStyle name="Hyperlink 2 7 2 3 2" xfId="1859"/>
    <cellStyle name="Hyperlink 2 7 2 3 2 2" xfId="4070"/>
    <cellStyle name="Hyperlink 2 7 2 3 2 2 2" xfId="10700"/>
    <cellStyle name="Hyperlink 2 7 2 3 2 3" xfId="6280"/>
    <cellStyle name="Hyperlink 2 7 2 3 2 4" xfId="8490"/>
    <cellStyle name="Hyperlink 2 7 2 3 3" xfId="2965"/>
    <cellStyle name="Hyperlink 2 7 2 3 3 2" xfId="9595"/>
    <cellStyle name="Hyperlink 2 7 2 3 4" xfId="5175"/>
    <cellStyle name="Hyperlink 2 7 2 3 5" xfId="7385"/>
    <cellStyle name="Hyperlink 2 7 2 4" xfId="1307"/>
    <cellStyle name="Hyperlink 2 7 2 4 2" xfId="3518"/>
    <cellStyle name="Hyperlink 2 7 2 4 2 2" xfId="10148"/>
    <cellStyle name="Hyperlink 2 7 2 4 3" xfId="5728"/>
    <cellStyle name="Hyperlink 2 7 2 4 4" xfId="7938"/>
    <cellStyle name="Hyperlink 2 7 2 5" xfId="2413"/>
    <cellStyle name="Hyperlink 2 7 2 5 2" xfId="9043"/>
    <cellStyle name="Hyperlink 2 7 2 6" xfId="4623"/>
    <cellStyle name="Hyperlink 2 7 2 7" xfId="683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2 2 2" xfId="11068"/>
    <cellStyle name="Hyperlink 2 7 3 2 2 2 3" xfId="6648"/>
    <cellStyle name="Hyperlink 2 7 3 2 2 2 4" xfId="8858"/>
    <cellStyle name="Hyperlink 2 7 3 2 2 3" xfId="3333"/>
    <cellStyle name="Hyperlink 2 7 3 2 2 3 2" xfId="9963"/>
    <cellStyle name="Hyperlink 2 7 3 2 2 4" xfId="5543"/>
    <cellStyle name="Hyperlink 2 7 3 2 2 5" xfId="7753"/>
    <cellStyle name="Hyperlink 2 7 3 2 3" xfId="1675"/>
    <cellStyle name="Hyperlink 2 7 3 2 3 2" xfId="3886"/>
    <cellStyle name="Hyperlink 2 7 3 2 3 2 2" xfId="10516"/>
    <cellStyle name="Hyperlink 2 7 3 2 3 3" xfId="6096"/>
    <cellStyle name="Hyperlink 2 7 3 2 3 4" xfId="8306"/>
    <cellStyle name="Hyperlink 2 7 3 2 4" xfId="2781"/>
    <cellStyle name="Hyperlink 2 7 3 2 4 2" xfId="9411"/>
    <cellStyle name="Hyperlink 2 7 3 2 5" xfId="4991"/>
    <cellStyle name="Hyperlink 2 7 3 2 6" xfId="7201"/>
    <cellStyle name="Hyperlink 2 7 3 3" xfId="838"/>
    <cellStyle name="Hyperlink 2 7 3 3 2" xfId="1951"/>
    <cellStyle name="Hyperlink 2 7 3 3 2 2" xfId="4162"/>
    <cellStyle name="Hyperlink 2 7 3 3 2 2 2" xfId="10792"/>
    <cellStyle name="Hyperlink 2 7 3 3 2 3" xfId="6372"/>
    <cellStyle name="Hyperlink 2 7 3 3 2 4" xfId="8582"/>
    <cellStyle name="Hyperlink 2 7 3 3 3" xfId="3057"/>
    <cellStyle name="Hyperlink 2 7 3 3 3 2" xfId="9687"/>
    <cellStyle name="Hyperlink 2 7 3 3 4" xfId="5267"/>
    <cellStyle name="Hyperlink 2 7 3 3 5" xfId="7477"/>
    <cellStyle name="Hyperlink 2 7 3 4" xfId="1399"/>
    <cellStyle name="Hyperlink 2 7 3 4 2" xfId="3610"/>
    <cellStyle name="Hyperlink 2 7 3 4 2 2" xfId="10240"/>
    <cellStyle name="Hyperlink 2 7 3 4 3" xfId="5820"/>
    <cellStyle name="Hyperlink 2 7 3 4 4" xfId="8030"/>
    <cellStyle name="Hyperlink 2 7 3 5" xfId="2505"/>
    <cellStyle name="Hyperlink 2 7 3 5 2" xfId="9135"/>
    <cellStyle name="Hyperlink 2 7 3 6" xfId="4715"/>
    <cellStyle name="Hyperlink 2 7 3 7" xfId="6925"/>
    <cellStyle name="Hyperlink 2 7 4" xfId="378"/>
    <cellStyle name="Hyperlink 2 7 4 2" xfId="930"/>
    <cellStyle name="Hyperlink 2 7 4 2 2" xfId="2043"/>
    <cellStyle name="Hyperlink 2 7 4 2 2 2" xfId="4254"/>
    <cellStyle name="Hyperlink 2 7 4 2 2 2 2" xfId="10884"/>
    <cellStyle name="Hyperlink 2 7 4 2 2 3" xfId="6464"/>
    <cellStyle name="Hyperlink 2 7 4 2 2 4" xfId="8674"/>
    <cellStyle name="Hyperlink 2 7 4 2 3" xfId="3149"/>
    <cellStyle name="Hyperlink 2 7 4 2 3 2" xfId="9779"/>
    <cellStyle name="Hyperlink 2 7 4 2 4" xfId="5359"/>
    <cellStyle name="Hyperlink 2 7 4 2 5" xfId="7569"/>
    <cellStyle name="Hyperlink 2 7 4 3" xfId="1491"/>
    <cellStyle name="Hyperlink 2 7 4 3 2" xfId="3702"/>
    <cellStyle name="Hyperlink 2 7 4 3 2 2" xfId="10332"/>
    <cellStyle name="Hyperlink 2 7 4 3 3" xfId="5912"/>
    <cellStyle name="Hyperlink 2 7 4 3 4" xfId="8122"/>
    <cellStyle name="Hyperlink 2 7 4 4" xfId="2597"/>
    <cellStyle name="Hyperlink 2 7 4 4 2" xfId="9227"/>
    <cellStyle name="Hyperlink 2 7 4 5" xfId="4807"/>
    <cellStyle name="Hyperlink 2 7 4 6" xfId="7017"/>
    <cellStyle name="Hyperlink 2 7 5" xfId="654"/>
    <cellStyle name="Hyperlink 2 7 5 2" xfId="1767"/>
    <cellStyle name="Hyperlink 2 7 5 2 2" xfId="3978"/>
    <cellStyle name="Hyperlink 2 7 5 2 2 2" xfId="10608"/>
    <cellStyle name="Hyperlink 2 7 5 2 3" xfId="6188"/>
    <cellStyle name="Hyperlink 2 7 5 2 4" xfId="8398"/>
    <cellStyle name="Hyperlink 2 7 5 3" xfId="2873"/>
    <cellStyle name="Hyperlink 2 7 5 3 2" xfId="9503"/>
    <cellStyle name="Hyperlink 2 7 5 4" xfId="5083"/>
    <cellStyle name="Hyperlink 2 7 5 5" xfId="7293"/>
    <cellStyle name="Hyperlink 2 7 6" xfId="1215"/>
    <cellStyle name="Hyperlink 2 7 6 2" xfId="3426"/>
    <cellStyle name="Hyperlink 2 7 6 2 2" xfId="10056"/>
    <cellStyle name="Hyperlink 2 7 6 3" xfId="5636"/>
    <cellStyle name="Hyperlink 2 7 6 4" xfId="7846"/>
    <cellStyle name="Hyperlink 2 7 7" xfId="2321"/>
    <cellStyle name="Hyperlink 2 7 7 2" xfId="8951"/>
    <cellStyle name="Hyperlink 2 7 8" xfId="4531"/>
    <cellStyle name="Hyperlink 2 7 9" xfId="674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2 2 2" xfId="10930"/>
    <cellStyle name="Hyperlink 2 8 2 2 2 3" xfId="6510"/>
    <cellStyle name="Hyperlink 2 8 2 2 2 4" xfId="8720"/>
    <cellStyle name="Hyperlink 2 8 2 2 3" xfId="3195"/>
    <cellStyle name="Hyperlink 2 8 2 2 3 2" xfId="9825"/>
    <cellStyle name="Hyperlink 2 8 2 2 4" xfId="5405"/>
    <cellStyle name="Hyperlink 2 8 2 2 5" xfId="7615"/>
    <cellStyle name="Hyperlink 2 8 2 3" xfId="1537"/>
    <cellStyle name="Hyperlink 2 8 2 3 2" xfId="3748"/>
    <cellStyle name="Hyperlink 2 8 2 3 2 2" xfId="10378"/>
    <cellStyle name="Hyperlink 2 8 2 3 3" xfId="5958"/>
    <cellStyle name="Hyperlink 2 8 2 3 4" xfId="8168"/>
    <cellStyle name="Hyperlink 2 8 2 4" xfId="2643"/>
    <cellStyle name="Hyperlink 2 8 2 4 2" xfId="9273"/>
    <cellStyle name="Hyperlink 2 8 2 5" xfId="4853"/>
    <cellStyle name="Hyperlink 2 8 2 6" xfId="7063"/>
    <cellStyle name="Hyperlink 2 8 3" xfId="700"/>
    <cellStyle name="Hyperlink 2 8 3 2" xfId="1813"/>
    <cellStyle name="Hyperlink 2 8 3 2 2" xfId="4024"/>
    <cellStyle name="Hyperlink 2 8 3 2 2 2" xfId="10654"/>
    <cellStyle name="Hyperlink 2 8 3 2 3" xfId="6234"/>
    <cellStyle name="Hyperlink 2 8 3 2 4" xfId="8444"/>
    <cellStyle name="Hyperlink 2 8 3 3" xfId="2919"/>
    <cellStyle name="Hyperlink 2 8 3 3 2" xfId="9549"/>
    <cellStyle name="Hyperlink 2 8 3 4" xfId="5129"/>
    <cellStyle name="Hyperlink 2 8 3 5" xfId="7339"/>
    <cellStyle name="Hyperlink 2 8 4" xfId="1261"/>
    <cellStyle name="Hyperlink 2 8 4 2" xfId="3472"/>
    <cellStyle name="Hyperlink 2 8 4 2 2" xfId="10102"/>
    <cellStyle name="Hyperlink 2 8 4 3" xfId="5682"/>
    <cellStyle name="Hyperlink 2 8 4 4" xfId="7892"/>
    <cellStyle name="Hyperlink 2 8 5" xfId="2367"/>
    <cellStyle name="Hyperlink 2 8 5 2" xfId="8997"/>
    <cellStyle name="Hyperlink 2 8 6" xfId="4577"/>
    <cellStyle name="Hyperlink 2 8 7" xfId="678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2 2 2" xfId="11022"/>
    <cellStyle name="Hyperlink 2 9 2 2 2 3" xfId="6602"/>
    <cellStyle name="Hyperlink 2 9 2 2 2 4" xfId="8812"/>
    <cellStyle name="Hyperlink 2 9 2 2 3" xfId="3287"/>
    <cellStyle name="Hyperlink 2 9 2 2 3 2" xfId="9917"/>
    <cellStyle name="Hyperlink 2 9 2 2 4" xfId="5497"/>
    <cellStyle name="Hyperlink 2 9 2 2 5" xfId="7707"/>
    <cellStyle name="Hyperlink 2 9 2 3" xfId="1629"/>
    <cellStyle name="Hyperlink 2 9 2 3 2" xfId="3840"/>
    <cellStyle name="Hyperlink 2 9 2 3 2 2" xfId="10470"/>
    <cellStyle name="Hyperlink 2 9 2 3 3" xfId="6050"/>
    <cellStyle name="Hyperlink 2 9 2 3 4" xfId="8260"/>
    <cellStyle name="Hyperlink 2 9 2 4" xfId="2735"/>
    <cellStyle name="Hyperlink 2 9 2 4 2" xfId="9365"/>
    <cellStyle name="Hyperlink 2 9 2 5" xfId="4945"/>
    <cellStyle name="Hyperlink 2 9 2 6" xfId="7155"/>
    <cellStyle name="Hyperlink 2 9 3" xfId="792"/>
    <cellStyle name="Hyperlink 2 9 3 2" xfId="1905"/>
    <cellStyle name="Hyperlink 2 9 3 2 2" xfId="4116"/>
    <cellStyle name="Hyperlink 2 9 3 2 2 2" xfId="10746"/>
    <cellStyle name="Hyperlink 2 9 3 2 3" xfId="6326"/>
    <cellStyle name="Hyperlink 2 9 3 2 4" xfId="8536"/>
    <cellStyle name="Hyperlink 2 9 3 3" xfId="3011"/>
    <cellStyle name="Hyperlink 2 9 3 3 2" xfId="9641"/>
    <cellStyle name="Hyperlink 2 9 3 4" xfId="5221"/>
    <cellStyle name="Hyperlink 2 9 3 5" xfId="7431"/>
    <cellStyle name="Hyperlink 2 9 4" xfId="1353"/>
    <cellStyle name="Hyperlink 2 9 4 2" xfId="3564"/>
    <cellStyle name="Hyperlink 2 9 4 2 2" xfId="10194"/>
    <cellStyle name="Hyperlink 2 9 4 3" xfId="5774"/>
    <cellStyle name="Hyperlink 2 9 4 4" xfId="7984"/>
    <cellStyle name="Hyperlink 2 9 5" xfId="2459"/>
    <cellStyle name="Hyperlink 2 9 5 2" xfId="9089"/>
    <cellStyle name="Hyperlink 2 9 6" xfId="4669"/>
    <cellStyle name="Hyperlink 2 9 7" xfId="6879"/>
    <cellStyle name="Hyperlink 3" xfId="50"/>
    <cellStyle name="Hyperlink 3 10" xfId="609"/>
    <cellStyle name="Hyperlink 3 10 2" xfId="1722"/>
    <cellStyle name="Hyperlink 3 10 2 2" xfId="3933"/>
    <cellStyle name="Hyperlink 3 10 2 2 2" xfId="10563"/>
    <cellStyle name="Hyperlink 3 10 2 3" xfId="6143"/>
    <cellStyle name="Hyperlink 3 10 2 4" xfId="8353"/>
    <cellStyle name="Hyperlink 3 10 3" xfId="2828"/>
    <cellStyle name="Hyperlink 3 10 3 2" xfId="9458"/>
    <cellStyle name="Hyperlink 3 10 4" xfId="5038"/>
    <cellStyle name="Hyperlink 3 10 5" xfId="7248"/>
    <cellStyle name="Hyperlink 3 11" xfId="1170"/>
    <cellStyle name="Hyperlink 3 11 2" xfId="3381"/>
    <cellStyle name="Hyperlink 3 11 2 2" xfId="10011"/>
    <cellStyle name="Hyperlink 3 11 3" xfId="5591"/>
    <cellStyle name="Hyperlink 3 11 4" xfId="7801"/>
    <cellStyle name="Hyperlink 3 12" xfId="2276"/>
    <cellStyle name="Hyperlink 3 12 2" xfId="8906"/>
    <cellStyle name="Hyperlink 3 13" xfId="4486"/>
    <cellStyle name="Hyperlink 3 14" xfId="6696"/>
    <cellStyle name="Hyperlink 3 2" xfId="61"/>
    <cellStyle name="Hyperlink 3 2 10" xfId="2281"/>
    <cellStyle name="Hyperlink 3 2 10 2" xfId="8911"/>
    <cellStyle name="Hyperlink 3 2 11" xfId="4491"/>
    <cellStyle name="Hyperlink 3 2 12" xfId="6701"/>
    <cellStyle name="Hyperlink 3 2 2" xfId="72"/>
    <cellStyle name="Hyperlink 3 2 2 10" xfId="4501"/>
    <cellStyle name="Hyperlink 3 2 2 11" xfId="6711"/>
    <cellStyle name="Hyperlink 3 2 2 2" xfId="92"/>
    <cellStyle name="Hyperlink 3 2 2 2 10" xfId="6731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2 2 2" xfId="11012"/>
    <cellStyle name="Hyperlink 3 2 2 2 2 2 2 2 2 3" xfId="6592"/>
    <cellStyle name="Hyperlink 3 2 2 2 2 2 2 2 2 4" xfId="8802"/>
    <cellStyle name="Hyperlink 3 2 2 2 2 2 2 2 3" xfId="3277"/>
    <cellStyle name="Hyperlink 3 2 2 2 2 2 2 2 3 2" xfId="9907"/>
    <cellStyle name="Hyperlink 3 2 2 2 2 2 2 2 4" xfId="5487"/>
    <cellStyle name="Hyperlink 3 2 2 2 2 2 2 2 5" xfId="7697"/>
    <cellStyle name="Hyperlink 3 2 2 2 2 2 2 3" xfId="1619"/>
    <cellStyle name="Hyperlink 3 2 2 2 2 2 2 3 2" xfId="3830"/>
    <cellStyle name="Hyperlink 3 2 2 2 2 2 2 3 2 2" xfId="10460"/>
    <cellStyle name="Hyperlink 3 2 2 2 2 2 2 3 3" xfId="6040"/>
    <cellStyle name="Hyperlink 3 2 2 2 2 2 2 3 4" xfId="8250"/>
    <cellStyle name="Hyperlink 3 2 2 2 2 2 2 4" xfId="2725"/>
    <cellStyle name="Hyperlink 3 2 2 2 2 2 2 4 2" xfId="9355"/>
    <cellStyle name="Hyperlink 3 2 2 2 2 2 2 5" xfId="4935"/>
    <cellStyle name="Hyperlink 3 2 2 2 2 2 2 6" xfId="7145"/>
    <cellStyle name="Hyperlink 3 2 2 2 2 2 3" xfId="782"/>
    <cellStyle name="Hyperlink 3 2 2 2 2 2 3 2" xfId="1895"/>
    <cellStyle name="Hyperlink 3 2 2 2 2 2 3 2 2" xfId="4106"/>
    <cellStyle name="Hyperlink 3 2 2 2 2 2 3 2 2 2" xfId="10736"/>
    <cellStyle name="Hyperlink 3 2 2 2 2 2 3 2 3" xfId="6316"/>
    <cellStyle name="Hyperlink 3 2 2 2 2 2 3 2 4" xfId="8526"/>
    <cellStyle name="Hyperlink 3 2 2 2 2 2 3 3" xfId="3001"/>
    <cellStyle name="Hyperlink 3 2 2 2 2 2 3 3 2" xfId="9631"/>
    <cellStyle name="Hyperlink 3 2 2 2 2 2 3 4" xfId="5211"/>
    <cellStyle name="Hyperlink 3 2 2 2 2 2 3 5" xfId="7421"/>
    <cellStyle name="Hyperlink 3 2 2 2 2 2 4" xfId="1343"/>
    <cellStyle name="Hyperlink 3 2 2 2 2 2 4 2" xfId="3554"/>
    <cellStyle name="Hyperlink 3 2 2 2 2 2 4 2 2" xfId="10184"/>
    <cellStyle name="Hyperlink 3 2 2 2 2 2 4 3" xfId="5764"/>
    <cellStyle name="Hyperlink 3 2 2 2 2 2 4 4" xfId="7974"/>
    <cellStyle name="Hyperlink 3 2 2 2 2 2 5" xfId="2449"/>
    <cellStyle name="Hyperlink 3 2 2 2 2 2 5 2" xfId="9079"/>
    <cellStyle name="Hyperlink 3 2 2 2 2 2 6" xfId="4659"/>
    <cellStyle name="Hyperlink 3 2 2 2 2 2 7" xfId="686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2 2 2" xfId="11104"/>
    <cellStyle name="Hyperlink 3 2 2 2 2 3 2 2 2 3" xfId="6684"/>
    <cellStyle name="Hyperlink 3 2 2 2 2 3 2 2 2 4" xfId="8894"/>
    <cellStyle name="Hyperlink 3 2 2 2 2 3 2 2 3" xfId="3369"/>
    <cellStyle name="Hyperlink 3 2 2 2 2 3 2 2 3 2" xfId="9999"/>
    <cellStyle name="Hyperlink 3 2 2 2 2 3 2 2 4" xfId="5579"/>
    <cellStyle name="Hyperlink 3 2 2 2 2 3 2 2 5" xfId="7789"/>
    <cellStyle name="Hyperlink 3 2 2 2 2 3 2 3" xfId="1711"/>
    <cellStyle name="Hyperlink 3 2 2 2 2 3 2 3 2" xfId="3922"/>
    <cellStyle name="Hyperlink 3 2 2 2 2 3 2 3 2 2" xfId="10552"/>
    <cellStyle name="Hyperlink 3 2 2 2 2 3 2 3 3" xfId="6132"/>
    <cellStyle name="Hyperlink 3 2 2 2 2 3 2 3 4" xfId="8342"/>
    <cellStyle name="Hyperlink 3 2 2 2 2 3 2 4" xfId="2817"/>
    <cellStyle name="Hyperlink 3 2 2 2 2 3 2 4 2" xfId="9447"/>
    <cellStyle name="Hyperlink 3 2 2 2 2 3 2 5" xfId="5027"/>
    <cellStyle name="Hyperlink 3 2 2 2 2 3 2 6" xfId="7237"/>
    <cellStyle name="Hyperlink 3 2 2 2 2 3 3" xfId="874"/>
    <cellStyle name="Hyperlink 3 2 2 2 2 3 3 2" xfId="1987"/>
    <cellStyle name="Hyperlink 3 2 2 2 2 3 3 2 2" xfId="4198"/>
    <cellStyle name="Hyperlink 3 2 2 2 2 3 3 2 2 2" xfId="10828"/>
    <cellStyle name="Hyperlink 3 2 2 2 2 3 3 2 3" xfId="6408"/>
    <cellStyle name="Hyperlink 3 2 2 2 2 3 3 2 4" xfId="8618"/>
    <cellStyle name="Hyperlink 3 2 2 2 2 3 3 3" xfId="3093"/>
    <cellStyle name="Hyperlink 3 2 2 2 2 3 3 3 2" xfId="9723"/>
    <cellStyle name="Hyperlink 3 2 2 2 2 3 3 4" xfId="5303"/>
    <cellStyle name="Hyperlink 3 2 2 2 2 3 3 5" xfId="7513"/>
    <cellStyle name="Hyperlink 3 2 2 2 2 3 4" xfId="1435"/>
    <cellStyle name="Hyperlink 3 2 2 2 2 3 4 2" xfId="3646"/>
    <cellStyle name="Hyperlink 3 2 2 2 2 3 4 2 2" xfId="10276"/>
    <cellStyle name="Hyperlink 3 2 2 2 2 3 4 3" xfId="5856"/>
    <cellStyle name="Hyperlink 3 2 2 2 2 3 4 4" xfId="8066"/>
    <cellStyle name="Hyperlink 3 2 2 2 2 3 5" xfId="2541"/>
    <cellStyle name="Hyperlink 3 2 2 2 2 3 5 2" xfId="9171"/>
    <cellStyle name="Hyperlink 3 2 2 2 2 3 6" xfId="4751"/>
    <cellStyle name="Hyperlink 3 2 2 2 2 3 7" xfId="696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2 2 2" xfId="10920"/>
    <cellStyle name="Hyperlink 3 2 2 2 2 4 2 2 3" xfId="6500"/>
    <cellStyle name="Hyperlink 3 2 2 2 2 4 2 2 4" xfId="8710"/>
    <cellStyle name="Hyperlink 3 2 2 2 2 4 2 3" xfId="3185"/>
    <cellStyle name="Hyperlink 3 2 2 2 2 4 2 3 2" xfId="9815"/>
    <cellStyle name="Hyperlink 3 2 2 2 2 4 2 4" xfId="5395"/>
    <cellStyle name="Hyperlink 3 2 2 2 2 4 2 5" xfId="7605"/>
    <cellStyle name="Hyperlink 3 2 2 2 2 4 3" xfId="1527"/>
    <cellStyle name="Hyperlink 3 2 2 2 2 4 3 2" xfId="3738"/>
    <cellStyle name="Hyperlink 3 2 2 2 2 4 3 2 2" xfId="10368"/>
    <cellStyle name="Hyperlink 3 2 2 2 2 4 3 3" xfId="5948"/>
    <cellStyle name="Hyperlink 3 2 2 2 2 4 3 4" xfId="8158"/>
    <cellStyle name="Hyperlink 3 2 2 2 2 4 4" xfId="2633"/>
    <cellStyle name="Hyperlink 3 2 2 2 2 4 4 2" xfId="9263"/>
    <cellStyle name="Hyperlink 3 2 2 2 2 4 5" xfId="4843"/>
    <cellStyle name="Hyperlink 3 2 2 2 2 4 6" xfId="7053"/>
    <cellStyle name="Hyperlink 3 2 2 2 2 5" xfId="690"/>
    <cellStyle name="Hyperlink 3 2 2 2 2 5 2" xfId="1803"/>
    <cellStyle name="Hyperlink 3 2 2 2 2 5 2 2" xfId="4014"/>
    <cellStyle name="Hyperlink 3 2 2 2 2 5 2 2 2" xfId="10644"/>
    <cellStyle name="Hyperlink 3 2 2 2 2 5 2 3" xfId="6224"/>
    <cellStyle name="Hyperlink 3 2 2 2 2 5 2 4" xfId="8434"/>
    <cellStyle name="Hyperlink 3 2 2 2 2 5 3" xfId="2909"/>
    <cellStyle name="Hyperlink 3 2 2 2 2 5 3 2" xfId="9539"/>
    <cellStyle name="Hyperlink 3 2 2 2 2 5 4" xfId="5119"/>
    <cellStyle name="Hyperlink 3 2 2 2 2 5 5" xfId="7329"/>
    <cellStyle name="Hyperlink 3 2 2 2 2 6" xfId="1251"/>
    <cellStyle name="Hyperlink 3 2 2 2 2 6 2" xfId="3462"/>
    <cellStyle name="Hyperlink 3 2 2 2 2 6 2 2" xfId="10092"/>
    <cellStyle name="Hyperlink 3 2 2 2 2 6 3" xfId="5672"/>
    <cellStyle name="Hyperlink 3 2 2 2 2 6 4" xfId="7882"/>
    <cellStyle name="Hyperlink 3 2 2 2 2 7" xfId="2357"/>
    <cellStyle name="Hyperlink 3 2 2 2 2 7 2" xfId="8987"/>
    <cellStyle name="Hyperlink 3 2 2 2 2 8" xfId="4567"/>
    <cellStyle name="Hyperlink 3 2 2 2 2 9" xfId="677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2 2 2" xfId="10966"/>
    <cellStyle name="Hyperlink 3 2 2 2 3 2 2 2 3" xfId="6546"/>
    <cellStyle name="Hyperlink 3 2 2 2 3 2 2 2 4" xfId="8756"/>
    <cellStyle name="Hyperlink 3 2 2 2 3 2 2 3" xfId="3231"/>
    <cellStyle name="Hyperlink 3 2 2 2 3 2 2 3 2" xfId="9861"/>
    <cellStyle name="Hyperlink 3 2 2 2 3 2 2 4" xfId="5441"/>
    <cellStyle name="Hyperlink 3 2 2 2 3 2 2 5" xfId="7651"/>
    <cellStyle name="Hyperlink 3 2 2 2 3 2 3" xfId="1573"/>
    <cellStyle name="Hyperlink 3 2 2 2 3 2 3 2" xfId="3784"/>
    <cellStyle name="Hyperlink 3 2 2 2 3 2 3 2 2" xfId="10414"/>
    <cellStyle name="Hyperlink 3 2 2 2 3 2 3 3" xfId="5994"/>
    <cellStyle name="Hyperlink 3 2 2 2 3 2 3 4" xfId="8204"/>
    <cellStyle name="Hyperlink 3 2 2 2 3 2 4" xfId="2679"/>
    <cellStyle name="Hyperlink 3 2 2 2 3 2 4 2" xfId="9309"/>
    <cellStyle name="Hyperlink 3 2 2 2 3 2 5" xfId="4889"/>
    <cellStyle name="Hyperlink 3 2 2 2 3 2 6" xfId="7099"/>
    <cellStyle name="Hyperlink 3 2 2 2 3 3" xfId="736"/>
    <cellStyle name="Hyperlink 3 2 2 2 3 3 2" xfId="1849"/>
    <cellStyle name="Hyperlink 3 2 2 2 3 3 2 2" xfId="4060"/>
    <cellStyle name="Hyperlink 3 2 2 2 3 3 2 2 2" xfId="10690"/>
    <cellStyle name="Hyperlink 3 2 2 2 3 3 2 3" xfId="6270"/>
    <cellStyle name="Hyperlink 3 2 2 2 3 3 2 4" xfId="8480"/>
    <cellStyle name="Hyperlink 3 2 2 2 3 3 3" xfId="2955"/>
    <cellStyle name="Hyperlink 3 2 2 2 3 3 3 2" xfId="9585"/>
    <cellStyle name="Hyperlink 3 2 2 2 3 3 4" xfId="5165"/>
    <cellStyle name="Hyperlink 3 2 2 2 3 3 5" xfId="7375"/>
    <cellStyle name="Hyperlink 3 2 2 2 3 4" xfId="1297"/>
    <cellStyle name="Hyperlink 3 2 2 2 3 4 2" xfId="3508"/>
    <cellStyle name="Hyperlink 3 2 2 2 3 4 2 2" xfId="10138"/>
    <cellStyle name="Hyperlink 3 2 2 2 3 4 3" xfId="5718"/>
    <cellStyle name="Hyperlink 3 2 2 2 3 4 4" xfId="7928"/>
    <cellStyle name="Hyperlink 3 2 2 2 3 5" xfId="2403"/>
    <cellStyle name="Hyperlink 3 2 2 2 3 5 2" xfId="9033"/>
    <cellStyle name="Hyperlink 3 2 2 2 3 6" xfId="4613"/>
    <cellStyle name="Hyperlink 3 2 2 2 3 7" xfId="682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2 2 2" xfId="11058"/>
    <cellStyle name="Hyperlink 3 2 2 2 4 2 2 2 3" xfId="6638"/>
    <cellStyle name="Hyperlink 3 2 2 2 4 2 2 2 4" xfId="8848"/>
    <cellStyle name="Hyperlink 3 2 2 2 4 2 2 3" xfId="3323"/>
    <cellStyle name="Hyperlink 3 2 2 2 4 2 2 3 2" xfId="9953"/>
    <cellStyle name="Hyperlink 3 2 2 2 4 2 2 4" xfId="5533"/>
    <cellStyle name="Hyperlink 3 2 2 2 4 2 2 5" xfId="7743"/>
    <cellStyle name="Hyperlink 3 2 2 2 4 2 3" xfId="1665"/>
    <cellStyle name="Hyperlink 3 2 2 2 4 2 3 2" xfId="3876"/>
    <cellStyle name="Hyperlink 3 2 2 2 4 2 3 2 2" xfId="10506"/>
    <cellStyle name="Hyperlink 3 2 2 2 4 2 3 3" xfId="6086"/>
    <cellStyle name="Hyperlink 3 2 2 2 4 2 3 4" xfId="8296"/>
    <cellStyle name="Hyperlink 3 2 2 2 4 2 4" xfId="2771"/>
    <cellStyle name="Hyperlink 3 2 2 2 4 2 4 2" xfId="9401"/>
    <cellStyle name="Hyperlink 3 2 2 2 4 2 5" xfId="4981"/>
    <cellStyle name="Hyperlink 3 2 2 2 4 2 6" xfId="7191"/>
    <cellStyle name="Hyperlink 3 2 2 2 4 3" xfId="828"/>
    <cellStyle name="Hyperlink 3 2 2 2 4 3 2" xfId="1941"/>
    <cellStyle name="Hyperlink 3 2 2 2 4 3 2 2" xfId="4152"/>
    <cellStyle name="Hyperlink 3 2 2 2 4 3 2 2 2" xfId="10782"/>
    <cellStyle name="Hyperlink 3 2 2 2 4 3 2 3" xfId="6362"/>
    <cellStyle name="Hyperlink 3 2 2 2 4 3 2 4" xfId="8572"/>
    <cellStyle name="Hyperlink 3 2 2 2 4 3 3" xfId="3047"/>
    <cellStyle name="Hyperlink 3 2 2 2 4 3 3 2" xfId="9677"/>
    <cellStyle name="Hyperlink 3 2 2 2 4 3 4" xfId="5257"/>
    <cellStyle name="Hyperlink 3 2 2 2 4 3 5" xfId="7467"/>
    <cellStyle name="Hyperlink 3 2 2 2 4 4" xfId="1389"/>
    <cellStyle name="Hyperlink 3 2 2 2 4 4 2" xfId="3600"/>
    <cellStyle name="Hyperlink 3 2 2 2 4 4 2 2" xfId="10230"/>
    <cellStyle name="Hyperlink 3 2 2 2 4 4 3" xfId="5810"/>
    <cellStyle name="Hyperlink 3 2 2 2 4 4 4" xfId="8020"/>
    <cellStyle name="Hyperlink 3 2 2 2 4 5" xfId="2495"/>
    <cellStyle name="Hyperlink 3 2 2 2 4 5 2" xfId="9125"/>
    <cellStyle name="Hyperlink 3 2 2 2 4 6" xfId="4705"/>
    <cellStyle name="Hyperlink 3 2 2 2 4 7" xfId="691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2 2 2" xfId="10874"/>
    <cellStyle name="Hyperlink 3 2 2 2 5 2 2 3" xfId="6454"/>
    <cellStyle name="Hyperlink 3 2 2 2 5 2 2 4" xfId="8664"/>
    <cellStyle name="Hyperlink 3 2 2 2 5 2 3" xfId="3139"/>
    <cellStyle name="Hyperlink 3 2 2 2 5 2 3 2" xfId="9769"/>
    <cellStyle name="Hyperlink 3 2 2 2 5 2 4" xfId="5349"/>
    <cellStyle name="Hyperlink 3 2 2 2 5 2 5" xfId="7559"/>
    <cellStyle name="Hyperlink 3 2 2 2 5 3" xfId="1481"/>
    <cellStyle name="Hyperlink 3 2 2 2 5 3 2" xfId="3692"/>
    <cellStyle name="Hyperlink 3 2 2 2 5 3 2 2" xfId="10322"/>
    <cellStyle name="Hyperlink 3 2 2 2 5 3 3" xfId="5902"/>
    <cellStyle name="Hyperlink 3 2 2 2 5 3 4" xfId="8112"/>
    <cellStyle name="Hyperlink 3 2 2 2 5 4" xfId="2587"/>
    <cellStyle name="Hyperlink 3 2 2 2 5 4 2" xfId="9217"/>
    <cellStyle name="Hyperlink 3 2 2 2 5 5" xfId="4797"/>
    <cellStyle name="Hyperlink 3 2 2 2 5 6" xfId="7007"/>
    <cellStyle name="Hyperlink 3 2 2 2 6" xfId="644"/>
    <cellStyle name="Hyperlink 3 2 2 2 6 2" xfId="1757"/>
    <cellStyle name="Hyperlink 3 2 2 2 6 2 2" xfId="3968"/>
    <cellStyle name="Hyperlink 3 2 2 2 6 2 2 2" xfId="10598"/>
    <cellStyle name="Hyperlink 3 2 2 2 6 2 3" xfId="6178"/>
    <cellStyle name="Hyperlink 3 2 2 2 6 2 4" xfId="8388"/>
    <cellStyle name="Hyperlink 3 2 2 2 6 3" xfId="2863"/>
    <cellStyle name="Hyperlink 3 2 2 2 6 3 2" xfId="9493"/>
    <cellStyle name="Hyperlink 3 2 2 2 6 4" xfId="5073"/>
    <cellStyle name="Hyperlink 3 2 2 2 6 5" xfId="7283"/>
    <cellStyle name="Hyperlink 3 2 2 2 7" xfId="1205"/>
    <cellStyle name="Hyperlink 3 2 2 2 7 2" xfId="3416"/>
    <cellStyle name="Hyperlink 3 2 2 2 7 2 2" xfId="10046"/>
    <cellStyle name="Hyperlink 3 2 2 2 7 3" xfId="5626"/>
    <cellStyle name="Hyperlink 3 2 2 2 7 4" xfId="7836"/>
    <cellStyle name="Hyperlink 3 2 2 2 8" xfId="2311"/>
    <cellStyle name="Hyperlink 3 2 2 2 8 2" xfId="894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2 2 2" xfId="10992"/>
    <cellStyle name="Hyperlink 3 2 2 3 2 2 2 2 3" xfId="6572"/>
    <cellStyle name="Hyperlink 3 2 2 3 2 2 2 2 4" xfId="8782"/>
    <cellStyle name="Hyperlink 3 2 2 3 2 2 2 3" xfId="3257"/>
    <cellStyle name="Hyperlink 3 2 2 3 2 2 2 3 2" xfId="9887"/>
    <cellStyle name="Hyperlink 3 2 2 3 2 2 2 4" xfId="5467"/>
    <cellStyle name="Hyperlink 3 2 2 3 2 2 2 5" xfId="7677"/>
    <cellStyle name="Hyperlink 3 2 2 3 2 2 3" xfId="1599"/>
    <cellStyle name="Hyperlink 3 2 2 3 2 2 3 2" xfId="3810"/>
    <cellStyle name="Hyperlink 3 2 2 3 2 2 3 2 2" xfId="10440"/>
    <cellStyle name="Hyperlink 3 2 2 3 2 2 3 3" xfId="6020"/>
    <cellStyle name="Hyperlink 3 2 2 3 2 2 3 4" xfId="8230"/>
    <cellStyle name="Hyperlink 3 2 2 3 2 2 4" xfId="2705"/>
    <cellStyle name="Hyperlink 3 2 2 3 2 2 4 2" xfId="9335"/>
    <cellStyle name="Hyperlink 3 2 2 3 2 2 5" xfId="4915"/>
    <cellStyle name="Hyperlink 3 2 2 3 2 2 6" xfId="7125"/>
    <cellStyle name="Hyperlink 3 2 2 3 2 3" xfId="762"/>
    <cellStyle name="Hyperlink 3 2 2 3 2 3 2" xfId="1875"/>
    <cellStyle name="Hyperlink 3 2 2 3 2 3 2 2" xfId="4086"/>
    <cellStyle name="Hyperlink 3 2 2 3 2 3 2 2 2" xfId="10716"/>
    <cellStyle name="Hyperlink 3 2 2 3 2 3 2 3" xfId="6296"/>
    <cellStyle name="Hyperlink 3 2 2 3 2 3 2 4" xfId="8506"/>
    <cellStyle name="Hyperlink 3 2 2 3 2 3 3" xfId="2981"/>
    <cellStyle name="Hyperlink 3 2 2 3 2 3 3 2" xfId="9611"/>
    <cellStyle name="Hyperlink 3 2 2 3 2 3 4" xfId="5191"/>
    <cellStyle name="Hyperlink 3 2 2 3 2 3 5" xfId="7401"/>
    <cellStyle name="Hyperlink 3 2 2 3 2 4" xfId="1323"/>
    <cellStyle name="Hyperlink 3 2 2 3 2 4 2" xfId="3534"/>
    <cellStyle name="Hyperlink 3 2 2 3 2 4 2 2" xfId="10164"/>
    <cellStyle name="Hyperlink 3 2 2 3 2 4 3" xfId="5744"/>
    <cellStyle name="Hyperlink 3 2 2 3 2 4 4" xfId="7954"/>
    <cellStyle name="Hyperlink 3 2 2 3 2 5" xfId="2429"/>
    <cellStyle name="Hyperlink 3 2 2 3 2 5 2" xfId="9059"/>
    <cellStyle name="Hyperlink 3 2 2 3 2 6" xfId="4639"/>
    <cellStyle name="Hyperlink 3 2 2 3 2 7" xfId="684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2 2 2" xfId="11084"/>
    <cellStyle name="Hyperlink 3 2 2 3 3 2 2 2 3" xfId="6664"/>
    <cellStyle name="Hyperlink 3 2 2 3 3 2 2 2 4" xfId="8874"/>
    <cellStyle name="Hyperlink 3 2 2 3 3 2 2 3" xfId="3349"/>
    <cellStyle name="Hyperlink 3 2 2 3 3 2 2 3 2" xfId="9979"/>
    <cellStyle name="Hyperlink 3 2 2 3 3 2 2 4" xfId="5559"/>
    <cellStyle name="Hyperlink 3 2 2 3 3 2 2 5" xfId="7769"/>
    <cellStyle name="Hyperlink 3 2 2 3 3 2 3" xfId="1691"/>
    <cellStyle name="Hyperlink 3 2 2 3 3 2 3 2" xfId="3902"/>
    <cellStyle name="Hyperlink 3 2 2 3 3 2 3 2 2" xfId="10532"/>
    <cellStyle name="Hyperlink 3 2 2 3 3 2 3 3" xfId="6112"/>
    <cellStyle name="Hyperlink 3 2 2 3 3 2 3 4" xfId="8322"/>
    <cellStyle name="Hyperlink 3 2 2 3 3 2 4" xfId="2797"/>
    <cellStyle name="Hyperlink 3 2 2 3 3 2 4 2" xfId="9427"/>
    <cellStyle name="Hyperlink 3 2 2 3 3 2 5" xfId="5007"/>
    <cellStyle name="Hyperlink 3 2 2 3 3 2 6" xfId="7217"/>
    <cellStyle name="Hyperlink 3 2 2 3 3 3" xfId="854"/>
    <cellStyle name="Hyperlink 3 2 2 3 3 3 2" xfId="1967"/>
    <cellStyle name="Hyperlink 3 2 2 3 3 3 2 2" xfId="4178"/>
    <cellStyle name="Hyperlink 3 2 2 3 3 3 2 2 2" xfId="10808"/>
    <cellStyle name="Hyperlink 3 2 2 3 3 3 2 3" xfId="6388"/>
    <cellStyle name="Hyperlink 3 2 2 3 3 3 2 4" xfId="8598"/>
    <cellStyle name="Hyperlink 3 2 2 3 3 3 3" xfId="3073"/>
    <cellStyle name="Hyperlink 3 2 2 3 3 3 3 2" xfId="9703"/>
    <cellStyle name="Hyperlink 3 2 2 3 3 3 4" xfId="5283"/>
    <cellStyle name="Hyperlink 3 2 2 3 3 3 5" xfId="7493"/>
    <cellStyle name="Hyperlink 3 2 2 3 3 4" xfId="1415"/>
    <cellStyle name="Hyperlink 3 2 2 3 3 4 2" xfId="3626"/>
    <cellStyle name="Hyperlink 3 2 2 3 3 4 2 2" xfId="10256"/>
    <cellStyle name="Hyperlink 3 2 2 3 3 4 3" xfId="5836"/>
    <cellStyle name="Hyperlink 3 2 2 3 3 4 4" xfId="8046"/>
    <cellStyle name="Hyperlink 3 2 2 3 3 5" xfId="2521"/>
    <cellStyle name="Hyperlink 3 2 2 3 3 5 2" xfId="9151"/>
    <cellStyle name="Hyperlink 3 2 2 3 3 6" xfId="4731"/>
    <cellStyle name="Hyperlink 3 2 2 3 3 7" xfId="694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2 2 2" xfId="10900"/>
    <cellStyle name="Hyperlink 3 2 2 3 4 2 2 3" xfId="6480"/>
    <cellStyle name="Hyperlink 3 2 2 3 4 2 2 4" xfId="8690"/>
    <cellStyle name="Hyperlink 3 2 2 3 4 2 3" xfId="3165"/>
    <cellStyle name="Hyperlink 3 2 2 3 4 2 3 2" xfId="9795"/>
    <cellStyle name="Hyperlink 3 2 2 3 4 2 4" xfId="5375"/>
    <cellStyle name="Hyperlink 3 2 2 3 4 2 5" xfId="7585"/>
    <cellStyle name="Hyperlink 3 2 2 3 4 3" xfId="1507"/>
    <cellStyle name="Hyperlink 3 2 2 3 4 3 2" xfId="3718"/>
    <cellStyle name="Hyperlink 3 2 2 3 4 3 2 2" xfId="10348"/>
    <cellStyle name="Hyperlink 3 2 2 3 4 3 3" xfId="5928"/>
    <cellStyle name="Hyperlink 3 2 2 3 4 3 4" xfId="8138"/>
    <cellStyle name="Hyperlink 3 2 2 3 4 4" xfId="2613"/>
    <cellStyle name="Hyperlink 3 2 2 3 4 4 2" xfId="9243"/>
    <cellStyle name="Hyperlink 3 2 2 3 4 5" xfId="4823"/>
    <cellStyle name="Hyperlink 3 2 2 3 4 6" xfId="7033"/>
    <cellStyle name="Hyperlink 3 2 2 3 5" xfId="670"/>
    <cellStyle name="Hyperlink 3 2 2 3 5 2" xfId="1783"/>
    <cellStyle name="Hyperlink 3 2 2 3 5 2 2" xfId="3994"/>
    <cellStyle name="Hyperlink 3 2 2 3 5 2 2 2" xfId="10624"/>
    <cellStyle name="Hyperlink 3 2 2 3 5 2 3" xfId="6204"/>
    <cellStyle name="Hyperlink 3 2 2 3 5 2 4" xfId="8414"/>
    <cellStyle name="Hyperlink 3 2 2 3 5 3" xfId="2889"/>
    <cellStyle name="Hyperlink 3 2 2 3 5 3 2" xfId="9519"/>
    <cellStyle name="Hyperlink 3 2 2 3 5 4" xfId="5099"/>
    <cellStyle name="Hyperlink 3 2 2 3 5 5" xfId="7309"/>
    <cellStyle name="Hyperlink 3 2 2 3 6" xfId="1231"/>
    <cellStyle name="Hyperlink 3 2 2 3 6 2" xfId="3442"/>
    <cellStyle name="Hyperlink 3 2 2 3 6 2 2" xfId="10072"/>
    <cellStyle name="Hyperlink 3 2 2 3 6 3" xfId="5652"/>
    <cellStyle name="Hyperlink 3 2 2 3 6 4" xfId="7862"/>
    <cellStyle name="Hyperlink 3 2 2 3 7" xfId="2337"/>
    <cellStyle name="Hyperlink 3 2 2 3 7 2" xfId="8967"/>
    <cellStyle name="Hyperlink 3 2 2 3 8" xfId="4547"/>
    <cellStyle name="Hyperlink 3 2 2 3 9" xfId="675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2 2 2" xfId="10946"/>
    <cellStyle name="Hyperlink 3 2 2 4 2 2 2 3" xfId="6526"/>
    <cellStyle name="Hyperlink 3 2 2 4 2 2 2 4" xfId="8736"/>
    <cellStyle name="Hyperlink 3 2 2 4 2 2 3" xfId="3211"/>
    <cellStyle name="Hyperlink 3 2 2 4 2 2 3 2" xfId="9841"/>
    <cellStyle name="Hyperlink 3 2 2 4 2 2 4" xfId="5421"/>
    <cellStyle name="Hyperlink 3 2 2 4 2 2 5" xfId="7631"/>
    <cellStyle name="Hyperlink 3 2 2 4 2 3" xfId="1553"/>
    <cellStyle name="Hyperlink 3 2 2 4 2 3 2" xfId="3764"/>
    <cellStyle name="Hyperlink 3 2 2 4 2 3 2 2" xfId="10394"/>
    <cellStyle name="Hyperlink 3 2 2 4 2 3 3" xfId="5974"/>
    <cellStyle name="Hyperlink 3 2 2 4 2 3 4" xfId="8184"/>
    <cellStyle name="Hyperlink 3 2 2 4 2 4" xfId="2659"/>
    <cellStyle name="Hyperlink 3 2 2 4 2 4 2" xfId="9289"/>
    <cellStyle name="Hyperlink 3 2 2 4 2 5" xfId="4869"/>
    <cellStyle name="Hyperlink 3 2 2 4 2 6" xfId="7079"/>
    <cellStyle name="Hyperlink 3 2 2 4 3" xfId="716"/>
    <cellStyle name="Hyperlink 3 2 2 4 3 2" xfId="1829"/>
    <cellStyle name="Hyperlink 3 2 2 4 3 2 2" xfId="4040"/>
    <cellStyle name="Hyperlink 3 2 2 4 3 2 2 2" xfId="10670"/>
    <cellStyle name="Hyperlink 3 2 2 4 3 2 3" xfId="6250"/>
    <cellStyle name="Hyperlink 3 2 2 4 3 2 4" xfId="8460"/>
    <cellStyle name="Hyperlink 3 2 2 4 3 3" xfId="2935"/>
    <cellStyle name="Hyperlink 3 2 2 4 3 3 2" xfId="9565"/>
    <cellStyle name="Hyperlink 3 2 2 4 3 4" xfId="5145"/>
    <cellStyle name="Hyperlink 3 2 2 4 3 5" xfId="7355"/>
    <cellStyle name="Hyperlink 3 2 2 4 4" xfId="1277"/>
    <cellStyle name="Hyperlink 3 2 2 4 4 2" xfId="3488"/>
    <cellStyle name="Hyperlink 3 2 2 4 4 2 2" xfId="10118"/>
    <cellStyle name="Hyperlink 3 2 2 4 4 3" xfId="5698"/>
    <cellStyle name="Hyperlink 3 2 2 4 4 4" xfId="7908"/>
    <cellStyle name="Hyperlink 3 2 2 4 5" xfId="2383"/>
    <cellStyle name="Hyperlink 3 2 2 4 5 2" xfId="9013"/>
    <cellStyle name="Hyperlink 3 2 2 4 6" xfId="4593"/>
    <cellStyle name="Hyperlink 3 2 2 4 7" xfId="680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2 2 2" xfId="11038"/>
    <cellStyle name="Hyperlink 3 2 2 5 2 2 2 3" xfId="6618"/>
    <cellStyle name="Hyperlink 3 2 2 5 2 2 2 4" xfId="8828"/>
    <cellStyle name="Hyperlink 3 2 2 5 2 2 3" xfId="3303"/>
    <cellStyle name="Hyperlink 3 2 2 5 2 2 3 2" xfId="9933"/>
    <cellStyle name="Hyperlink 3 2 2 5 2 2 4" xfId="5513"/>
    <cellStyle name="Hyperlink 3 2 2 5 2 2 5" xfId="7723"/>
    <cellStyle name="Hyperlink 3 2 2 5 2 3" xfId="1645"/>
    <cellStyle name="Hyperlink 3 2 2 5 2 3 2" xfId="3856"/>
    <cellStyle name="Hyperlink 3 2 2 5 2 3 2 2" xfId="10486"/>
    <cellStyle name="Hyperlink 3 2 2 5 2 3 3" xfId="6066"/>
    <cellStyle name="Hyperlink 3 2 2 5 2 3 4" xfId="8276"/>
    <cellStyle name="Hyperlink 3 2 2 5 2 4" xfId="2751"/>
    <cellStyle name="Hyperlink 3 2 2 5 2 4 2" xfId="9381"/>
    <cellStyle name="Hyperlink 3 2 2 5 2 5" xfId="4961"/>
    <cellStyle name="Hyperlink 3 2 2 5 2 6" xfId="7171"/>
    <cellStyle name="Hyperlink 3 2 2 5 3" xfId="808"/>
    <cellStyle name="Hyperlink 3 2 2 5 3 2" xfId="1921"/>
    <cellStyle name="Hyperlink 3 2 2 5 3 2 2" xfId="4132"/>
    <cellStyle name="Hyperlink 3 2 2 5 3 2 2 2" xfId="10762"/>
    <cellStyle name="Hyperlink 3 2 2 5 3 2 3" xfId="6342"/>
    <cellStyle name="Hyperlink 3 2 2 5 3 2 4" xfId="8552"/>
    <cellStyle name="Hyperlink 3 2 2 5 3 3" xfId="3027"/>
    <cellStyle name="Hyperlink 3 2 2 5 3 3 2" xfId="9657"/>
    <cellStyle name="Hyperlink 3 2 2 5 3 4" xfId="5237"/>
    <cellStyle name="Hyperlink 3 2 2 5 3 5" xfId="7447"/>
    <cellStyle name="Hyperlink 3 2 2 5 4" xfId="1369"/>
    <cellStyle name="Hyperlink 3 2 2 5 4 2" xfId="3580"/>
    <cellStyle name="Hyperlink 3 2 2 5 4 2 2" xfId="10210"/>
    <cellStyle name="Hyperlink 3 2 2 5 4 3" xfId="5790"/>
    <cellStyle name="Hyperlink 3 2 2 5 4 4" xfId="8000"/>
    <cellStyle name="Hyperlink 3 2 2 5 5" xfId="2475"/>
    <cellStyle name="Hyperlink 3 2 2 5 5 2" xfId="9105"/>
    <cellStyle name="Hyperlink 3 2 2 5 6" xfId="4685"/>
    <cellStyle name="Hyperlink 3 2 2 5 7" xfId="6895"/>
    <cellStyle name="Hyperlink 3 2 2 6" xfId="348"/>
    <cellStyle name="Hyperlink 3 2 2 6 2" xfId="900"/>
    <cellStyle name="Hyperlink 3 2 2 6 2 2" xfId="2013"/>
    <cellStyle name="Hyperlink 3 2 2 6 2 2 2" xfId="4224"/>
    <cellStyle name="Hyperlink 3 2 2 6 2 2 2 2" xfId="10854"/>
    <cellStyle name="Hyperlink 3 2 2 6 2 2 3" xfId="6434"/>
    <cellStyle name="Hyperlink 3 2 2 6 2 2 4" xfId="8644"/>
    <cellStyle name="Hyperlink 3 2 2 6 2 3" xfId="3119"/>
    <cellStyle name="Hyperlink 3 2 2 6 2 3 2" xfId="9749"/>
    <cellStyle name="Hyperlink 3 2 2 6 2 4" xfId="5329"/>
    <cellStyle name="Hyperlink 3 2 2 6 2 5" xfId="7539"/>
    <cellStyle name="Hyperlink 3 2 2 6 3" xfId="1461"/>
    <cellStyle name="Hyperlink 3 2 2 6 3 2" xfId="3672"/>
    <cellStyle name="Hyperlink 3 2 2 6 3 2 2" xfId="10302"/>
    <cellStyle name="Hyperlink 3 2 2 6 3 3" xfId="5882"/>
    <cellStyle name="Hyperlink 3 2 2 6 3 4" xfId="8092"/>
    <cellStyle name="Hyperlink 3 2 2 6 4" xfId="2567"/>
    <cellStyle name="Hyperlink 3 2 2 6 4 2" xfId="9197"/>
    <cellStyle name="Hyperlink 3 2 2 6 5" xfId="4777"/>
    <cellStyle name="Hyperlink 3 2 2 6 6" xfId="6987"/>
    <cellStyle name="Hyperlink 3 2 2 7" xfId="624"/>
    <cellStyle name="Hyperlink 3 2 2 7 2" xfId="1737"/>
    <cellStyle name="Hyperlink 3 2 2 7 2 2" xfId="3948"/>
    <cellStyle name="Hyperlink 3 2 2 7 2 2 2" xfId="10578"/>
    <cellStyle name="Hyperlink 3 2 2 7 2 3" xfId="6158"/>
    <cellStyle name="Hyperlink 3 2 2 7 2 4" xfId="8368"/>
    <cellStyle name="Hyperlink 3 2 2 7 3" xfId="2843"/>
    <cellStyle name="Hyperlink 3 2 2 7 3 2" xfId="9473"/>
    <cellStyle name="Hyperlink 3 2 2 7 4" xfId="5053"/>
    <cellStyle name="Hyperlink 3 2 2 7 5" xfId="7263"/>
    <cellStyle name="Hyperlink 3 2 2 8" xfId="1185"/>
    <cellStyle name="Hyperlink 3 2 2 8 2" xfId="3396"/>
    <cellStyle name="Hyperlink 3 2 2 8 2 2" xfId="10026"/>
    <cellStyle name="Hyperlink 3 2 2 8 3" xfId="5606"/>
    <cellStyle name="Hyperlink 3 2 2 8 4" xfId="7816"/>
    <cellStyle name="Hyperlink 3 2 2 9" xfId="2291"/>
    <cellStyle name="Hyperlink 3 2 2 9 2" xfId="8921"/>
    <cellStyle name="Hyperlink 3 2 3" xfId="82"/>
    <cellStyle name="Hyperlink 3 2 3 10" xfId="6721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2 2 2" xfId="11002"/>
    <cellStyle name="Hyperlink 3 2 3 2 2 2 2 2 3" xfId="6582"/>
    <cellStyle name="Hyperlink 3 2 3 2 2 2 2 2 4" xfId="8792"/>
    <cellStyle name="Hyperlink 3 2 3 2 2 2 2 3" xfId="3267"/>
    <cellStyle name="Hyperlink 3 2 3 2 2 2 2 3 2" xfId="9897"/>
    <cellStyle name="Hyperlink 3 2 3 2 2 2 2 4" xfId="5477"/>
    <cellStyle name="Hyperlink 3 2 3 2 2 2 2 5" xfId="7687"/>
    <cellStyle name="Hyperlink 3 2 3 2 2 2 3" xfId="1609"/>
    <cellStyle name="Hyperlink 3 2 3 2 2 2 3 2" xfId="3820"/>
    <cellStyle name="Hyperlink 3 2 3 2 2 2 3 2 2" xfId="10450"/>
    <cellStyle name="Hyperlink 3 2 3 2 2 2 3 3" xfId="6030"/>
    <cellStyle name="Hyperlink 3 2 3 2 2 2 3 4" xfId="8240"/>
    <cellStyle name="Hyperlink 3 2 3 2 2 2 4" xfId="2715"/>
    <cellStyle name="Hyperlink 3 2 3 2 2 2 4 2" xfId="9345"/>
    <cellStyle name="Hyperlink 3 2 3 2 2 2 5" xfId="4925"/>
    <cellStyle name="Hyperlink 3 2 3 2 2 2 6" xfId="7135"/>
    <cellStyle name="Hyperlink 3 2 3 2 2 3" xfId="772"/>
    <cellStyle name="Hyperlink 3 2 3 2 2 3 2" xfId="1885"/>
    <cellStyle name="Hyperlink 3 2 3 2 2 3 2 2" xfId="4096"/>
    <cellStyle name="Hyperlink 3 2 3 2 2 3 2 2 2" xfId="10726"/>
    <cellStyle name="Hyperlink 3 2 3 2 2 3 2 3" xfId="6306"/>
    <cellStyle name="Hyperlink 3 2 3 2 2 3 2 4" xfId="8516"/>
    <cellStyle name="Hyperlink 3 2 3 2 2 3 3" xfId="2991"/>
    <cellStyle name="Hyperlink 3 2 3 2 2 3 3 2" xfId="9621"/>
    <cellStyle name="Hyperlink 3 2 3 2 2 3 4" xfId="5201"/>
    <cellStyle name="Hyperlink 3 2 3 2 2 3 5" xfId="7411"/>
    <cellStyle name="Hyperlink 3 2 3 2 2 4" xfId="1333"/>
    <cellStyle name="Hyperlink 3 2 3 2 2 4 2" xfId="3544"/>
    <cellStyle name="Hyperlink 3 2 3 2 2 4 2 2" xfId="10174"/>
    <cellStyle name="Hyperlink 3 2 3 2 2 4 3" xfId="5754"/>
    <cellStyle name="Hyperlink 3 2 3 2 2 4 4" xfId="7964"/>
    <cellStyle name="Hyperlink 3 2 3 2 2 5" xfId="2439"/>
    <cellStyle name="Hyperlink 3 2 3 2 2 5 2" xfId="9069"/>
    <cellStyle name="Hyperlink 3 2 3 2 2 6" xfId="4649"/>
    <cellStyle name="Hyperlink 3 2 3 2 2 7" xfId="685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2 2 2" xfId="11094"/>
    <cellStyle name="Hyperlink 3 2 3 2 3 2 2 2 3" xfId="6674"/>
    <cellStyle name="Hyperlink 3 2 3 2 3 2 2 2 4" xfId="8884"/>
    <cellStyle name="Hyperlink 3 2 3 2 3 2 2 3" xfId="3359"/>
    <cellStyle name="Hyperlink 3 2 3 2 3 2 2 3 2" xfId="9989"/>
    <cellStyle name="Hyperlink 3 2 3 2 3 2 2 4" xfId="5569"/>
    <cellStyle name="Hyperlink 3 2 3 2 3 2 2 5" xfId="7779"/>
    <cellStyle name="Hyperlink 3 2 3 2 3 2 3" xfId="1701"/>
    <cellStyle name="Hyperlink 3 2 3 2 3 2 3 2" xfId="3912"/>
    <cellStyle name="Hyperlink 3 2 3 2 3 2 3 2 2" xfId="10542"/>
    <cellStyle name="Hyperlink 3 2 3 2 3 2 3 3" xfId="6122"/>
    <cellStyle name="Hyperlink 3 2 3 2 3 2 3 4" xfId="8332"/>
    <cellStyle name="Hyperlink 3 2 3 2 3 2 4" xfId="2807"/>
    <cellStyle name="Hyperlink 3 2 3 2 3 2 4 2" xfId="9437"/>
    <cellStyle name="Hyperlink 3 2 3 2 3 2 5" xfId="5017"/>
    <cellStyle name="Hyperlink 3 2 3 2 3 2 6" xfId="7227"/>
    <cellStyle name="Hyperlink 3 2 3 2 3 3" xfId="864"/>
    <cellStyle name="Hyperlink 3 2 3 2 3 3 2" xfId="1977"/>
    <cellStyle name="Hyperlink 3 2 3 2 3 3 2 2" xfId="4188"/>
    <cellStyle name="Hyperlink 3 2 3 2 3 3 2 2 2" xfId="10818"/>
    <cellStyle name="Hyperlink 3 2 3 2 3 3 2 3" xfId="6398"/>
    <cellStyle name="Hyperlink 3 2 3 2 3 3 2 4" xfId="8608"/>
    <cellStyle name="Hyperlink 3 2 3 2 3 3 3" xfId="3083"/>
    <cellStyle name="Hyperlink 3 2 3 2 3 3 3 2" xfId="9713"/>
    <cellStyle name="Hyperlink 3 2 3 2 3 3 4" xfId="5293"/>
    <cellStyle name="Hyperlink 3 2 3 2 3 3 5" xfId="7503"/>
    <cellStyle name="Hyperlink 3 2 3 2 3 4" xfId="1425"/>
    <cellStyle name="Hyperlink 3 2 3 2 3 4 2" xfId="3636"/>
    <cellStyle name="Hyperlink 3 2 3 2 3 4 2 2" xfId="10266"/>
    <cellStyle name="Hyperlink 3 2 3 2 3 4 3" xfId="5846"/>
    <cellStyle name="Hyperlink 3 2 3 2 3 4 4" xfId="8056"/>
    <cellStyle name="Hyperlink 3 2 3 2 3 5" xfId="2531"/>
    <cellStyle name="Hyperlink 3 2 3 2 3 5 2" xfId="9161"/>
    <cellStyle name="Hyperlink 3 2 3 2 3 6" xfId="4741"/>
    <cellStyle name="Hyperlink 3 2 3 2 3 7" xfId="695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2 2 2" xfId="10910"/>
    <cellStyle name="Hyperlink 3 2 3 2 4 2 2 3" xfId="6490"/>
    <cellStyle name="Hyperlink 3 2 3 2 4 2 2 4" xfId="8700"/>
    <cellStyle name="Hyperlink 3 2 3 2 4 2 3" xfId="3175"/>
    <cellStyle name="Hyperlink 3 2 3 2 4 2 3 2" xfId="9805"/>
    <cellStyle name="Hyperlink 3 2 3 2 4 2 4" xfId="5385"/>
    <cellStyle name="Hyperlink 3 2 3 2 4 2 5" xfId="7595"/>
    <cellStyle name="Hyperlink 3 2 3 2 4 3" xfId="1517"/>
    <cellStyle name="Hyperlink 3 2 3 2 4 3 2" xfId="3728"/>
    <cellStyle name="Hyperlink 3 2 3 2 4 3 2 2" xfId="10358"/>
    <cellStyle name="Hyperlink 3 2 3 2 4 3 3" xfId="5938"/>
    <cellStyle name="Hyperlink 3 2 3 2 4 3 4" xfId="8148"/>
    <cellStyle name="Hyperlink 3 2 3 2 4 4" xfId="2623"/>
    <cellStyle name="Hyperlink 3 2 3 2 4 4 2" xfId="9253"/>
    <cellStyle name="Hyperlink 3 2 3 2 4 5" xfId="4833"/>
    <cellStyle name="Hyperlink 3 2 3 2 4 6" xfId="7043"/>
    <cellStyle name="Hyperlink 3 2 3 2 5" xfId="680"/>
    <cellStyle name="Hyperlink 3 2 3 2 5 2" xfId="1793"/>
    <cellStyle name="Hyperlink 3 2 3 2 5 2 2" xfId="4004"/>
    <cellStyle name="Hyperlink 3 2 3 2 5 2 2 2" xfId="10634"/>
    <cellStyle name="Hyperlink 3 2 3 2 5 2 3" xfId="6214"/>
    <cellStyle name="Hyperlink 3 2 3 2 5 2 4" xfId="8424"/>
    <cellStyle name="Hyperlink 3 2 3 2 5 3" xfId="2899"/>
    <cellStyle name="Hyperlink 3 2 3 2 5 3 2" xfId="9529"/>
    <cellStyle name="Hyperlink 3 2 3 2 5 4" xfId="5109"/>
    <cellStyle name="Hyperlink 3 2 3 2 5 5" xfId="7319"/>
    <cellStyle name="Hyperlink 3 2 3 2 6" xfId="1241"/>
    <cellStyle name="Hyperlink 3 2 3 2 6 2" xfId="3452"/>
    <cellStyle name="Hyperlink 3 2 3 2 6 2 2" xfId="10082"/>
    <cellStyle name="Hyperlink 3 2 3 2 6 3" xfId="5662"/>
    <cellStyle name="Hyperlink 3 2 3 2 6 4" xfId="7872"/>
    <cellStyle name="Hyperlink 3 2 3 2 7" xfId="2347"/>
    <cellStyle name="Hyperlink 3 2 3 2 7 2" xfId="8977"/>
    <cellStyle name="Hyperlink 3 2 3 2 8" xfId="4557"/>
    <cellStyle name="Hyperlink 3 2 3 2 9" xfId="676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2 2 2" xfId="10956"/>
    <cellStyle name="Hyperlink 3 2 3 3 2 2 2 3" xfId="6536"/>
    <cellStyle name="Hyperlink 3 2 3 3 2 2 2 4" xfId="8746"/>
    <cellStyle name="Hyperlink 3 2 3 3 2 2 3" xfId="3221"/>
    <cellStyle name="Hyperlink 3 2 3 3 2 2 3 2" xfId="9851"/>
    <cellStyle name="Hyperlink 3 2 3 3 2 2 4" xfId="5431"/>
    <cellStyle name="Hyperlink 3 2 3 3 2 2 5" xfId="7641"/>
    <cellStyle name="Hyperlink 3 2 3 3 2 3" xfId="1563"/>
    <cellStyle name="Hyperlink 3 2 3 3 2 3 2" xfId="3774"/>
    <cellStyle name="Hyperlink 3 2 3 3 2 3 2 2" xfId="10404"/>
    <cellStyle name="Hyperlink 3 2 3 3 2 3 3" xfId="5984"/>
    <cellStyle name="Hyperlink 3 2 3 3 2 3 4" xfId="8194"/>
    <cellStyle name="Hyperlink 3 2 3 3 2 4" xfId="2669"/>
    <cellStyle name="Hyperlink 3 2 3 3 2 4 2" xfId="9299"/>
    <cellStyle name="Hyperlink 3 2 3 3 2 5" xfId="4879"/>
    <cellStyle name="Hyperlink 3 2 3 3 2 6" xfId="7089"/>
    <cellStyle name="Hyperlink 3 2 3 3 3" xfId="726"/>
    <cellStyle name="Hyperlink 3 2 3 3 3 2" xfId="1839"/>
    <cellStyle name="Hyperlink 3 2 3 3 3 2 2" xfId="4050"/>
    <cellStyle name="Hyperlink 3 2 3 3 3 2 2 2" xfId="10680"/>
    <cellStyle name="Hyperlink 3 2 3 3 3 2 3" xfId="6260"/>
    <cellStyle name="Hyperlink 3 2 3 3 3 2 4" xfId="8470"/>
    <cellStyle name="Hyperlink 3 2 3 3 3 3" xfId="2945"/>
    <cellStyle name="Hyperlink 3 2 3 3 3 3 2" xfId="9575"/>
    <cellStyle name="Hyperlink 3 2 3 3 3 4" xfId="5155"/>
    <cellStyle name="Hyperlink 3 2 3 3 3 5" xfId="7365"/>
    <cellStyle name="Hyperlink 3 2 3 3 4" xfId="1287"/>
    <cellStyle name="Hyperlink 3 2 3 3 4 2" xfId="3498"/>
    <cellStyle name="Hyperlink 3 2 3 3 4 2 2" xfId="10128"/>
    <cellStyle name="Hyperlink 3 2 3 3 4 3" xfId="5708"/>
    <cellStyle name="Hyperlink 3 2 3 3 4 4" xfId="7918"/>
    <cellStyle name="Hyperlink 3 2 3 3 5" xfId="2393"/>
    <cellStyle name="Hyperlink 3 2 3 3 5 2" xfId="9023"/>
    <cellStyle name="Hyperlink 3 2 3 3 6" xfId="4603"/>
    <cellStyle name="Hyperlink 3 2 3 3 7" xfId="681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2 2 2" xfId="11048"/>
    <cellStyle name="Hyperlink 3 2 3 4 2 2 2 3" xfId="6628"/>
    <cellStyle name="Hyperlink 3 2 3 4 2 2 2 4" xfId="8838"/>
    <cellStyle name="Hyperlink 3 2 3 4 2 2 3" xfId="3313"/>
    <cellStyle name="Hyperlink 3 2 3 4 2 2 3 2" xfId="9943"/>
    <cellStyle name="Hyperlink 3 2 3 4 2 2 4" xfId="5523"/>
    <cellStyle name="Hyperlink 3 2 3 4 2 2 5" xfId="7733"/>
    <cellStyle name="Hyperlink 3 2 3 4 2 3" xfId="1655"/>
    <cellStyle name="Hyperlink 3 2 3 4 2 3 2" xfId="3866"/>
    <cellStyle name="Hyperlink 3 2 3 4 2 3 2 2" xfId="10496"/>
    <cellStyle name="Hyperlink 3 2 3 4 2 3 3" xfId="6076"/>
    <cellStyle name="Hyperlink 3 2 3 4 2 3 4" xfId="8286"/>
    <cellStyle name="Hyperlink 3 2 3 4 2 4" xfId="2761"/>
    <cellStyle name="Hyperlink 3 2 3 4 2 4 2" xfId="9391"/>
    <cellStyle name="Hyperlink 3 2 3 4 2 5" xfId="4971"/>
    <cellStyle name="Hyperlink 3 2 3 4 2 6" xfId="7181"/>
    <cellStyle name="Hyperlink 3 2 3 4 3" xfId="818"/>
    <cellStyle name="Hyperlink 3 2 3 4 3 2" xfId="1931"/>
    <cellStyle name="Hyperlink 3 2 3 4 3 2 2" xfId="4142"/>
    <cellStyle name="Hyperlink 3 2 3 4 3 2 2 2" xfId="10772"/>
    <cellStyle name="Hyperlink 3 2 3 4 3 2 3" xfId="6352"/>
    <cellStyle name="Hyperlink 3 2 3 4 3 2 4" xfId="8562"/>
    <cellStyle name="Hyperlink 3 2 3 4 3 3" xfId="3037"/>
    <cellStyle name="Hyperlink 3 2 3 4 3 3 2" xfId="9667"/>
    <cellStyle name="Hyperlink 3 2 3 4 3 4" xfId="5247"/>
    <cellStyle name="Hyperlink 3 2 3 4 3 5" xfId="7457"/>
    <cellStyle name="Hyperlink 3 2 3 4 4" xfId="1379"/>
    <cellStyle name="Hyperlink 3 2 3 4 4 2" xfId="3590"/>
    <cellStyle name="Hyperlink 3 2 3 4 4 2 2" xfId="10220"/>
    <cellStyle name="Hyperlink 3 2 3 4 4 3" xfId="5800"/>
    <cellStyle name="Hyperlink 3 2 3 4 4 4" xfId="8010"/>
    <cellStyle name="Hyperlink 3 2 3 4 5" xfId="2485"/>
    <cellStyle name="Hyperlink 3 2 3 4 5 2" xfId="9115"/>
    <cellStyle name="Hyperlink 3 2 3 4 6" xfId="4695"/>
    <cellStyle name="Hyperlink 3 2 3 4 7" xfId="6905"/>
    <cellStyle name="Hyperlink 3 2 3 5" xfId="358"/>
    <cellStyle name="Hyperlink 3 2 3 5 2" xfId="910"/>
    <cellStyle name="Hyperlink 3 2 3 5 2 2" xfId="2023"/>
    <cellStyle name="Hyperlink 3 2 3 5 2 2 2" xfId="4234"/>
    <cellStyle name="Hyperlink 3 2 3 5 2 2 2 2" xfId="10864"/>
    <cellStyle name="Hyperlink 3 2 3 5 2 2 3" xfId="6444"/>
    <cellStyle name="Hyperlink 3 2 3 5 2 2 4" xfId="8654"/>
    <cellStyle name="Hyperlink 3 2 3 5 2 3" xfId="3129"/>
    <cellStyle name="Hyperlink 3 2 3 5 2 3 2" xfId="9759"/>
    <cellStyle name="Hyperlink 3 2 3 5 2 4" xfId="5339"/>
    <cellStyle name="Hyperlink 3 2 3 5 2 5" xfId="7549"/>
    <cellStyle name="Hyperlink 3 2 3 5 3" xfId="1471"/>
    <cellStyle name="Hyperlink 3 2 3 5 3 2" xfId="3682"/>
    <cellStyle name="Hyperlink 3 2 3 5 3 2 2" xfId="10312"/>
    <cellStyle name="Hyperlink 3 2 3 5 3 3" xfId="5892"/>
    <cellStyle name="Hyperlink 3 2 3 5 3 4" xfId="8102"/>
    <cellStyle name="Hyperlink 3 2 3 5 4" xfId="2577"/>
    <cellStyle name="Hyperlink 3 2 3 5 4 2" xfId="9207"/>
    <cellStyle name="Hyperlink 3 2 3 5 5" xfId="4787"/>
    <cellStyle name="Hyperlink 3 2 3 5 6" xfId="6997"/>
    <cellStyle name="Hyperlink 3 2 3 6" xfId="634"/>
    <cellStyle name="Hyperlink 3 2 3 6 2" xfId="1747"/>
    <cellStyle name="Hyperlink 3 2 3 6 2 2" xfId="3958"/>
    <cellStyle name="Hyperlink 3 2 3 6 2 2 2" xfId="10588"/>
    <cellStyle name="Hyperlink 3 2 3 6 2 3" xfId="6168"/>
    <cellStyle name="Hyperlink 3 2 3 6 2 4" xfId="8378"/>
    <cellStyle name="Hyperlink 3 2 3 6 3" xfId="2853"/>
    <cellStyle name="Hyperlink 3 2 3 6 3 2" xfId="9483"/>
    <cellStyle name="Hyperlink 3 2 3 6 4" xfId="5063"/>
    <cellStyle name="Hyperlink 3 2 3 6 5" xfId="7273"/>
    <cellStyle name="Hyperlink 3 2 3 7" xfId="1195"/>
    <cellStyle name="Hyperlink 3 2 3 7 2" xfId="3406"/>
    <cellStyle name="Hyperlink 3 2 3 7 2 2" xfId="10036"/>
    <cellStyle name="Hyperlink 3 2 3 7 3" xfId="5616"/>
    <cellStyle name="Hyperlink 3 2 3 7 4" xfId="7826"/>
    <cellStyle name="Hyperlink 3 2 3 8" xfId="2301"/>
    <cellStyle name="Hyperlink 3 2 3 8 2" xfId="893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2 2 2" xfId="10982"/>
    <cellStyle name="Hyperlink 3 2 4 2 2 2 2 3" xfId="6562"/>
    <cellStyle name="Hyperlink 3 2 4 2 2 2 2 4" xfId="8772"/>
    <cellStyle name="Hyperlink 3 2 4 2 2 2 3" xfId="3247"/>
    <cellStyle name="Hyperlink 3 2 4 2 2 2 3 2" xfId="9877"/>
    <cellStyle name="Hyperlink 3 2 4 2 2 2 4" xfId="5457"/>
    <cellStyle name="Hyperlink 3 2 4 2 2 2 5" xfId="7667"/>
    <cellStyle name="Hyperlink 3 2 4 2 2 3" xfId="1589"/>
    <cellStyle name="Hyperlink 3 2 4 2 2 3 2" xfId="3800"/>
    <cellStyle name="Hyperlink 3 2 4 2 2 3 2 2" xfId="10430"/>
    <cellStyle name="Hyperlink 3 2 4 2 2 3 3" xfId="6010"/>
    <cellStyle name="Hyperlink 3 2 4 2 2 3 4" xfId="8220"/>
    <cellStyle name="Hyperlink 3 2 4 2 2 4" xfId="2695"/>
    <cellStyle name="Hyperlink 3 2 4 2 2 4 2" xfId="9325"/>
    <cellStyle name="Hyperlink 3 2 4 2 2 5" xfId="4905"/>
    <cellStyle name="Hyperlink 3 2 4 2 2 6" xfId="7115"/>
    <cellStyle name="Hyperlink 3 2 4 2 3" xfId="752"/>
    <cellStyle name="Hyperlink 3 2 4 2 3 2" xfId="1865"/>
    <cellStyle name="Hyperlink 3 2 4 2 3 2 2" xfId="4076"/>
    <cellStyle name="Hyperlink 3 2 4 2 3 2 2 2" xfId="10706"/>
    <cellStyle name="Hyperlink 3 2 4 2 3 2 3" xfId="6286"/>
    <cellStyle name="Hyperlink 3 2 4 2 3 2 4" xfId="8496"/>
    <cellStyle name="Hyperlink 3 2 4 2 3 3" xfId="2971"/>
    <cellStyle name="Hyperlink 3 2 4 2 3 3 2" xfId="9601"/>
    <cellStyle name="Hyperlink 3 2 4 2 3 4" xfId="5181"/>
    <cellStyle name="Hyperlink 3 2 4 2 3 5" xfId="7391"/>
    <cellStyle name="Hyperlink 3 2 4 2 4" xfId="1313"/>
    <cellStyle name="Hyperlink 3 2 4 2 4 2" xfId="3524"/>
    <cellStyle name="Hyperlink 3 2 4 2 4 2 2" xfId="10154"/>
    <cellStyle name="Hyperlink 3 2 4 2 4 3" xfId="5734"/>
    <cellStyle name="Hyperlink 3 2 4 2 4 4" xfId="7944"/>
    <cellStyle name="Hyperlink 3 2 4 2 5" xfId="2419"/>
    <cellStyle name="Hyperlink 3 2 4 2 5 2" xfId="9049"/>
    <cellStyle name="Hyperlink 3 2 4 2 6" xfId="4629"/>
    <cellStyle name="Hyperlink 3 2 4 2 7" xfId="683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2 2 2" xfId="11074"/>
    <cellStyle name="Hyperlink 3 2 4 3 2 2 2 3" xfId="6654"/>
    <cellStyle name="Hyperlink 3 2 4 3 2 2 2 4" xfId="8864"/>
    <cellStyle name="Hyperlink 3 2 4 3 2 2 3" xfId="3339"/>
    <cellStyle name="Hyperlink 3 2 4 3 2 2 3 2" xfId="9969"/>
    <cellStyle name="Hyperlink 3 2 4 3 2 2 4" xfId="5549"/>
    <cellStyle name="Hyperlink 3 2 4 3 2 2 5" xfId="7759"/>
    <cellStyle name="Hyperlink 3 2 4 3 2 3" xfId="1681"/>
    <cellStyle name="Hyperlink 3 2 4 3 2 3 2" xfId="3892"/>
    <cellStyle name="Hyperlink 3 2 4 3 2 3 2 2" xfId="10522"/>
    <cellStyle name="Hyperlink 3 2 4 3 2 3 3" xfId="6102"/>
    <cellStyle name="Hyperlink 3 2 4 3 2 3 4" xfId="8312"/>
    <cellStyle name="Hyperlink 3 2 4 3 2 4" xfId="2787"/>
    <cellStyle name="Hyperlink 3 2 4 3 2 4 2" xfId="9417"/>
    <cellStyle name="Hyperlink 3 2 4 3 2 5" xfId="4997"/>
    <cellStyle name="Hyperlink 3 2 4 3 2 6" xfId="7207"/>
    <cellStyle name="Hyperlink 3 2 4 3 3" xfId="844"/>
    <cellStyle name="Hyperlink 3 2 4 3 3 2" xfId="1957"/>
    <cellStyle name="Hyperlink 3 2 4 3 3 2 2" xfId="4168"/>
    <cellStyle name="Hyperlink 3 2 4 3 3 2 2 2" xfId="10798"/>
    <cellStyle name="Hyperlink 3 2 4 3 3 2 3" xfId="6378"/>
    <cellStyle name="Hyperlink 3 2 4 3 3 2 4" xfId="8588"/>
    <cellStyle name="Hyperlink 3 2 4 3 3 3" xfId="3063"/>
    <cellStyle name="Hyperlink 3 2 4 3 3 3 2" xfId="9693"/>
    <cellStyle name="Hyperlink 3 2 4 3 3 4" xfId="5273"/>
    <cellStyle name="Hyperlink 3 2 4 3 3 5" xfId="7483"/>
    <cellStyle name="Hyperlink 3 2 4 3 4" xfId="1405"/>
    <cellStyle name="Hyperlink 3 2 4 3 4 2" xfId="3616"/>
    <cellStyle name="Hyperlink 3 2 4 3 4 2 2" xfId="10246"/>
    <cellStyle name="Hyperlink 3 2 4 3 4 3" xfId="5826"/>
    <cellStyle name="Hyperlink 3 2 4 3 4 4" xfId="8036"/>
    <cellStyle name="Hyperlink 3 2 4 3 5" xfId="2511"/>
    <cellStyle name="Hyperlink 3 2 4 3 5 2" xfId="9141"/>
    <cellStyle name="Hyperlink 3 2 4 3 6" xfId="4721"/>
    <cellStyle name="Hyperlink 3 2 4 3 7" xfId="6931"/>
    <cellStyle name="Hyperlink 3 2 4 4" xfId="384"/>
    <cellStyle name="Hyperlink 3 2 4 4 2" xfId="936"/>
    <cellStyle name="Hyperlink 3 2 4 4 2 2" xfId="2049"/>
    <cellStyle name="Hyperlink 3 2 4 4 2 2 2" xfId="4260"/>
    <cellStyle name="Hyperlink 3 2 4 4 2 2 2 2" xfId="10890"/>
    <cellStyle name="Hyperlink 3 2 4 4 2 2 3" xfId="6470"/>
    <cellStyle name="Hyperlink 3 2 4 4 2 2 4" xfId="8680"/>
    <cellStyle name="Hyperlink 3 2 4 4 2 3" xfId="3155"/>
    <cellStyle name="Hyperlink 3 2 4 4 2 3 2" xfId="9785"/>
    <cellStyle name="Hyperlink 3 2 4 4 2 4" xfId="5365"/>
    <cellStyle name="Hyperlink 3 2 4 4 2 5" xfId="7575"/>
    <cellStyle name="Hyperlink 3 2 4 4 3" xfId="1497"/>
    <cellStyle name="Hyperlink 3 2 4 4 3 2" xfId="3708"/>
    <cellStyle name="Hyperlink 3 2 4 4 3 2 2" xfId="10338"/>
    <cellStyle name="Hyperlink 3 2 4 4 3 3" xfId="5918"/>
    <cellStyle name="Hyperlink 3 2 4 4 3 4" xfId="8128"/>
    <cellStyle name="Hyperlink 3 2 4 4 4" xfId="2603"/>
    <cellStyle name="Hyperlink 3 2 4 4 4 2" xfId="9233"/>
    <cellStyle name="Hyperlink 3 2 4 4 5" xfId="4813"/>
    <cellStyle name="Hyperlink 3 2 4 4 6" xfId="7023"/>
    <cellStyle name="Hyperlink 3 2 4 5" xfId="660"/>
    <cellStyle name="Hyperlink 3 2 4 5 2" xfId="1773"/>
    <cellStyle name="Hyperlink 3 2 4 5 2 2" xfId="3984"/>
    <cellStyle name="Hyperlink 3 2 4 5 2 2 2" xfId="10614"/>
    <cellStyle name="Hyperlink 3 2 4 5 2 3" xfId="6194"/>
    <cellStyle name="Hyperlink 3 2 4 5 2 4" xfId="8404"/>
    <cellStyle name="Hyperlink 3 2 4 5 3" xfId="2879"/>
    <cellStyle name="Hyperlink 3 2 4 5 3 2" xfId="9509"/>
    <cellStyle name="Hyperlink 3 2 4 5 4" xfId="5089"/>
    <cellStyle name="Hyperlink 3 2 4 5 5" xfId="7299"/>
    <cellStyle name="Hyperlink 3 2 4 6" xfId="1221"/>
    <cellStyle name="Hyperlink 3 2 4 6 2" xfId="3432"/>
    <cellStyle name="Hyperlink 3 2 4 6 2 2" xfId="10062"/>
    <cellStyle name="Hyperlink 3 2 4 6 3" xfId="5642"/>
    <cellStyle name="Hyperlink 3 2 4 6 4" xfId="7852"/>
    <cellStyle name="Hyperlink 3 2 4 7" xfId="2327"/>
    <cellStyle name="Hyperlink 3 2 4 7 2" xfId="8957"/>
    <cellStyle name="Hyperlink 3 2 4 8" xfId="4537"/>
    <cellStyle name="Hyperlink 3 2 4 9" xfId="674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2 2 2" xfId="10936"/>
    <cellStyle name="Hyperlink 3 2 5 2 2 2 3" xfId="6516"/>
    <cellStyle name="Hyperlink 3 2 5 2 2 2 4" xfId="8726"/>
    <cellStyle name="Hyperlink 3 2 5 2 2 3" xfId="3201"/>
    <cellStyle name="Hyperlink 3 2 5 2 2 3 2" xfId="9831"/>
    <cellStyle name="Hyperlink 3 2 5 2 2 4" xfId="5411"/>
    <cellStyle name="Hyperlink 3 2 5 2 2 5" xfId="7621"/>
    <cellStyle name="Hyperlink 3 2 5 2 3" xfId="1543"/>
    <cellStyle name="Hyperlink 3 2 5 2 3 2" xfId="3754"/>
    <cellStyle name="Hyperlink 3 2 5 2 3 2 2" xfId="10384"/>
    <cellStyle name="Hyperlink 3 2 5 2 3 3" xfId="5964"/>
    <cellStyle name="Hyperlink 3 2 5 2 3 4" xfId="8174"/>
    <cellStyle name="Hyperlink 3 2 5 2 4" xfId="2649"/>
    <cellStyle name="Hyperlink 3 2 5 2 4 2" xfId="9279"/>
    <cellStyle name="Hyperlink 3 2 5 2 5" xfId="4859"/>
    <cellStyle name="Hyperlink 3 2 5 2 6" xfId="7069"/>
    <cellStyle name="Hyperlink 3 2 5 3" xfId="706"/>
    <cellStyle name="Hyperlink 3 2 5 3 2" xfId="1819"/>
    <cellStyle name="Hyperlink 3 2 5 3 2 2" xfId="4030"/>
    <cellStyle name="Hyperlink 3 2 5 3 2 2 2" xfId="10660"/>
    <cellStyle name="Hyperlink 3 2 5 3 2 3" xfId="6240"/>
    <cellStyle name="Hyperlink 3 2 5 3 2 4" xfId="8450"/>
    <cellStyle name="Hyperlink 3 2 5 3 3" xfId="2925"/>
    <cellStyle name="Hyperlink 3 2 5 3 3 2" xfId="9555"/>
    <cellStyle name="Hyperlink 3 2 5 3 4" xfId="5135"/>
    <cellStyle name="Hyperlink 3 2 5 3 5" xfId="7345"/>
    <cellStyle name="Hyperlink 3 2 5 4" xfId="1267"/>
    <cellStyle name="Hyperlink 3 2 5 4 2" xfId="3478"/>
    <cellStyle name="Hyperlink 3 2 5 4 2 2" xfId="10108"/>
    <cellStyle name="Hyperlink 3 2 5 4 3" xfId="5688"/>
    <cellStyle name="Hyperlink 3 2 5 4 4" xfId="7898"/>
    <cellStyle name="Hyperlink 3 2 5 5" xfId="2373"/>
    <cellStyle name="Hyperlink 3 2 5 5 2" xfId="9003"/>
    <cellStyle name="Hyperlink 3 2 5 6" xfId="4583"/>
    <cellStyle name="Hyperlink 3 2 5 7" xfId="679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2 2 2" xfId="11028"/>
    <cellStyle name="Hyperlink 3 2 6 2 2 2 3" xfId="6608"/>
    <cellStyle name="Hyperlink 3 2 6 2 2 2 4" xfId="8818"/>
    <cellStyle name="Hyperlink 3 2 6 2 2 3" xfId="3293"/>
    <cellStyle name="Hyperlink 3 2 6 2 2 3 2" xfId="9923"/>
    <cellStyle name="Hyperlink 3 2 6 2 2 4" xfId="5503"/>
    <cellStyle name="Hyperlink 3 2 6 2 2 5" xfId="7713"/>
    <cellStyle name="Hyperlink 3 2 6 2 3" xfId="1635"/>
    <cellStyle name="Hyperlink 3 2 6 2 3 2" xfId="3846"/>
    <cellStyle name="Hyperlink 3 2 6 2 3 2 2" xfId="10476"/>
    <cellStyle name="Hyperlink 3 2 6 2 3 3" xfId="6056"/>
    <cellStyle name="Hyperlink 3 2 6 2 3 4" xfId="8266"/>
    <cellStyle name="Hyperlink 3 2 6 2 4" xfId="2741"/>
    <cellStyle name="Hyperlink 3 2 6 2 4 2" xfId="9371"/>
    <cellStyle name="Hyperlink 3 2 6 2 5" xfId="4951"/>
    <cellStyle name="Hyperlink 3 2 6 2 6" xfId="7161"/>
    <cellStyle name="Hyperlink 3 2 6 3" xfId="798"/>
    <cellStyle name="Hyperlink 3 2 6 3 2" xfId="1911"/>
    <cellStyle name="Hyperlink 3 2 6 3 2 2" xfId="4122"/>
    <cellStyle name="Hyperlink 3 2 6 3 2 2 2" xfId="10752"/>
    <cellStyle name="Hyperlink 3 2 6 3 2 3" xfId="6332"/>
    <cellStyle name="Hyperlink 3 2 6 3 2 4" xfId="8542"/>
    <cellStyle name="Hyperlink 3 2 6 3 3" xfId="3017"/>
    <cellStyle name="Hyperlink 3 2 6 3 3 2" xfId="9647"/>
    <cellStyle name="Hyperlink 3 2 6 3 4" xfId="5227"/>
    <cellStyle name="Hyperlink 3 2 6 3 5" xfId="7437"/>
    <cellStyle name="Hyperlink 3 2 6 4" xfId="1359"/>
    <cellStyle name="Hyperlink 3 2 6 4 2" xfId="3570"/>
    <cellStyle name="Hyperlink 3 2 6 4 2 2" xfId="10200"/>
    <cellStyle name="Hyperlink 3 2 6 4 3" xfId="5780"/>
    <cellStyle name="Hyperlink 3 2 6 4 4" xfId="7990"/>
    <cellStyle name="Hyperlink 3 2 6 5" xfId="2465"/>
    <cellStyle name="Hyperlink 3 2 6 5 2" xfId="9095"/>
    <cellStyle name="Hyperlink 3 2 6 6" xfId="4675"/>
    <cellStyle name="Hyperlink 3 2 6 7" xfId="6885"/>
    <cellStyle name="Hyperlink 3 2 7" xfId="338"/>
    <cellStyle name="Hyperlink 3 2 7 2" xfId="890"/>
    <cellStyle name="Hyperlink 3 2 7 2 2" xfId="2003"/>
    <cellStyle name="Hyperlink 3 2 7 2 2 2" xfId="4214"/>
    <cellStyle name="Hyperlink 3 2 7 2 2 2 2" xfId="10844"/>
    <cellStyle name="Hyperlink 3 2 7 2 2 3" xfId="6424"/>
    <cellStyle name="Hyperlink 3 2 7 2 2 4" xfId="8634"/>
    <cellStyle name="Hyperlink 3 2 7 2 3" xfId="3109"/>
    <cellStyle name="Hyperlink 3 2 7 2 3 2" xfId="9739"/>
    <cellStyle name="Hyperlink 3 2 7 2 4" xfId="5319"/>
    <cellStyle name="Hyperlink 3 2 7 2 5" xfId="7529"/>
    <cellStyle name="Hyperlink 3 2 7 3" xfId="1451"/>
    <cellStyle name="Hyperlink 3 2 7 3 2" xfId="3662"/>
    <cellStyle name="Hyperlink 3 2 7 3 2 2" xfId="10292"/>
    <cellStyle name="Hyperlink 3 2 7 3 3" xfId="5872"/>
    <cellStyle name="Hyperlink 3 2 7 3 4" xfId="8082"/>
    <cellStyle name="Hyperlink 3 2 7 4" xfId="2557"/>
    <cellStyle name="Hyperlink 3 2 7 4 2" xfId="9187"/>
    <cellStyle name="Hyperlink 3 2 7 5" xfId="4767"/>
    <cellStyle name="Hyperlink 3 2 7 6" xfId="6977"/>
    <cellStyle name="Hyperlink 3 2 8" xfId="614"/>
    <cellStyle name="Hyperlink 3 2 8 2" xfId="1727"/>
    <cellStyle name="Hyperlink 3 2 8 2 2" xfId="3938"/>
    <cellStyle name="Hyperlink 3 2 8 2 2 2" xfId="10568"/>
    <cellStyle name="Hyperlink 3 2 8 2 3" xfId="6148"/>
    <cellStyle name="Hyperlink 3 2 8 2 4" xfId="8358"/>
    <cellStyle name="Hyperlink 3 2 8 3" xfId="2833"/>
    <cellStyle name="Hyperlink 3 2 8 3 2" xfId="9463"/>
    <cellStyle name="Hyperlink 3 2 8 4" xfId="5043"/>
    <cellStyle name="Hyperlink 3 2 8 5" xfId="7253"/>
    <cellStyle name="Hyperlink 3 2 9" xfId="1175"/>
    <cellStyle name="Hyperlink 3 2 9 2" xfId="3386"/>
    <cellStyle name="Hyperlink 3 2 9 2 2" xfId="10016"/>
    <cellStyle name="Hyperlink 3 2 9 3" xfId="5596"/>
    <cellStyle name="Hyperlink 3 2 9 4" xfId="7806"/>
    <cellStyle name="Hyperlink 3 3" xfId="67"/>
    <cellStyle name="Hyperlink 3 3 10" xfId="4496"/>
    <cellStyle name="Hyperlink 3 3 11" xfId="6706"/>
    <cellStyle name="Hyperlink 3 3 2" xfId="87"/>
    <cellStyle name="Hyperlink 3 3 2 10" xfId="6726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2 2 2" xfId="11007"/>
    <cellStyle name="Hyperlink 3 3 2 2 2 2 2 2 3" xfId="6587"/>
    <cellStyle name="Hyperlink 3 3 2 2 2 2 2 2 4" xfId="8797"/>
    <cellStyle name="Hyperlink 3 3 2 2 2 2 2 3" xfId="3272"/>
    <cellStyle name="Hyperlink 3 3 2 2 2 2 2 3 2" xfId="9902"/>
    <cellStyle name="Hyperlink 3 3 2 2 2 2 2 4" xfId="5482"/>
    <cellStyle name="Hyperlink 3 3 2 2 2 2 2 5" xfId="7692"/>
    <cellStyle name="Hyperlink 3 3 2 2 2 2 3" xfId="1614"/>
    <cellStyle name="Hyperlink 3 3 2 2 2 2 3 2" xfId="3825"/>
    <cellStyle name="Hyperlink 3 3 2 2 2 2 3 2 2" xfId="10455"/>
    <cellStyle name="Hyperlink 3 3 2 2 2 2 3 3" xfId="6035"/>
    <cellStyle name="Hyperlink 3 3 2 2 2 2 3 4" xfId="8245"/>
    <cellStyle name="Hyperlink 3 3 2 2 2 2 4" xfId="2720"/>
    <cellStyle name="Hyperlink 3 3 2 2 2 2 4 2" xfId="9350"/>
    <cellStyle name="Hyperlink 3 3 2 2 2 2 5" xfId="4930"/>
    <cellStyle name="Hyperlink 3 3 2 2 2 2 6" xfId="7140"/>
    <cellStyle name="Hyperlink 3 3 2 2 2 3" xfId="777"/>
    <cellStyle name="Hyperlink 3 3 2 2 2 3 2" xfId="1890"/>
    <cellStyle name="Hyperlink 3 3 2 2 2 3 2 2" xfId="4101"/>
    <cellStyle name="Hyperlink 3 3 2 2 2 3 2 2 2" xfId="10731"/>
    <cellStyle name="Hyperlink 3 3 2 2 2 3 2 3" xfId="6311"/>
    <cellStyle name="Hyperlink 3 3 2 2 2 3 2 4" xfId="8521"/>
    <cellStyle name="Hyperlink 3 3 2 2 2 3 3" xfId="2996"/>
    <cellStyle name="Hyperlink 3 3 2 2 2 3 3 2" xfId="9626"/>
    <cellStyle name="Hyperlink 3 3 2 2 2 3 4" xfId="5206"/>
    <cellStyle name="Hyperlink 3 3 2 2 2 3 5" xfId="7416"/>
    <cellStyle name="Hyperlink 3 3 2 2 2 4" xfId="1338"/>
    <cellStyle name="Hyperlink 3 3 2 2 2 4 2" xfId="3549"/>
    <cellStyle name="Hyperlink 3 3 2 2 2 4 2 2" xfId="10179"/>
    <cellStyle name="Hyperlink 3 3 2 2 2 4 3" xfId="5759"/>
    <cellStyle name="Hyperlink 3 3 2 2 2 4 4" xfId="7969"/>
    <cellStyle name="Hyperlink 3 3 2 2 2 5" xfId="2444"/>
    <cellStyle name="Hyperlink 3 3 2 2 2 5 2" xfId="9074"/>
    <cellStyle name="Hyperlink 3 3 2 2 2 6" xfId="4654"/>
    <cellStyle name="Hyperlink 3 3 2 2 2 7" xfId="686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2 2 2" xfId="11099"/>
    <cellStyle name="Hyperlink 3 3 2 2 3 2 2 2 3" xfId="6679"/>
    <cellStyle name="Hyperlink 3 3 2 2 3 2 2 2 4" xfId="8889"/>
    <cellStyle name="Hyperlink 3 3 2 2 3 2 2 3" xfId="3364"/>
    <cellStyle name="Hyperlink 3 3 2 2 3 2 2 3 2" xfId="9994"/>
    <cellStyle name="Hyperlink 3 3 2 2 3 2 2 4" xfId="5574"/>
    <cellStyle name="Hyperlink 3 3 2 2 3 2 2 5" xfId="7784"/>
    <cellStyle name="Hyperlink 3 3 2 2 3 2 3" xfId="1706"/>
    <cellStyle name="Hyperlink 3 3 2 2 3 2 3 2" xfId="3917"/>
    <cellStyle name="Hyperlink 3 3 2 2 3 2 3 2 2" xfId="10547"/>
    <cellStyle name="Hyperlink 3 3 2 2 3 2 3 3" xfId="6127"/>
    <cellStyle name="Hyperlink 3 3 2 2 3 2 3 4" xfId="8337"/>
    <cellStyle name="Hyperlink 3 3 2 2 3 2 4" xfId="2812"/>
    <cellStyle name="Hyperlink 3 3 2 2 3 2 4 2" xfId="9442"/>
    <cellStyle name="Hyperlink 3 3 2 2 3 2 5" xfId="5022"/>
    <cellStyle name="Hyperlink 3 3 2 2 3 2 6" xfId="7232"/>
    <cellStyle name="Hyperlink 3 3 2 2 3 3" xfId="869"/>
    <cellStyle name="Hyperlink 3 3 2 2 3 3 2" xfId="1982"/>
    <cellStyle name="Hyperlink 3 3 2 2 3 3 2 2" xfId="4193"/>
    <cellStyle name="Hyperlink 3 3 2 2 3 3 2 2 2" xfId="10823"/>
    <cellStyle name="Hyperlink 3 3 2 2 3 3 2 3" xfId="6403"/>
    <cellStyle name="Hyperlink 3 3 2 2 3 3 2 4" xfId="8613"/>
    <cellStyle name="Hyperlink 3 3 2 2 3 3 3" xfId="3088"/>
    <cellStyle name="Hyperlink 3 3 2 2 3 3 3 2" xfId="9718"/>
    <cellStyle name="Hyperlink 3 3 2 2 3 3 4" xfId="5298"/>
    <cellStyle name="Hyperlink 3 3 2 2 3 3 5" xfId="7508"/>
    <cellStyle name="Hyperlink 3 3 2 2 3 4" xfId="1430"/>
    <cellStyle name="Hyperlink 3 3 2 2 3 4 2" xfId="3641"/>
    <cellStyle name="Hyperlink 3 3 2 2 3 4 2 2" xfId="10271"/>
    <cellStyle name="Hyperlink 3 3 2 2 3 4 3" xfId="5851"/>
    <cellStyle name="Hyperlink 3 3 2 2 3 4 4" xfId="8061"/>
    <cellStyle name="Hyperlink 3 3 2 2 3 5" xfId="2536"/>
    <cellStyle name="Hyperlink 3 3 2 2 3 5 2" xfId="9166"/>
    <cellStyle name="Hyperlink 3 3 2 2 3 6" xfId="4746"/>
    <cellStyle name="Hyperlink 3 3 2 2 3 7" xfId="695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2 2 2" xfId="10915"/>
    <cellStyle name="Hyperlink 3 3 2 2 4 2 2 3" xfId="6495"/>
    <cellStyle name="Hyperlink 3 3 2 2 4 2 2 4" xfId="8705"/>
    <cellStyle name="Hyperlink 3 3 2 2 4 2 3" xfId="3180"/>
    <cellStyle name="Hyperlink 3 3 2 2 4 2 3 2" xfId="9810"/>
    <cellStyle name="Hyperlink 3 3 2 2 4 2 4" xfId="5390"/>
    <cellStyle name="Hyperlink 3 3 2 2 4 2 5" xfId="7600"/>
    <cellStyle name="Hyperlink 3 3 2 2 4 3" xfId="1522"/>
    <cellStyle name="Hyperlink 3 3 2 2 4 3 2" xfId="3733"/>
    <cellStyle name="Hyperlink 3 3 2 2 4 3 2 2" xfId="10363"/>
    <cellStyle name="Hyperlink 3 3 2 2 4 3 3" xfId="5943"/>
    <cellStyle name="Hyperlink 3 3 2 2 4 3 4" xfId="8153"/>
    <cellStyle name="Hyperlink 3 3 2 2 4 4" xfId="2628"/>
    <cellStyle name="Hyperlink 3 3 2 2 4 4 2" xfId="9258"/>
    <cellStyle name="Hyperlink 3 3 2 2 4 5" xfId="4838"/>
    <cellStyle name="Hyperlink 3 3 2 2 4 6" xfId="7048"/>
    <cellStyle name="Hyperlink 3 3 2 2 5" xfId="685"/>
    <cellStyle name="Hyperlink 3 3 2 2 5 2" xfId="1798"/>
    <cellStyle name="Hyperlink 3 3 2 2 5 2 2" xfId="4009"/>
    <cellStyle name="Hyperlink 3 3 2 2 5 2 2 2" xfId="10639"/>
    <cellStyle name="Hyperlink 3 3 2 2 5 2 3" xfId="6219"/>
    <cellStyle name="Hyperlink 3 3 2 2 5 2 4" xfId="8429"/>
    <cellStyle name="Hyperlink 3 3 2 2 5 3" xfId="2904"/>
    <cellStyle name="Hyperlink 3 3 2 2 5 3 2" xfId="9534"/>
    <cellStyle name="Hyperlink 3 3 2 2 5 4" xfId="5114"/>
    <cellStyle name="Hyperlink 3 3 2 2 5 5" xfId="7324"/>
    <cellStyle name="Hyperlink 3 3 2 2 6" xfId="1246"/>
    <cellStyle name="Hyperlink 3 3 2 2 6 2" xfId="3457"/>
    <cellStyle name="Hyperlink 3 3 2 2 6 2 2" xfId="10087"/>
    <cellStyle name="Hyperlink 3 3 2 2 6 3" xfId="5667"/>
    <cellStyle name="Hyperlink 3 3 2 2 6 4" xfId="7877"/>
    <cellStyle name="Hyperlink 3 3 2 2 7" xfId="2352"/>
    <cellStyle name="Hyperlink 3 3 2 2 7 2" xfId="8982"/>
    <cellStyle name="Hyperlink 3 3 2 2 8" xfId="4562"/>
    <cellStyle name="Hyperlink 3 3 2 2 9" xfId="677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2 2 2" xfId="10961"/>
    <cellStyle name="Hyperlink 3 3 2 3 2 2 2 3" xfId="6541"/>
    <cellStyle name="Hyperlink 3 3 2 3 2 2 2 4" xfId="8751"/>
    <cellStyle name="Hyperlink 3 3 2 3 2 2 3" xfId="3226"/>
    <cellStyle name="Hyperlink 3 3 2 3 2 2 3 2" xfId="9856"/>
    <cellStyle name="Hyperlink 3 3 2 3 2 2 4" xfId="5436"/>
    <cellStyle name="Hyperlink 3 3 2 3 2 2 5" xfId="7646"/>
    <cellStyle name="Hyperlink 3 3 2 3 2 3" xfId="1568"/>
    <cellStyle name="Hyperlink 3 3 2 3 2 3 2" xfId="3779"/>
    <cellStyle name="Hyperlink 3 3 2 3 2 3 2 2" xfId="10409"/>
    <cellStyle name="Hyperlink 3 3 2 3 2 3 3" xfId="5989"/>
    <cellStyle name="Hyperlink 3 3 2 3 2 3 4" xfId="8199"/>
    <cellStyle name="Hyperlink 3 3 2 3 2 4" xfId="2674"/>
    <cellStyle name="Hyperlink 3 3 2 3 2 4 2" xfId="9304"/>
    <cellStyle name="Hyperlink 3 3 2 3 2 5" xfId="4884"/>
    <cellStyle name="Hyperlink 3 3 2 3 2 6" xfId="7094"/>
    <cellStyle name="Hyperlink 3 3 2 3 3" xfId="731"/>
    <cellStyle name="Hyperlink 3 3 2 3 3 2" xfId="1844"/>
    <cellStyle name="Hyperlink 3 3 2 3 3 2 2" xfId="4055"/>
    <cellStyle name="Hyperlink 3 3 2 3 3 2 2 2" xfId="10685"/>
    <cellStyle name="Hyperlink 3 3 2 3 3 2 3" xfId="6265"/>
    <cellStyle name="Hyperlink 3 3 2 3 3 2 4" xfId="8475"/>
    <cellStyle name="Hyperlink 3 3 2 3 3 3" xfId="2950"/>
    <cellStyle name="Hyperlink 3 3 2 3 3 3 2" xfId="9580"/>
    <cellStyle name="Hyperlink 3 3 2 3 3 4" xfId="5160"/>
    <cellStyle name="Hyperlink 3 3 2 3 3 5" xfId="7370"/>
    <cellStyle name="Hyperlink 3 3 2 3 4" xfId="1292"/>
    <cellStyle name="Hyperlink 3 3 2 3 4 2" xfId="3503"/>
    <cellStyle name="Hyperlink 3 3 2 3 4 2 2" xfId="10133"/>
    <cellStyle name="Hyperlink 3 3 2 3 4 3" xfId="5713"/>
    <cellStyle name="Hyperlink 3 3 2 3 4 4" xfId="7923"/>
    <cellStyle name="Hyperlink 3 3 2 3 5" xfId="2398"/>
    <cellStyle name="Hyperlink 3 3 2 3 5 2" xfId="9028"/>
    <cellStyle name="Hyperlink 3 3 2 3 6" xfId="4608"/>
    <cellStyle name="Hyperlink 3 3 2 3 7" xfId="681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2 2 2" xfId="11053"/>
    <cellStyle name="Hyperlink 3 3 2 4 2 2 2 3" xfId="6633"/>
    <cellStyle name="Hyperlink 3 3 2 4 2 2 2 4" xfId="8843"/>
    <cellStyle name="Hyperlink 3 3 2 4 2 2 3" xfId="3318"/>
    <cellStyle name="Hyperlink 3 3 2 4 2 2 3 2" xfId="9948"/>
    <cellStyle name="Hyperlink 3 3 2 4 2 2 4" xfId="5528"/>
    <cellStyle name="Hyperlink 3 3 2 4 2 2 5" xfId="7738"/>
    <cellStyle name="Hyperlink 3 3 2 4 2 3" xfId="1660"/>
    <cellStyle name="Hyperlink 3 3 2 4 2 3 2" xfId="3871"/>
    <cellStyle name="Hyperlink 3 3 2 4 2 3 2 2" xfId="10501"/>
    <cellStyle name="Hyperlink 3 3 2 4 2 3 3" xfId="6081"/>
    <cellStyle name="Hyperlink 3 3 2 4 2 3 4" xfId="8291"/>
    <cellStyle name="Hyperlink 3 3 2 4 2 4" xfId="2766"/>
    <cellStyle name="Hyperlink 3 3 2 4 2 4 2" xfId="9396"/>
    <cellStyle name="Hyperlink 3 3 2 4 2 5" xfId="4976"/>
    <cellStyle name="Hyperlink 3 3 2 4 2 6" xfId="7186"/>
    <cellStyle name="Hyperlink 3 3 2 4 3" xfId="823"/>
    <cellStyle name="Hyperlink 3 3 2 4 3 2" xfId="1936"/>
    <cellStyle name="Hyperlink 3 3 2 4 3 2 2" xfId="4147"/>
    <cellStyle name="Hyperlink 3 3 2 4 3 2 2 2" xfId="10777"/>
    <cellStyle name="Hyperlink 3 3 2 4 3 2 3" xfId="6357"/>
    <cellStyle name="Hyperlink 3 3 2 4 3 2 4" xfId="8567"/>
    <cellStyle name="Hyperlink 3 3 2 4 3 3" xfId="3042"/>
    <cellStyle name="Hyperlink 3 3 2 4 3 3 2" xfId="9672"/>
    <cellStyle name="Hyperlink 3 3 2 4 3 4" xfId="5252"/>
    <cellStyle name="Hyperlink 3 3 2 4 3 5" xfId="7462"/>
    <cellStyle name="Hyperlink 3 3 2 4 4" xfId="1384"/>
    <cellStyle name="Hyperlink 3 3 2 4 4 2" xfId="3595"/>
    <cellStyle name="Hyperlink 3 3 2 4 4 2 2" xfId="10225"/>
    <cellStyle name="Hyperlink 3 3 2 4 4 3" xfId="5805"/>
    <cellStyle name="Hyperlink 3 3 2 4 4 4" xfId="8015"/>
    <cellStyle name="Hyperlink 3 3 2 4 5" xfId="2490"/>
    <cellStyle name="Hyperlink 3 3 2 4 5 2" xfId="9120"/>
    <cellStyle name="Hyperlink 3 3 2 4 6" xfId="4700"/>
    <cellStyle name="Hyperlink 3 3 2 4 7" xfId="6910"/>
    <cellStyle name="Hyperlink 3 3 2 5" xfId="363"/>
    <cellStyle name="Hyperlink 3 3 2 5 2" xfId="915"/>
    <cellStyle name="Hyperlink 3 3 2 5 2 2" xfId="2028"/>
    <cellStyle name="Hyperlink 3 3 2 5 2 2 2" xfId="4239"/>
    <cellStyle name="Hyperlink 3 3 2 5 2 2 2 2" xfId="10869"/>
    <cellStyle name="Hyperlink 3 3 2 5 2 2 3" xfId="6449"/>
    <cellStyle name="Hyperlink 3 3 2 5 2 2 4" xfId="8659"/>
    <cellStyle name="Hyperlink 3 3 2 5 2 3" xfId="3134"/>
    <cellStyle name="Hyperlink 3 3 2 5 2 3 2" xfId="9764"/>
    <cellStyle name="Hyperlink 3 3 2 5 2 4" xfId="5344"/>
    <cellStyle name="Hyperlink 3 3 2 5 2 5" xfId="7554"/>
    <cellStyle name="Hyperlink 3 3 2 5 3" xfId="1476"/>
    <cellStyle name="Hyperlink 3 3 2 5 3 2" xfId="3687"/>
    <cellStyle name="Hyperlink 3 3 2 5 3 2 2" xfId="10317"/>
    <cellStyle name="Hyperlink 3 3 2 5 3 3" xfId="5897"/>
    <cellStyle name="Hyperlink 3 3 2 5 3 4" xfId="8107"/>
    <cellStyle name="Hyperlink 3 3 2 5 4" xfId="2582"/>
    <cellStyle name="Hyperlink 3 3 2 5 4 2" xfId="9212"/>
    <cellStyle name="Hyperlink 3 3 2 5 5" xfId="4792"/>
    <cellStyle name="Hyperlink 3 3 2 5 6" xfId="7002"/>
    <cellStyle name="Hyperlink 3 3 2 6" xfId="639"/>
    <cellStyle name="Hyperlink 3 3 2 6 2" xfId="1752"/>
    <cellStyle name="Hyperlink 3 3 2 6 2 2" xfId="3963"/>
    <cellStyle name="Hyperlink 3 3 2 6 2 2 2" xfId="10593"/>
    <cellStyle name="Hyperlink 3 3 2 6 2 3" xfId="6173"/>
    <cellStyle name="Hyperlink 3 3 2 6 2 4" xfId="8383"/>
    <cellStyle name="Hyperlink 3 3 2 6 3" xfId="2858"/>
    <cellStyle name="Hyperlink 3 3 2 6 3 2" xfId="9488"/>
    <cellStyle name="Hyperlink 3 3 2 6 4" xfId="5068"/>
    <cellStyle name="Hyperlink 3 3 2 6 5" xfId="7278"/>
    <cellStyle name="Hyperlink 3 3 2 7" xfId="1200"/>
    <cellStyle name="Hyperlink 3 3 2 7 2" xfId="3411"/>
    <cellStyle name="Hyperlink 3 3 2 7 2 2" xfId="10041"/>
    <cellStyle name="Hyperlink 3 3 2 7 3" xfId="5621"/>
    <cellStyle name="Hyperlink 3 3 2 7 4" xfId="7831"/>
    <cellStyle name="Hyperlink 3 3 2 8" xfId="2306"/>
    <cellStyle name="Hyperlink 3 3 2 8 2" xfId="893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2 2 2" xfId="10987"/>
    <cellStyle name="Hyperlink 3 3 3 2 2 2 2 3" xfId="6567"/>
    <cellStyle name="Hyperlink 3 3 3 2 2 2 2 4" xfId="8777"/>
    <cellStyle name="Hyperlink 3 3 3 2 2 2 3" xfId="3252"/>
    <cellStyle name="Hyperlink 3 3 3 2 2 2 3 2" xfId="9882"/>
    <cellStyle name="Hyperlink 3 3 3 2 2 2 4" xfId="5462"/>
    <cellStyle name="Hyperlink 3 3 3 2 2 2 5" xfId="7672"/>
    <cellStyle name="Hyperlink 3 3 3 2 2 3" xfId="1594"/>
    <cellStyle name="Hyperlink 3 3 3 2 2 3 2" xfId="3805"/>
    <cellStyle name="Hyperlink 3 3 3 2 2 3 2 2" xfId="10435"/>
    <cellStyle name="Hyperlink 3 3 3 2 2 3 3" xfId="6015"/>
    <cellStyle name="Hyperlink 3 3 3 2 2 3 4" xfId="8225"/>
    <cellStyle name="Hyperlink 3 3 3 2 2 4" xfId="2700"/>
    <cellStyle name="Hyperlink 3 3 3 2 2 4 2" xfId="9330"/>
    <cellStyle name="Hyperlink 3 3 3 2 2 5" xfId="4910"/>
    <cellStyle name="Hyperlink 3 3 3 2 2 6" xfId="7120"/>
    <cellStyle name="Hyperlink 3 3 3 2 3" xfId="757"/>
    <cellStyle name="Hyperlink 3 3 3 2 3 2" xfId="1870"/>
    <cellStyle name="Hyperlink 3 3 3 2 3 2 2" xfId="4081"/>
    <cellStyle name="Hyperlink 3 3 3 2 3 2 2 2" xfId="10711"/>
    <cellStyle name="Hyperlink 3 3 3 2 3 2 3" xfId="6291"/>
    <cellStyle name="Hyperlink 3 3 3 2 3 2 4" xfId="8501"/>
    <cellStyle name="Hyperlink 3 3 3 2 3 3" xfId="2976"/>
    <cellStyle name="Hyperlink 3 3 3 2 3 3 2" xfId="9606"/>
    <cellStyle name="Hyperlink 3 3 3 2 3 4" xfId="5186"/>
    <cellStyle name="Hyperlink 3 3 3 2 3 5" xfId="7396"/>
    <cellStyle name="Hyperlink 3 3 3 2 4" xfId="1318"/>
    <cellStyle name="Hyperlink 3 3 3 2 4 2" xfId="3529"/>
    <cellStyle name="Hyperlink 3 3 3 2 4 2 2" xfId="10159"/>
    <cellStyle name="Hyperlink 3 3 3 2 4 3" xfId="5739"/>
    <cellStyle name="Hyperlink 3 3 3 2 4 4" xfId="7949"/>
    <cellStyle name="Hyperlink 3 3 3 2 5" xfId="2424"/>
    <cellStyle name="Hyperlink 3 3 3 2 5 2" xfId="9054"/>
    <cellStyle name="Hyperlink 3 3 3 2 6" xfId="4634"/>
    <cellStyle name="Hyperlink 3 3 3 2 7" xfId="684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2 2 2" xfId="11079"/>
    <cellStyle name="Hyperlink 3 3 3 3 2 2 2 3" xfId="6659"/>
    <cellStyle name="Hyperlink 3 3 3 3 2 2 2 4" xfId="8869"/>
    <cellStyle name="Hyperlink 3 3 3 3 2 2 3" xfId="3344"/>
    <cellStyle name="Hyperlink 3 3 3 3 2 2 3 2" xfId="9974"/>
    <cellStyle name="Hyperlink 3 3 3 3 2 2 4" xfId="5554"/>
    <cellStyle name="Hyperlink 3 3 3 3 2 2 5" xfId="7764"/>
    <cellStyle name="Hyperlink 3 3 3 3 2 3" xfId="1686"/>
    <cellStyle name="Hyperlink 3 3 3 3 2 3 2" xfId="3897"/>
    <cellStyle name="Hyperlink 3 3 3 3 2 3 2 2" xfId="10527"/>
    <cellStyle name="Hyperlink 3 3 3 3 2 3 3" xfId="6107"/>
    <cellStyle name="Hyperlink 3 3 3 3 2 3 4" xfId="8317"/>
    <cellStyle name="Hyperlink 3 3 3 3 2 4" xfId="2792"/>
    <cellStyle name="Hyperlink 3 3 3 3 2 4 2" xfId="9422"/>
    <cellStyle name="Hyperlink 3 3 3 3 2 5" xfId="5002"/>
    <cellStyle name="Hyperlink 3 3 3 3 2 6" xfId="7212"/>
    <cellStyle name="Hyperlink 3 3 3 3 3" xfId="849"/>
    <cellStyle name="Hyperlink 3 3 3 3 3 2" xfId="1962"/>
    <cellStyle name="Hyperlink 3 3 3 3 3 2 2" xfId="4173"/>
    <cellStyle name="Hyperlink 3 3 3 3 3 2 2 2" xfId="10803"/>
    <cellStyle name="Hyperlink 3 3 3 3 3 2 3" xfId="6383"/>
    <cellStyle name="Hyperlink 3 3 3 3 3 2 4" xfId="8593"/>
    <cellStyle name="Hyperlink 3 3 3 3 3 3" xfId="3068"/>
    <cellStyle name="Hyperlink 3 3 3 3 3 3 2" xfId="9698"/>
    <cellStyle name="Hyperlink 3 3 3 3 3 4" xfId="5278"/>
    <cellStyle name="Hyperlink 3 3 3 3 3 5" xfId="7488"/>
    <cellStyle name="Hyperlink 3 3 3 3 4" xfId="1410"/>
    <cellStyle name="Hyperlink 3 3 3 3 4 2" xfId="3621"/>
    <cellStyle name="Hyperlink 3 3 3 3 4 2 2" xfId="10251"/>
    <cellStyle name="Hyperlink 3 3 3 3 4 3" xfId="5831"/>
    <cellStyle name="Hyperlink 3 3 3 3 4 4" xfId="8041"/>
    <cellStyle name="Hyperlink 3 3 3 3 5" xfId="2516"/>
    <cellStyle name="Hyperlink 3 3 3 3 5 2" xfId="9146"/>
    <cellStyle name="Hyperlink 3 3 3 3 6" xfId="4726"/>
    <cellStyle name="Hyperlink 3 3 3 3 7" xfId="6936"/>
    <cellStyle name="Hyperlink 3 3 3 4" xfId="389"/>
    <cellStyle name="Hyperlink 3 3 3 4 2" xfId="941"/>
    <cellStyle name="Hyperlink 3 3 3 4 2 2" xfId="2054"/>
    <cellStyle name="Hyperlink 3 3 3 4 2 2 2" xfId="4265"/>
    <cellStyle name="Hyperlink 3 3 3 4 2 2 2 2" xfId="10895"/>
    <cellStyle name="Hyperlink 3 3 3 4 2 2 3" xfId="6475"/>
    <cellStyle name="Hyperlink 3 3 3 4 2 2 4" xfId="8685"/>
    <cellStyle name="Hyperlink 3 3 3 4 2 3" xfId="3160"/>
    <cellStyle name="Hyperlink 3 3 3 4 2 3 2" xfId="9790"/>
    <cellStyle name="Hyperlink 3 3 3 4 2 4" xfId="5370"/>
    <cellStyle name="Hyperlink 3 3 3 4 2 5" xfId="7580"/>
    <cellStyle name="Hyperlink 3 3 3 4 3" xfId="1502"/>
    <cellStyle name="Hyperlink 3 3 3 4 3 2" xfId="3713"/>
    <cellStyle name="Hyperlink 3 3 3 4 3 2 2" xfId="10343"/>
    <cellStyle name="Hyperlink 3 3 3 4 3 3" xfId="5923"/>
    <cellStyle name="Hyperlink 3 3 3 4 3 4" xfId="8133"/>
    <cellStyle name="Hyperlink 3 3 3 4 4" xfId="2608"/>
    <cellStyle name="Hyperlink 3 3 3 4 4 2" xfId="9238"/>
    <cellStyle name="Hyperlink 3 3 3 4 5" xfId="4818"/>
    <cellStyle name="Hyperlink 3 3 3 4 6" xfId="7028"/>
    <cellStyle name="Hyperlink 3 3 3 5" xfId="665"/>
    <cellStyle name="Hyperlink 3 3 3 5 2" xfId="1778"/>
    <cellStyle name="Hyperlink 3 3 3 5 2 2" xfId="3989"/>
    <cellStyle name="Hyperlink 3 3 3 5 2 2 2" xfId="10619"/>
    <cellStyle name="Hyperlink 3 3 3 5 2 3" xfId="6199"/>
    <cellStyle name="Hyperlink 3 3 3 5 2 4" xfId="8409"/>
    <cellStyle name="Hyperlink 3 3 3 5 3" xfId="2884"/>
    <cellStyle name="Hyperlink 3 3 3 5 3 2" xfId="9514"/>
    <cellStyle name="Hyperlink 3 3 3 5 4" xfId="5094"/>
    <cellStyle name="Hyperlink 3 3 3 5 5" xfId="7304"/>
    <cellStyle name="Hyperlink 3 3 3 6" xfId="1226"/>
    <cellStyle name="Hyperlink 3 3 3 6 2" xfId="3437"/>
    <cellStyle name="Hyperlink 3 3 3 6 2 2" xfId="10067"/>
    <cellStyle name="Hyperlink 3 3 3 6 3" xfId="5647"/>
    <cellStyle name="Hyperlink 3 3 3 6 4" xfId="7857"/>
    <cellStyle name="Hyperlink 3 3 3 7" xfId="2332"/>
    <cellStyle name="Hyperlink 3 3 3 7 2" xfId="8962"/>
    <cellStyle name="Hyperlink 3 3 3 8" xfId="4542"/>
    <cellStyle name="Hyperlink 3 3 3 9" xfId="675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2 2 2" xfId="10941"/>
    <cellStyle name="Hyperlink 3 3 4 2 2 2 3" xfId="6521"/>
    <cellStyle name="Hyperlink 3 3 4 2 2 2 4" xfId="8731"/>
    <cellStyle name="Hyperlink 3 3 4 2 2 3" xfId="3206"/>
    <cellStyle name="Hyperlink 3 3 4 2 2 3 2" xfId="9836"/>
    <cellStyle name="Hyperlink 3 3 4 2 2 4" xfId="5416"/>
    <cellStyle name="Hyperlink 3 3 4 2 2 5" xfId="7626"/>
    <cellStyle name="Hyperlink 3 3 4 2 3" xfId="1548"/>
    <cellStyle name="Hyperlink 3 3 4 2 3 2" xfId="3759"/>
    <cellStyle name="Hyperlink 3 3 4 2 3 2 2" xfId="10389"/>
    <cellStyle name="Hyperlink 3 3 4 2 3 3" xfId="5969"/>
    <cellStyle name="Hyperlink 3 3 4 2 3 4" xfId="8179"/>
    <cellStyle name="Hyperlink 3 3 4 2 4" xfId="2654"/>
    <cellStyle name="Hyperlink 3 3 4 2 4 2" xfId="9284"/>
    <cellStyle name="Hyperlink 3 3 4 2 5" xfId="4864"/>
    <cellStyle name="Hyperlink 3 3 4 2 6" xfId="7074"/>
    <cellStyle name="Hyperlink 3 3 4 3" xfId="711"/>
    <cellStyle name="Hyperlink 3 3 4 3 2" xfId="1824"/>
    <cellStyle name="Hyperlink 3 3 4 3 2 2" xfId="4035"/>
    <cellStyle name="Hyperlink 3 3 4 3 2 2 2" xfId="10665"/>
    <cellStyle name="Hyperlink 3 3 4 3 2 3" xfId="6245"/>
    <cellStyle name="Hyperlink 3 3 4 3 2 4" xfId="8455"/>
    <cellStyle name="Hyperlink 3 3 4 3 3" xfId="2930"/>
    <cellStyle name="Hyperlink 3 3 4 3 3 2" xfId="9560"/>
    <cellStyle name="Hyperlink 3 3 4 3 4" xfId="5140"/>
    <cellStyle name="Hyperlink 3 3 4 3 5" xfId="7350"/>
    <cellStyle name="Hyperlink 3 3 4 4" xfId="1272"/>
    <cellStyle name="Hyperlink 3 3 4 4 2" xfId="3483"/>
    <cellStyle name="Hyperlink 3 3 4 4 2 2" xfId="10113"/>
    <cellStyle name="Hyperlink 3 3 4 4 3" xfId="5693"/>
    <cellStyle name="Hyperlink 3 3 4 4 4" xfId="7903"/>
    <cellStyle name="Hyperlink 3 3 4 5" xfId="2378"/>
    <cellStyle name="Hyperlink 3 3 4 5 2" xfId="9008"/>
    <cellStyle name="Hyperlink 3 3 4 6" xfId="4588"/>
    <cellStyle name="Hyperlink 3 3 4 7" xfId="679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2 2 2" xfId="11033"/>
    <cellStyle name="Hyperlink 3 3 5 2 2 2 3" xfId="6613"/>
    <cellStyle name="Hyperlink 3 3 5 2 2 2 4" xfId="8823"/>
    <cellStyle name="Hyperlink 3 3 5 2 2 3" xfId="3298"/>
    <cellStyle name="Hyperlink 3 3 5 2 2 3 2" xfId="9928"/>
    <cellStyle name="Hyperlink 3 3 5 2 2 4" xfId="5508"/>
    <cellStyle name="Hyperlink 3 3 5 2 2 5" xfId="7718"/>
    <cellStyle name="Hyperlink 3 3 5 2 3" xfId="1640"/>
    <cellStyle name="Hyperlink 3 3 5 2 3 2" xfId="3851"/>
    <cellStyle name="Hyperlink 3 3 5 2 3 2 2" xfId="10481"/>
    <cellStyle name="Hyperlink 3 3 5 2 3 3" xfId="6061"/>
    <cellStyle name="Hyperlink 3 3 5 2 3 4" xfId="8271"/>
    <cellStyle name="Hyperlink 3 3 5 2 4" xfId="2746"/>
    <cellStyle name="Hyperlink 3 3 5 2 4 2" xfId="9376"/>
    <cellStyle name="Hyperlink 3 3 5 2 5" xfId="4956"/>
    <cellStyle name="Hyperlink 3 3 5 2 6" xfId="7166"/>
    <cellStyle name="Hyperlink 3 3 5 3" xfId="803"/>
    <cellStyle name="Hyperlink 3 3 5 3 2" xfId="1916"/>
    <cellStyle name="Hyperlink 3 3 5 3 2 2" xfId="4127"/>
    <cellStyle name="Hyperlink 3 3 5 3 2 2 2" xfId="10757"/>
    <cellStyle name="Hyperlink 3 3 5 3 2 3" xfId="6337"/>
    <cellStyle name="Hyperlink 3 3 5 3 2 4" xfId="8547"/>
    <cellStyle name="Hyperlink 3 3 5 3 3" xfId="3022"/>
    <cellStyle name="Hyperlink 3 3 5 3 3 2" xfId="9652"/>
    <cellStyle name="Hyperlink 3 3 5 3 4" xfId="5232"/>
    <cellStyle name="Hyperlink 3 3 5 3 5" xfId="7442"/>
    <cellStyle name="Hyperlink 3 3 5 4" xfId="1364"/>
    <cellStyle name="Hyperlink 3 3 5 4 2" xfId="3575"/>
    <cellStyle name="Hyperlink 3 3 5 4 2 2" xfId="10205"/>
    <cellStyle name="Hyperlink 3 3 5 4 3" xfId="5785"/>
    <cellStyle name="Hyperlink 3 3 5 4 4" xfId="7995"/>
    <cellStyle name="Hyperlink 3 3 5 5" xfId="2470"/>
    <cellStyle name="Hyperlink 3 3 5 5 2" xfId="9100"/>
    <cellStyle name="Hyperlink 3 3 5 6" xfId="4680"/>
    <cellStyle name="Hyperlink 3 3 5 7" xfId="6890"/>
    <cellStyle name="Hyperlink 3 3 6" xfId="343"/>
    <cellStyle name="Hyperlink 3 3 6 2" xfId="895"/>
    <cellStyle name="Hyperlink 3 3 6 2 2" xfId="2008"/>
    <cellStyle name="Hyperlink 3 3 6 2 2 2" xfId="4219"/>
    <cellStyle name="Hyperlink 3 3 6 2 2 2 2" xfId="10849"/>
    <cellStyle name="Hyperlink 3 3 6 2 2 3" xfId="6429"/>
    <cellStyle name="Hyperlink 3 3 6 2 2 4" xfId="8639"/>
    <cellStyle name="Hyperlink 3 3 6 2 3" xfId="3114"/>
    <cellStyle name="Hyperlink 3 3 6 2 3 2" xfId="9744"/>
    <cellStyle name="Hyperlink 3 3 6 2 4" xfId="5324"/>
    <cellStyle name="Hyperlink 3 3 6 2 5" xfId="7534"/>
    <cellStyle name="Hyperlink 3 3 6 3" xfId="1456"/>
    <cellStyle name="Hyperlink 3 3 6 3 2" xfId="3667"/>
    <cellStyle name="Hyperlink 3 3 6 3 2 2" xfId="10297"/>
    <cellStyle name="Hyperlink 3 3 6 3 3" xfId="5877"/>
    <cellStyle name="Hyperlink 3 3 6 3 4" xfId="8087"/>
    <cellStyle name="Hyperlink 3 3 6 4" xfId="2562"/>
    <cellStyle name="Hyperlink 3 3 6 4 2" xfId="9192"/>
    <cellStyle name="Hyperlink 3 3 6 5" xfId="4772"/>
    <cellStyle name="Hyperlink 3 3 6 6" xfId="6982"/>
    <cellStyle name="Hyperlink 3 3 7" xfId="619"/>
    <cellStyle name="Hyperlink 3 3 7 2" xfId="1732"/>
    <cellStyle name="Hyperlink 3 3 7 2 2" xfId="3943"/>
    <cellStyle name="Hyperlink 3 3 7 2 2 2" xfId="10573"/>
    <cellStyle name="Hyperlink 3 3 7 2 3" xfId="6153"/>
    <cellStyle name="Hyperlink 3 3 7 2 4" xfId="8363"/>
    <cellStyle name="Hyperlink 3 3 7 3" xfId="2838"/>
    <cellStyle name="Hyperlink 3 3 7 3 2" xfId="9468"/>
    <cellStyle name="Hyperlink 3 3 7 4" xfId="5048"/>
    <cellStyle name="Hyperlink 3 3 7 5" xfId="7258"/>
    <cellStyle name="Hyperlink 3 3 8" xfId="1180"/>
    <cellStyle name="Hyperlink 3 3 8 2" xfId="3391"/>
    <cellStyle name="Hyperlink 3 3 8 2 2" xfId="10021"/>
    <cellStyle name="Hyperlink 3 3 8 3" xfId="5601"/>
    <cellStyle name="Hyperlink 3 3 8 4" xfId="7811"/>
    <cellStyle name="Hyperlink 3 3 9" xfId="2286"/>
    <cellStyle name="Hyperlink 3 3 9 2" xfId="8916"/>
    <cellStyle name="Hyperlink 3 4" xfId="77"/>
    <cellStyle name="Hyperlink 3 4 10" xfId="6716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2 2 2" xfId="10997"/>
    <cellStyle name="Hyperlink 3 4 2 2 2 2 2 3" xfId="6577"/>
    <cellStyle name="Hyperlink 3 4 2 2 2 2 2 4" xfId="8787"/>
    <cellStyle name="Hyperlink 3 4 2 2 2 2 3" xfId="3262"/>
    <cellStyle name="Hyperlink 3 4 2 2 2 2 3 2" xfId="9892"/>
    <cellStyle name="Hyperlink 3 4 2 2 2 2 4" xfId="5472"/>
    <cellStyle name="Hyperlink 3 4 2 2 2 2 5" xfId="7682"/>
    <cellStyle name="Hyperlink 3 4 2 2 2 3" xfId="1604"/>
    <cellStyle name="Hyperlink 3 4 2 2 2 3 2" xfId="3815"/>
    <cellStyle name="Hyperlink 3 4 2 2 2 3 2 2" xfId="10445"/>
    <cellStyle name="Hyperlink 3 4 2 2 2 3 3" xfId="6025"/>
    <cellStyle name="Hyperlink 3 4 2 2 2 3 4" xfId="8235"/>
    <cellStyle name="Hyperlink 3 4 2 2 2 4" xfId="2710"/>
    <cellStyle name="Hyperlink 3 4 2 2 2 4 2" xfId="9340"/>
    <cellStyle name="Hyperlink 3 4 2 2 2 5" xfId="4920"/>
    <cellStyle name="Hyperlink 3 4 2 2 2 6" xfId="7130"/>
    <cellStyle name="Hyperlink 3 4 2 2 3" xfId="767"/>
    <cellStyle name="Hyperlink 3 4 2 2 3 2" xfId="1880"/>
    <cellStyle name="Hyperlink 3 4 2 2 3 2 2" xfId="4091"/>
    <cellStyle name="Hyperlink 3 4 2 2 3 2 2 2" xfId="10721"/>
    <cellStyle name="Hyperlink 3 4 2 2 3 2 3" xfId="6301"/>
    <cellStyle name="Hyperlink 3 4 2 2 3 2 4" xfId="8511"/>
    <cellStyle name="Hyperlink 3 4 2 2 3 3" xfId="2986"/>
    <cellStyle name="Hyperlink 3 4 2 2 3 3 2" xfId="9616"/>
    <cellStyle name="Hyperlink 3 4 2 2 3 4" xfId="5196"/>
    <cellStyle name="Hyperlink 3 4 2 2 3 5" xfId="7406"/>
    <cellStyle name="Hyperlink 3 4 2 2 4" xfId="1328"/>
    <cellStyle name="Hyperlink 3 4 2 2 4 2" xfId="3539"/>
    <cellStyle name="Hyperlink 3 4 2 2 4 2 2" xfId="10169"/>
    <cellStyle name="Hyperlink 3 4 2 2 4 3" xfId="5749"/>
    <cellStyle name="Hyperlink 3 4 2 2 4 4" xfId="7959"/>
    <cellStyle name="Hyperlink 3 4 2 2 5" xfId="2434"/>
    <cellStyle name="Hyperlink 3 4 2 2 5 2" xfId="9064"/>
    <cellStyle name="Hyperlink 3 4 2 2 6" xfId="4644"/>
    <cellStyle name="Hyperlink 3 4 2 2 7" xfId="685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2 2 2" xfId="11089"/>
    <cellStyle name="Hyperlink 3 4 2 3 2 2 2 3" xfId="6669"/>
    <cellStyle name="Hyperlink 3 4 2 3 2 2 2 4" xfId="8879"/>
    <cellStyle name="Hyperlink 3 4 2 3 2 2 3" xfId="3354"/>
    <cellStyle name="Hyperlink 3 4 2 3 2 2 3 2" xfId="9984"/>
    <cellStyle name="Hyperlink 3 4 2 3 2 2 4" xfId="5564"/>
    <cellStyle name="Hyperlink 3 4 2 3 2 2 5" xfId="7774"/>
    <cellStyle name="Hyperlink 3 4 2 3 2 3" xfId="1696"/>
    <cellStyle name="Hyperlink 3 4 2 3 2 3 2" xfId="3907"/>
    <cellStyle name="Hyperlink 3 4 2 3 2 3 2 2" xfId="10537"/>
    <cellStyle name="Hyperlink 3 4 2 3 2 3 3" xfId="6117"/>
    <cellStyle name="Hyperlink 3 4 2 3 2 3 4" xfId="8327"/>
    <cellStyle name="Hyperlink 3 4 2 3 2 4" xfId="2802"/>
    <cellStyle name="Hyperlink 3 4 2 3 2 4 2" xfId="9432"/>
    <cellStyle name="Hyperlink 3 4 2 3 2 5" xfId="5012"/>
    <cellStyle name="Hyperlink 3 4 2 3 2 6" xfId="7222"/>
    <cellStyle name="Hyperlink 3 4 2 3 3" xfId="859"/>
    <cellStyle name="Hyperlink 3 4 2 3 3 2" xfId="1972"/>
    <cellStyle name="Hyperlink 3 4 2 3 3 2 2" xfId="4183"/>
    <cellStyle name="Hyperlink 3 4 2 3 3 2 2 2" xfId="10813"/>
    <cellStyle name="Hyperlink 3 4 2 3 3 2 3" xfId="6393"/>
    <cellStyle name="Hyperlink 3 4 2 3 3 2 4" xfId="8603"/>
    <cellStyle name="Hyperlink 3 4 2 3 3 3" xfId="3078"/>
    <cellStyle name="Hyperlink 3 4 2 3 3 3 2" xfId="9708"/>
    <cellStyle name="Hyperlink 3 4 2 3 3 4" xfId="5288"/>
    <cellStyle name="Hyperlink 3 4 2 3 3 5" xfId="7498"/>
    <cellStyle name="Hyperlink 3 4 2 3 4" xfId="1420"/>
    <cellStyle name="Hyperlink 3 4 2 3 4 2" xfId="3631"/>
    <cellStyle name="Hyperlink 3 4 2 3 4 2 2" xfId="10261"/>
    <cellStyle name="Hyperlink 3 4 2 3 4 3" xfId="5841"/>
    <cellStyle name="Hyperlink 3 4 2 3 4 4" xfId="8051"/>
    <cellStyle name="Hyperlink 3 4 2 3 5" xfId="2526"/>
    <cellStyle name="Hyperlink 3 4 2 3 5 2" xfId="9156"/>
    <cellStyle name="Hyperlink 3 4 2 3 6" xfId="4736"/>
    <cellStyle name="Hyperlink 3 4 2 3 7" xfId="6946"/>
    <cellStyle name="Hyperlink 3 4 2 4" xfId="399"/>
    <cellStyle name="Hyperlink 3 4 2 4 2" xfId="951"/>
    <cellStyle name="Hyperlink 3 4 2 4 2 2" xfId="2064"/>
    <cellStyle name="Hyperlink 3 4 2 4 2 2 2" xfId="4275"/>
    <cellStyle name="Hyperlink 3 4 2 4 2 2 2 2" xfId="10905"/>
    <cellStyle name="Hyperlink 3 4 2 4 2 2 3" xfId="6485"/>
    <cellStyle name="Hyperlink 3 4 2 4 2 2 4" xfId="8695"/>
    <cellStyle name="Hyperlink 3 4 2 4 2 3" xfId="3170"/>
    <cellStyle name="Hyperlink 3 4 2 4 2 3 2" xfId="9800"/>
    <cellStyle name="Hyperlink 3 4 2 4 2 4" xfId="5380"/>
    <cellStyle name="Hyperlink 3 4 2 4 2 5" xfId="7590"/>
    <cellStyle name="Hyperlink 3 4 2 4 3" xfId="1512"/>
    <cellStyle name="Hyperlink 3 4 2 4 3 2" xfId="3723"/>
    <cellStyle name="Hyperlink 3 4 2 4 3 2 2" xfId="10353"/>
    <cellStyle name="Hyperlink 3 4 2 4 3 3" xfId="5933"/>
    <cellStyle name="Hyperlink 3 4 2 4 3 4" xfId="8143"/>
    <cellStyle name="Hyperlink 3 4 2 4 4" xfId="2618"/>
    <cellStyle name="Hyperlink 3 4 2 4 4 2" xfId="9248"/>
    <cellStyle name="Hyperlink 3 4 2 4 5" xfId="4828"/>
    <cellStyle name="Hyperlink 3 4 2 4 6" xfId="7038"/>
    <cellStyle name="Hyperlink 3 4 2 5" xfId="675"/>
    <cellStyle name="Hyperlink 3 4 2 5 2" xfId="1788"/>
    <cellStyle name="Hyperlink 3 4 2 5 2 2" xfId="3999"/>
    <cellStyle name="Hyperlink 3 4 2 5 2 2 2" xfId="10629"/>
    <cellStyle name="Hyperlink 3 4 2 5 2 3" xfId="6209"/>
    <cellStyle name="Hyperlink 3 4 2 5 2 4" xfId="8419"/>
    <cellStyle name="Hyperlink 3 4 2 5 3" xfId="2894"/>
    <cellStyle name="Hyperlink 3 4 2 5 3 2" xfId="9524"/>
    <cellStyle name="Hyperlink 3 4 2 5 4" xfId="5104"/>
    <cellStyle name="Hyperlink 3 4 2 5 5" xfId="7314"/>
    <cellStyle name="Hyperlink 3 4 2 6" xfId="1236"/>
    <cellStyle name="Hyperlink 3 4 2 6 2" xfId="3447"/>
    <cellStyle name="Hyperlink 3 4 2 6 2 2" xfId="10077"/>
    <cellStyle name="Hyperlink 3 4 2 6 3" xfId="5657"/>
    <cellStyle name="Hyperlink 3 4 2 6 4" xfId="7867"/>
    <cellStyle name="Hyperlink 3 4 2 7" xfId="2342"/>
    <cellStyle name="Hyperlink 3 4 2 7 2" xfId="8972"/>
    <cellStyle name="Hyperlink 3 4 2 8" xfId="4552"/>
    <cellStyle name="Hyperlink 3 4 2 9" xfId="676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2 2 2" xfId="10951"/>
    <cellStyle name="Hyperlink 3 4 3 2 2 2 3" xfId="6531"/>
    <cellStyle name="Hyperlink 3 4 3 2 2 2 4" xfId="8741"/>
    <cellStyle name="Hyperlink 3 4 3 2 2 3" xfId="3216"/>
    <cellStyle name="Hyperlink 3 4 3 2 2 3 2" xfId="9846"/>
    <cellStyle name="Hyperlink 3 4 3 2 2 4" xfId="5426"/>
    <cellStyle name="Hyperlink 3 4 3 2 2 5" xfId="7636"/>
    <cellStyle name="Hyperlink 3 4 3 2 3" xfId="1558"/>
    <cellStyle name="Hyperlink 3 4 3 2 3 2" xfId="3769"/>
    <cellStyle name="Hyperlink 3 4 3 2 3 2 2" xfId="10399"/>
    <cellStyle name="Hyperlink 3 4 3 2 3 3" xfId="5979"/>
    <cellStyle name="Hyperlink 3 4 3 2 3 4" xfId="8189"/>
    <cellStyle name="Hyperlink 3 4 3 2 4" xfId="2664"/>
    <cellStyle name="Hyperlink 3 4 3 2 4 2" xfId="9294"/>
    <cellStyle name="Hyperlink 3 4 3 2 5" xfId="4874"/>
    <cellStyle name="Hyperlink 3 4 3 2 6" xfId="7084"/>
    <cellStyle name="Hyperlink 3 4 3 3" xfId="721"/>
    <cellStyle name="Hyperlink 3 4 3 3 2" xfId="1834"/>
    <cellStyle name="Hyperlink 3 4 3 3 2 2" xfId="4045"/>
    <cellStyle name="Hyperlink 3 4 3 3 2 2 2" xfId="10675"/>
    <cellStyle name="Hyperlink 3 4 3 3 2 3" xfId="6255"/>
    <cellStyle name="Hyperlink 3 4 3 3 2 4" xfId="8465"/>
    <cellStyle name="Hyperlink 3 4 3 3 3" xfId="2940"/>
    <cellStyle name="Hyperlink 3 4 3 3 3 2" xfId="9570"/>
    <cellStyle name="Hyperlink 3 4 3 3 4" xfId="5150"/>
    <cellStyle name="Hyperlink 3 4 3 3 5" xfId="7360"/>
    <cellStyle name="Hyperlink 3 4 3 4" xfId="1282"/>
    <cellStyle name="Hyperlink 3 4 3 4 2" xfId="3493"/>
    <cellStyle name="Hyperlink 3 4 3 4 2 2" xfId="10123"/>
    <cellStyle name="Hyperlink 3 4 3 4 3" xfId="5703"/>
    <cellStyle name="Hyperlink 3 4 3 4 4" xfId="7913"/>
    <cellStyle name="Hyperlink 3 4 3 5" xfId="2388"/>
    <cellStyle name="Hyperlink 3 4 3 5 2" xfId="9018"/>
    <cellStyle name="Hyperlink 3 4 3 6" xfId="4598"/>
    <cellStyle name="Hyperlink 3 4 3 7" xfId="680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2 2 2" xfId="11043"/>
    <cellStyle name="Hyperlink 3 4 4 2 2 2 3" xfId="6623"/>
    <cellStyle name="Hyperlink 3 4 4 2 2 2 4" xfId="8833"/>
    <cellStyle name="Hyperlink 3 4 4 2 2 3" xfId="3308"/>
    <cellStyle name="Hyperlink 3 4 4 2 2 3 2" xfId="9938"/>
    <cellStyle name="Hyperlink 3 4 4 2 2 4" xfId="5518"/>
    <cellStyle name="Hyperlink 3 4 4 2 2 5" xfId="7728"/>
    <cellStyle name="Hyperlink 3 4 4 2 3" xfId="1650"/>
    <cellStyle name="Hyperlink 3 4 4 2 3 2" xfId="3861"/>
    <cellStyle name="Hyperlink 3 4 4 2 3 2 2" xfId="10491"/>
    <cellStyle name="Hyperlink 3 4 4 2 3 3" xfId="6071"/>
    <cellStyle name="Hyperlink 3 4 4 2 3 4" xfId="8281"/>
    <cellStyle name="Hyperlink 3 4 4 2 4" xfId="2756"/>
    <cellStyle name="Hyperlink 3 4 4 2 4 2" xfId="9386"/>
    <cellStyle name="Hyperlink 3 4 4 2 5" xfId="4966"/>
    <cellStyle name="Hyperlink 3 4 4 2 6" xfId="7176"/>
    <cellStyle name="Hyperlink 3 4 4 3" xfId="813"/>
    <cellStyle name="Hyperlink 3 4 4 3 2" xfId="1926"/>
    <cellStyle name="Hyperlink 3 4 4 3 2 2" xfId="4137"/>
    <cellStyle name="Hyperlink 3 4 4 3 2 2 2" xfId="10767"/>
    <cellStyle name="Hyperlink 3 4 4 3 2 3" xfId="6347"/>
    <cellStyle name="Hyperlink 3 4 4 3 2 4" xfId="8557"/>
    <cellStyle name="Hyperlink 3 4 4 3 3" xfId="3032"/>
    <cellStyle name="Hyperlink 3 4 4 3 3 2" xfId="9662"/>
    <cellStyle name="Hyperlink 3 4 4 3 4" xfId="5242"/>
    <cellStyle name="Hyperlink 3 4 4 3 5" xfId="7452"/>
    <cellStyle name="Hyperlink 3 4 4 4" xfId="1374"/>
    <cellStyle name="Hyperlink 3 4 4 4 2" xfId="3585"/>
    <cellStyle name="Hyperlink 3 4 4 4 2 2" xfId="10215"/>
    <cellStyle name="Hyperlink 3 4 4 4 3" xfId="5795"/>
    <cellStyle name="Hyperlink 3 4 4 4 4" xfId="8005"/>
    <cellStyle name="Hyperlink 3 4 4 5" xfId="2480"/>
    <cellStyle name="Hyperlink 3 4 4 5 2" xfId="9110"/>
    <cellStyle name="Hyperlink 3 4 4 6" xfId="4690"/>
    <cellStyle name="Hyperlink 3 4 4 7" xfId="6900"/>
    <cellStyle name="Hyperlink 3 4 5" xfId="353"/>
    <cellStyle name="Hyperlink 3 4 5 2" xfId="905"/>
    <cellStyle name="Hyperlink 3 4 5 2 2" xfId="2018"/>
    <cellStyle name="Hyperlink 3 4 5 2 2 2" xfId="4229"/>
    <cellStyle name="Hyperlink 3 4 5 2 2 2 2" xfId="10859"/>
    <cellStyle name="Hyperlink 3 4 5 2 2 3" xfId="6439"/>
    <cellStyle name="Hyperlink 3 4 5 2 2 4" xfId="8649"/>
    <cellStyle name="Hyperlink 3 4 5 2 3" xfId="3124"/>
    <cellStyle name="Hyperlink 3 4 5 2 3 2" xfId="9754"/>
    <cellStyle name="Hyperlink 3 4 5 2 4" xfId="5334"/>
    <cellStyle name="Hyperlink 3 4 5 2 5" xfId="7544"/>
    <cellStyle name="Hyperlink 3 4 5 3" xfId="1466"/>
    <cellStyle name="Hyperlink 3 4 5 3 2" xfId="3677"/>
    <cellStyle name="Hyperlink 3 4 5 3 2 2" xfId="10307"/>
    <cellStyle name="Hyperlink 3 4 5 3 3" xfId="5887"/>
    <cellStyle name="Hyperlink 3 4 5 3 4" xfId="8097"/>
    <cellStyle name="Hyperlink 3 4 5 4" xfId="2572"/>
    <cellStyle name="Hyperlink 3 4 5 4 2" xfId="9202"/>
    <cellStyle name="Hyperlink 3 4 5 5" xfId="4782"/>
    <cellStyle name="Hyperlink 3 4 5 6" xfId="6992"/>
    <cellStyle name="Hyperlink 3 4 6" xfId="629"/>
    <cellStyle name="Hyperlink 3 4 6 2" xfId="1742"/>
    <cellStyle name="Hyperlink 3 4 6 2 2" xfId="3953"/>
    <cellStyle name="Hyperlink 3 4 6 2 2 2" xfId="10583"/>
    <cellStyle name="Hyperlink 3 4 6 2 3" xfId="6163"/>
    <cellStyle name="Hyperlink 3 4 6 2 4" xfId="8373"/>
    <cellStyle name="Hyperlink 3 4 6 3" xfId="2848"/>
    <cellStyle name="Hyperlink 3 4 6 3 2" xfId="9478"/>
    <cellStyle name="Hyperlink 3 4 6 4" xfId="5058"/>
    <cellStyle name="Hyperlink 3 4 6 5" xfId="7268"/>
    <cellStyle name="Hyperlink 3 4 7" xfId="1190"/>
    <cellStyle name="Hyperlink 3 4 7 2" xfId="3401"/>
    <cellStyle name="Hyperlink 3 4 7 2 2" xfId="10031"/>
    <cellStyle name="Hyperlink 3 4 7 3" xfId="5611"/>
    <cellStyle name="Hyperlink 3 4 7 4" xfId="7821"/>
    <cellStyle name="Hyperlink 3 4 8" xfId="2296"/>
    <cellStyle name="Hyperlink 3 4 8 2" xfId="8926"/>
    <cellStyle name="Hyperlink 3 4 9" xfId="4506"/>
    <cellStyle name="Hyperlink 3 5" xfId="98"/>
    <cellStyle name="Hyperlink 3 5 10" xfId="6737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2 2 2" xfId="11018"/>
    <cellStyle name="Hyperlink 3 5 2 2 2 2 2 3" xfId="6598"/>
    <cellStyle name="Hyperlink 3 5 2 2 2 2 2 4" xfId="8808"/>
    <cellStyle name="Hyperlink 3 5 2 2 2 2 3" xfId="3283"/>
    <cellStyle name="Hyperlink 3 5 2 2 2 2 3 2" xfId="9913"/>
    <cellStyle name="Hyperlink 3 5 2 2 2 2 4" xfId="5493"/>
    <cellStyle name="Hyperlink 3 5 2 2 2 2 5" xfId="7703"/>
    <cellStyle name="Hyperlink 3 5 2 2 2 3" xfId="1625"/>
    <cellStyle name="Hyperlink 3 5 2 2 2 3 2" xfId="3836"/>
    <cellStyle name="Hyperlink 3 5 2 2 2 3 2 2" xfId="10466"/>
    <cellStyle name="Hyperlink 3 5 2 2 2 3 3" xfId="6046"/>
    <cellStyle name="Hyperlink 3 5 2 2 2 3 4" xfId="8256"/>
    <cellStyle name="Hyperlink 3 5 2 2 2 4" xfId="2731"/>
    <cellStyle name="Hyperlink 3 5 2 2 2 4 2" xfId="9361"/>
    <cellStyle name="Hyperlink 3 5 2 2 2 5" xfId="4941"/>
    <cellStyle name="Hyperlink 3 5 2 2 2 6" xfId="7151"/>
    <cellStyle name="Hyperlink 3 5 2 2 3" xfId="788"/>
    <cellStyle name="Hyperlink 3 5 2 2 3 2" xfId="1901"/>
    <cellStyle name="Hyperlink 3 5 2 2 3 2 2" xfId="4112"/>
    <cellStyle name="Hyperlink 3 5 2 2 3 2 2 2" xfId="10742"/>
    <cellStyle name="Hyperlink 3 5 2 2 3 2 3" xfId="6322"/>
    <cellStyle name="Hyperlink 3 5 2 2 3 2 4" xfId="8532"/>
    <cellStyle name="Hyperlink 3 5 2 2 3 3" xfId="3007"/>
    <cellStyle name="Hyperlink 3 5 2 2 3 3 2" xfId="9637"/>
    <cellStyle name="Hyperlink 3 5 2 2 3 4" xfId="5217"/>
    <cellStyle name="Hyperlink 3 5 2 2 3 5" xfId="7427"/>
    <cellStyle name="Hyperlink 3 5 2 2 4" xfId="1349"/>
    <cellStyle name="Hyperlink 3 5 2 2 4 2" xfId="3560"/>
    <cellStyle name="Hyperlink 3 5 2 2 4 2 2" xfId="10190"/>
    <cellStyle name="Hyperlink 3 5 2 2 4 3" xfId="5770"/>
    <cellStyle name="Hyperlink 3 5 2 2 4 4" xfId="7980"/>
    <cellStyle name="Hyperlink 3 5 2 2 5" xfId="2455"/>
    <cellStyle name="Hyperlink 3 5 2 2 5 2" xfId="9085"/>
    <cellStyle name="Hyperlink 3 5 2 2 6" xfId="4665"/>
    <cellStyle name="Hyperlink 3 5 2 2 7" xfId="687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2 2 2" xfId="11110"/>
    <cellStyle name="Hyperlink 3 5 2 3 2 2 2 3" xfId="6690"/>
    <cellStyle name="Hyperlink 3 5 2 3 2 2 2 4" xfId="8900"/>
    <cellStyle name="Hyperlink 3 5 2 3 2 2 3" xfId="3375"/>
    <cellStyle name="Hyperlink 3 5 2 3 2 2 3 2" xfId="10005"/>
    <cellStyle name="Hyperlink 3 5 2 3 2 2 4" xfId="5585"/>
    <cellStyle name="Hyperlink 3 5 2 3 2 2 5" xfId="7795"/>
    <cellStyle name="Hyperlink 3 5 2 3 2 3" xfId="1717"/>
    <cellStyle name="Hyperlink 3 5 2 3 2 3 2" xfId="3928"/>
    <cellStyle name="Hyperlink 3 5 2 3 2 3 2 2" xfId="10558"/>
    <cellStyle name="Hyperlink 3 5 2 3 2 3 3" xfId="6138"/>
    <cellStyle name="Hyperlink 3 5 2 3 2 3 4" xfId="8348"/>
    <cellStyle name="Hyperlink 3 5 2 3 2 4" xfId="2823"/>
    <cellStyle name="Hyperlink 3 5 2 3 2 4 2" xfId="9453"/>
    <cellStyle name="Hyperlink 3 5 2 3 2 5" xfId="5033"/>
    <cellStyle name="Hyperlink 3 5 2 3 2 6" xfId="7243"/>
    <cellStyle name="Hyperlink 3 5 2 3 3" xfId="880"/>
    <cellStyle name="Hyperlink 3 5 2 3 3 2" xfId="1993"/>
    <cellStyle name="Hyperlink 3 5 2 3 3 2 2" xfId="4204"/>
    <cellStyle name="Hyperlink 3 5 2 3 3 2 2 2" xfId="10834"/>
    <cellStyle name="Hyperlink 3 5 2 3 3 2 3" xfId="6414"/>
    <cellStyle name="Hyperlink 3 5 2 3 3 2 4" xfId="8624"/>
    <cellStyle name="Hyperlink 3 5 2 3 3 3" xfId="3099"/>
    <cellStyle name="Hyperlink 3 5 2 3 3 3 2" xfId="9729"/>
    <cellStyle name="Hyperlink 3 5 2 3 3 4" xfId="5309"/>
    <cellStyle name="Hyperlink 3 5 2 3 3 5" xfId="7519"/>
    <cellStyle name="Hyperlink 3 5 2 3 4" xfId="1441"/>
    <cellStyle name="Hyperlink 3 5 2 3 4 2" xfId="3652"/>
    <cellStyle name="Hyperlink 3 5 2 3 4 2 2" xfId="10282"/>
    <cellStyle name="Hyperlink 3 5 2 3 4 3" xfId="5862"/>
    <cellStyle name="Hyperlink 3 5 2 3 4 4" xfId="8072"/>
    <cellStyle name="Hyperlink 3 5 2 3 5" xfId="2547"/>
    <cellStyle name="Hyperlink 3 5 2 3 5 2" xfId="9177"/>
    <cellStyle name="Hyperlink 3 5 2 3 6" xfId="4757"/>
    <cellStyle name="Hyperlink 3 5 2 3 7" xfId="6967"/>
    <cellStyle name="Hyperlink 3 5 2 4" xfId="420"/>
    <cellStyle name="Hyperlink 3 5 2 4 2" xfId="972"/>
    <cellStyle name="Hyperlink 3 5 2 4 2 2" xfId="2085"/>
    <cellStyle name="Hyperlink 3 5 2 4 2 2 2" xfId="4296"/>
    <cellStyle name="Hyperlink 3 5 2 4 2 2 2 2" xfId="10926"/>
    <cellStyle name="Hyperlink 3 5 2 4 2 2 3" xfId="6506"/>
    <cellStyle name="Hyperlink 3 5 2 4 2 2 4" xfId="8716"/>
    <cellStyle name="Hyperlink 3 5 2 4 2 3" xfId="3191"/>
    <cellStyle name="Hyperlink 3 5 2 4 2 3 2" xfId="9821"/>
    <cellStyle name="Hyperlink 3 5 2 4 2 4" xfId="5401"/>
    <cellStyle name="Hyperlink 3 5 2 4 2 5" xfId="7611"/>
    <cellStyle name="Hyperlink 3 5 2 4 3" xfId="1533"/>
    <cellStyle name="Hyperlink 3 5 2 4 3 2" xfId="3744"/>
    <cellStyle name="Hyperlink 3 5 2 4 3 2 2" xfId="10374"/>
    <cellStyle name="Hyperlink 3 5 2 4 3 3" xfId="5954"/>
    <cellStyle name="Hyperlink 3 5 2 4 3 4" xfId="8164"/>
    <cellStyle name="Hyperlink 3 5 2 4 4" xfId="2639"/>
    <cellStyle name="Hyperlink 3 5 2 4 4 2" xfId="9269"/>
    <cellStyle name="Hyperlink 3 5 2 4 5" xfId="4849"/>
    <cellStyle name="Hyperlink 3 5 2 4 6" xfId="7059"/>
    <cellStyle name="Hyperlink 3 5 2 5" xfId="696"/>
    <cellStyle name="Hyperlink 3 5 2 5 2" xfId="1809"/>
    <cellStyle name="Hyperlink 3 5 2 5 2 2" xfId="4020"/>
    <cellStyle name="Hyperlink 3 5 2 5 2 2 2" xfId="10650"/>
    <cellStyle name="Hyperlink 3 5 2 5 2 3" xfId="6230"/>
    <cellStyle name="Hyperlink 3 5 2 5 2 4" xfId="8440"/>
    <cellStyle name="Hyperlink 3 5 2 5 3" xfId="2915"/>
    <cellStyle name="Hyperlink 3 5 2 5 3 2" xfId="9545"/>
    <cellStyle name="Hyperlink 3 5 2 5 4" xfId="5125"/>
    <cellStyle name="Hyperlink 3 5 2 5 5" xfId="7335"/>
    <cellStyle name="Hyperlink 3 5 2 6" xfId="1257"/>
    <cellStyle name="Hyperlink 3 5 2 6 2" xfId="3468"/>
    <cellStyle name="Hyperlink 3 5 2 6 2 2" xfId="10098"/>
    <cellStyle name="Hyperlink 3 5 2 6 3" xfId="5678"/>
    <cellStyle name="Hyperlink 3 5 2 6 4" xfId="7888"/>
    <cellStyle name="Hyperlink 3 5 2 7" xfId="2363"/>
    <cellStyle name="Hyperlink 3 5 2 7 2" xfId="8993"/>
    <cellStyle name="Hyperlink 3 5 2 8" xfId="4573"/>
    <cellStyle name="Hyperlink 3 5 2 9" xfId="678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2 2 2" xfId="10972"/>
    <cellStyle name="Hyperlink 3 5 3 2 2 2 3" xfId="6552"/>
    <cellStyle name="Hyperlink 3 5 3 2 2 2 4" xfId="8762"/>
    <cellStyle name="Hyperlink 3 5 3 2 2 3" xfId="3237"/>
    <cellStyle name="Hyperlink 3 5 3 2 2 3 2" xfId="9867"/>
    <cellStyle name="Hyperlink 3 5 3 2 2 4" xfId="5447"/>
    <cellStyle name="Hyperlink 3 5 3 2 2 5" xfId="7657"/>
    <cellStyle name="Hyperlink 3 5 3 2 3" xfId="1579"/>
    <cellStyle name="Hyperlink 3 5 3 2 3 2" xfId="3790"/>
    <cellStyle name="Hyperlink 3 5 3 2 3 2 2" xfId="10420"/>
    <cellStyle name="Hyperlink 3 5 3 2 3 3" xfId="6000"/>
    <cellStyle name="Hyperlink 3 5 3 2 3 4" xfId="8210"/>
    <cellStyle name="Hyperlink 3 5 3 2 4" xfId="2685"/>
    <cellStyle name="Hyperlink 3 5 3 2 4 2" xfId="9315"/>
    <cellStyle name="Hyperlink 3 5 3 2 5" xfId="4895"/>
    <cellStyle name="Hyperlink 3 5 3 2 6" xfId="7105"/>
    <cellStyle name="Hyperlink 3 5 3 3" xfId="742"/>
    <cellStyle name="Hyperlink 3 5 3 3 2" xfId="1855"/>
    <cellStyle name="Hyperlink 3 5 3 3 2 2" xfId="4066"/>
    <cellStyle name="Hyperlink 3 5 3 3 2 2 2" xfId="10696"/>
    <cellStyle name="Hyperlink 3 5 3 3 2 3" xfId="6276"/>
    <cellStyle name="Hyperlink 3 5 3 3 2 4" xfId="8486"/>
    <cellStyle name="Hyperlink 3 5 3 3 3" xfId="2961"/>
    <cellStyle name="Hyperlink 3 5 3 3 3 2" xfId="9591"/>
    <cellStyle name="Hyperlink 3 5 3 3 4" xfId="5171"/>
    <cellStyle name="Hyperlink 3 5 3 3 5" xfId="7381"/>
    <cellStyle name="Hyperlink 3 5 3 4" xfId="1303"/>
    <cellStyle name="Hyperlink 3 5 3 4 2" xfId="3514"/>
    <cellStyle name="Hyperlink 3 5 3 4 2 2" xfId="10144"/>
    <cellStyle name="Hyperlink 3 5 3 4 3" xfId="5724"/>
    <cellStyle name="Hyperlink 3 5 3 4 4" xfId="7934"/>
    <cellStyle name="Hyperlink 3 5 3 5" xfId="2409"/>
    <cellStyle name="Hyperlink 3 5 3 5 2" xfId="9039"/>
    <cellStyle name="Hyperlink 3 5 3 6" xfId="4619"/>
    <cellStyle name="Hyperlink 3 5 3 7" xfId="682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2 2 2" xfId="11064"/>
    <cellStyle name="Hyperlink 3 5 4 2 2 2 3" xfId="6644"/>
    <cellStyle name="Hyperlink 3 5 4 2 2 2 4" xfId="8854"/>
    <cellStyle name="Hyperlink 3 5 4 2 2 3" xfId="3329"/>
    <cellStyle name="Hyperlink 3 5 4 2 2 3 2" xfId="9959"/>
    <cellStyle name="Hyperlink 3 5 4 2 2 4" xfId="5539"/>
    <cellStyle name="Hyperlink 3 5 4 2 2 5" xfId="7749"/>
    <cellStyle name="Hyperlink 3 5 4 2 3" xfId="1671"/>
    <cellStyle name="Hyperlink 3 5 4 2 3 2" xfId="3882"/>
    <cellStyle name="Hyperlink 3 5 4 2 3 2 2" xfId="10512"/>
    <cellStyle name="Hyperlink 3 5 4 2 3 3" xfId="6092"/>
    <cellStyle name="Hyperlink 3 5 4 2 3 4" xfId="8302"/>
    <cellStyle name="Hyperlink 3 5 4 2 4" xfId="2777"/>
    <cellStyle name="Hyperlink 3 5 4 2 4 2" xfId="9407"/>
    <cellStyle name="Hyperlink 3 5 4 2 5" xfId="4987"/>
    <cellStyle name="Hyperlink 3 5 4 2 6" xfId="7197"/>
    <cellStyle name="Hyperlink 3 5 4 3" xfId="834"/>
    <cellStyle name="Hyperlink 3 5 4 3 2" xfId="1947"/>
    <cellStyle name="Hyperlink 3 5 4 3 2 2" xfId="4158"/>
    <cellStyle name="Hyperlink 3 5 4 3 2 2 2" xfId="10788"/>
    <cellStyle name="Hyperlink 3 5 4 3 2 3" xfId="6368"/>
    <cellStyle name="Hyperlink 3 5 4 3 2 4" xfId="8578"/>
    <cellStyle name="Hyperlink 3 5 4 3 3" xfId="3053"/>
    <cellStyle name="Hyperlink 3 5 4 3 3 2" xfId="9683"/>
    <cellStyle name="Hyperlink 3 5 4 3 4" xfId="5263"/>
    <cellStyle name="Hyperlink 3 5 4 3 5" xfId="7473"/>
    <cellStyle name="Hyperlink 3 5 4 4" xfId="1395"/>
    <cellStyle name="Hyperlink 3 5 4 4 2" xfId="3606"/>
    <cellStyle name="Hyperlink 3 5 4 4 2 2" xfId="10236"/>
    <cellStyle name="Hyperlink 3 5 4 4 3" xfId="5816"/>
    <cellStyle name="Hyperlink 3 5 4 4 4" xfId="8026"/>
    <cellStyle name="Hyperlink 3 5 4 5" xfId="2501"/>
    <cellStyle name="Hyperlink 3 5 4 5 2" xfId="9131"/>
    <cellStyle name="Hyperlink 3 5 4 6" xfId="4711"/>
    <cellStyle name="Hyperlink 3 5 4 7" xfId="6921"/>
    <cellStyle name="Hyperlink 3 5 5" xfId="374"/>
    <cellStyle name="Hyperlink 3 5 5 2" xfId="926"/>
    <cellStyle name="Hyperlink 3 5 5 2 2" xfId="2039"/>
    <cellStyle name="Hyperlink 3 5 5 2 2 2" xfId="4250"/>
    <cellStyle name="Hyperlink 3 5 5 2 2 2 2" xfId="10880"/>
    <cellStyle name="Hyperlink 3 5 5 2 2 3" xfId="6460"/>
    <cellStyle name="Hyperlink 3 5 5 2 2 4" xfId="8670"/>
    <cellStyle name="Hyperlink 3 5 5 2 3" xfId="3145"/>
    <cellStyle name="Hyperlink 3 5 5 2 3 2" xfId="9775"/>
    <cellStyle name="Hyperlink 3 5 5 2 4" xfId="5355"/>
    <cellStyle name="Hyperlink 3 5 5 2 5" xfId="7565"/>
    <cellStyle name="Hyperlink 3 5 5 3" xfId="1487"/>
    <cellStyle name="Hyperlink 3 5 5 3 2" xfId="3698"/>
    <cellStyle name="Hyperlink 3 5 5 3 2 2" xfId="10328"/>
    <cellStyle name="Hyperlink 3 5 5 3 3" xfId="5908"/>
    <cellStyle name="Hyperlink 3 5 5 3 4" xfId="8118"/>
    <cellStyle name="Hyperlink 3 5 5 4" xfId="2593"/>
    <cellStyle name="Hyperlink 3 5 5 4 2" xfId="9223"/>
    <cellStyle name="Hyperlink 3 5 5 5" xfId="4803"/>
    <cellStyle name="Hyperlink 3 5 5 6" xfId="7013"/>
    <cellStyle name="Hyperlink 3 5 6" xfId="650"/>
    <cellStyle name="Hyperlink 3 5 6 2" xfId="1763"/>
    <cellStyle name="Hyperlink 3 5 6 2 2" xfId="3974"/>
    <cellStyle name="Hyperlink 3 5 6 2 2 2" xfId="10604"/>
    <cellStyle name="Hyperlink 3 5 6 2 3" xfId="6184"/>
    <cellStyle name="Hyperlink 3 5 6 2 4" xfId="8394"/>
    <cellStyle name="Hyperlink 3 5 6 3" xfId="2869"/>
    <cellStyle name="Hyperlink 3 5 6 3 2" xfId="9499"/>
    <cellStyle name="Hyperlink 3 5 6 4" xfId="5079"/>
    <cellStyle name="Hyperlink 3 5 6 5" xfId="7289"/>
    <cellStyle name="Hyperlink 3 5 7" xfId="1211"/>
    <cellStyle name="Hyperlink 3 5 7 2" xfId="3422"/>
    <cellStyle name="Hyperlink 3 5 7 2 2" xfId="10052"/>
    <cellStyle name="Hyperlink 3 5 7 3" xfId="5632"/>
    <cellStyle name="Hyperlink 3 5 7 4" xfId="7842"/>
    <cellStyle name="Hyperlink 3 5 8" xfId="2317"/>
    <cellStyle name="Hyperlink 3 5 8 2" xfId="894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2 2 2" xfId="10977"/>
    <cellStyle name="Hyperlink 3 6 2 2 2 2 3" xfId="6557"/>
    <cellStyle name="Hyperlink 3 6 2 2 2 2 4" xfId="8767"/>
    <cellStyle name="Hyperlink 3 6 2 2 2 3" xfId="3242"/>
    <cellStyle name="Hyperlink 3 6 2 2 2 3 2" xfId="9872"/>
    <cellStyle name="Hyperlink 3 6 2 2 2 4" xfId="5452"/>
    <cellStyle name="Hyperlink 3 6 2 2 2 5" xfId="7662"/>
    <cellStyle name="Hyperlink 3 6 2 2 3" xfId="1584"/>
    <cellStyle name="Hyperlink 3 6 2 2 3 2" xfId="3795"/>
    <cellStyle name="Hyperlink 3 6 2 2 3 2 2" xfId="10425"/>
    <cellStyle name="Hyperlink 3 6 2 2 3 3" xfId="6005"/>
    <cellStyle name="Hyperlink 3 6 2 2 3 4" xfId="8215"/>
    <cellStyle name="Hyperlink 3 6 2 2 4" xfId="2690"/>
    <cellStyle name="Hyperlink 3 6 2 2 4 2" xfId="9320"/>
    <cellStyle name="Hyperlink 3 6 2 2 5" xfId="4900"/>
    <cellStyle name="Hyperlink 3 6 2 2 6" xfId="7110"/>
    <cellStyle name="Hyperlink 3 6 2 3" xfId="747"/>
    <cellStyle name="Hyperlink 3 6 2 3 2" xfId="1860"/>
    <cellStyle name="Hyperlink 3 6 2 3 2 2" xfId="4071"/>
    <cellStyle name="Hyperlink 3 6 2 3 2 2 2" xfId="10701"/>
    <cellStyle name="Hyperlink 3 6 2 3 2 3" xfId="6281"/>
    <cellStyle name="Hyperlink 3 6 2 3 2 4" xfId="8491"/>
    <cellStyle name="Hyperlink 3 6 2 3 3" xfId="2966"/>
    <cellStyle name="Hyperlink 3 6 2 3 3 2" xfId="9596"/>
    <cellStyle name="Hyperlink 3 6 2 3 4" xfId="5176"/>
    <cellStyle name="Hyperlink 3 6 2 3 5" xfId="7386"/>
    <cellStyle name="Hyperlink 3 6 2 4" xfId="1308"/>
    <cellStyle name="Hyperlink 3 6 2 4 2" xfId="3519"/>
    <cellStyle name="Hyperlink 3 6 2 4 2 2" xfId="10149"/>
    <cellStyle name="Hyperlink 3 6 2 4 3" xfId="5729"/>
    <cellStyle name="Hyperlink 3 6 2 4 4" xfId="7939"/>
    <cellStyle name="Hyperlink 3 6 2 5" xfId="2414"/>
    <cellStyle name="Hyperlink 3 6 2 5 2" xfId="9044"/>
    <cellStyle name="Hyperlink 3 6 2 6" xfId="4624"/>
    <cellStyle name="Hyperlink 3 6 2 7" xfId="683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2 2 2" xfId="11069"/>
    <cellStyle name="Hyperlink 3 6 3 2 2 2 3" xfId="6649"/>
    <cellStyle name="Hyperlink 3 6 3 2 2 2 4" xfId="8859"/>
    <cellStyle name="Hyperlink 3 6 3 2 2 3" xfId="3334"/>
    <cellStyle name="Hyperlink 3 6 3 2 2 3 2" xfId="9964"/>
    <cellStyle name="Hyperlink 3 6 3 2 2 4" xfId="5544"/>
    <cellStyle name="Hyperlink 3 6 3 2 2 5" xfId="7754"/>
    <cellStyle name="Hyperlink 3 6 3 2 3" xfId="1676"/>
    <cellStyle name="Hyperlink 3 6 3 2 3 2" xfId="3887"/>
    <cellStyle name="Hyperlink 3 6 3 2 3 2 2" xfId="10517"/>
    <cellStyle name="Hyperlink 3 6 3 2 3 3" xfId="6097"/>
    <cellStyle name="Hyperlink 3 6 3 2 3 4" xfId="8307"/>
    <cellStyle name="Hyperlink 3 6 3 2 4" xfId="2782"/>
    <cellStyle name="Hyperlink 3 6 3 2 4 2" xfId="9412"/>
    <cellStyle name="Hyperlink 3 6 3 2 5" xfId="4992"/>
    <cellStyle name="Hyperlink 3 6 3 2 6" xfId="7202"/>
    <cellStyle name="Hyperlink 3 6 3 3" xfId="839"/>
    <cellStyle name="Hyperlink 3 6 3 3 2" xfId="1952"/>
    <cellStyle name="Hyperlink 3 6 3 3 2 2" xfId="4163"/>
    <cellStyle name="Hyperlink 3 6 3 3 2 2 2" xfId="10793"/>
    <cellStyle name="Hyperlink 3 6 3 3 2 3" xfId="6373"/>
    <cellStyle name="Hyperlink 3 6 3 3 2 4" xfId="8583"/>
    <cellStyle name="Hyperlink 3 6 3 3 3" xfId="3058"/>
    <cellStyle name="Hyperlink 3 6 3 3 3 2" xfId="9688"/>
    <cellStyle name="Hyperlink 3 6 3 3 4" xfId="5268"/>
    <cellStyle name="Hyperlink 3 6 3 3 5" xfId="7478"/>
    <cellStyle name="Hyperlink 3 6 3 4" xfId="1400"/>
    <cellStyle name="Hyperlink 3 6 3 4 2" xfId="3611"/>
    <cellStyle name="Hyperlink 3 6 3 4 2 2" xfId="10241"/>
    <cellStyle name="Hyperlink 3 6 3 4 3" xfId="5821"/>
    <cellStyle name="Hyperlink 3 6 3 4 4" xfId="8031"/>
    <cellStyle name="Hyperlink 3 6 3 5" xfId="2506"/>
    <cellStyle name="Hyperlink 3 6 3 5 2" xfId="9136"/>
    <cellStyle name="Hyperlink 3 6 3 6" xfId="4716"/>
    <cellStyle name="Hyperlink 3 6 3 7" xfId="6926"/>
    <cellStyle name="Hyperlink 3 6 4" xfId="379"/>
    <cellStyle name="Hyperlink 3 6 4 2" xfId="931"/>
    <cellStyle name="Hyperlink 3 6 4 2 2" xfId="2044"/>
    <cellStyle name="Hyperlink 3 6 4 2 2 2" xfId="4255"/>
    <cellStyle name="Hyperlink 3 6 4 2 2 2 2" xfId="10885"/>
    <cellStyle name="Hyperlink 3 6 4 2 2 3" xfId="6465"/>
    <cellStyle name="Hyperlink 3 6 4 2 2 4" xfId="8675"/>
    <cellStyle name="Hyperlink 3 6 4 2 3" xfId="3150"/>
    <cellStyle name="Hyperlink 3 6 4 2 3 2" xfId="9780"/>
    <cellStyle name="Hyperlink 3 6 4 2 4" xfId="5360"/>
    <cellStyle name="Hyperlink 3 6 4 2 5" xfId="7570"/>
    <cellStyle name="Hyperlink 3 6 4 3" xfId="1492"/>
    <cellStyle name="Hyperlink 3 6 4 3 2" xfId="3703"/>
    <cellStyle name="Hyperlink 3 6 4 3 2 2" xfId="10333"/>
    <cellStyle name="Hyperlink 3 6 4 3 3" xfId="5913"/>
    <cellStyle name="Hyperlink 3 6 4 3 4" xfId="8123"/>
    <cellStyle name="Hyperlink 3 6 4 4" xfId="2598"/>
    <cellStyle name="Hyperlink 3 6 4 4 2" xfId="9228"/>
    <cellStyle name="Hyperlink 3 6 4 5" xfId="4808"/>
    <cellStyle name="Hyperlink 3 6 4 6" xfId="7018"/>
    <cellStyle name="Hyperlink 3 6 5" xfId="655"/>
    <cellStyle name="Hyperlink 3 6 5 2" xfId="1768"/>
    <cellStyle name="Hyperlink 3 6 5 2 2" xfId="3979"/>
    <cellStyle name="Hyperlink 3 6 5 2 2 2" xfId="10609"/>
    <cellStyle name="Hyperlink 3 6 5 2 3" xfId="6189"/>
    <cellStyle name="Hyperlink 3 6 5 2 4" xfId="8399"/>
    <cellStyle name="Hyperlink 3 6 5 3" xfId="2874"/>
    <cellStyle name="Hyperlink 3 6 5 3 2" xfId="9504"/>
    <cellStyle name="Hyperlink 3 6 5 4" xfId="5084"/>
    <cellStyle name="Hyperlink 3 6 5 5" xfId="7294"/>
    <cellStyle name="Hyperlink 3 6 6" xfId="1216"/>
    <cellStyle name="Hyperlink 3 6 6 2" xfId="3427"/>
    <cellStyle name="Hyperlink 3 6 6 2 2" xfId="10057"/>
    <cellStyle name="Hyperlink 3 6 6 3" xfId="5637"/>
    <cellStyle name="Hyperlink 3 6 6 4" xfId="7847"/>
    <cellStyle name="Hyperlink 3 6 7" xfId="2322"/>
    <cellStyle name="Hyperlink 3 6 7 2" xfId="8952"/>
    <cellStyle name="Hyperlink 3 6 8" xfId="4532"/>
    <cellStyle name="Hyperlink 3 6 9" xfId="674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2 2 2" xfId="10931"/>
    <cellStyle name="Hyperlink 3 7 2 2 2 3" xfId="6511"/>
    <cellStyle name="Hyperlink 3 7 2 2 2 4" xfId="8721"/>
    <cellStyle name="Hyperlink 3 7 2 2 3" xfId="3196"/>
    <cellStyle name="Hyperlink 3 7 2 2 3 2" xfId="9826"/>
    <cellStyle name="Hyperlink 3 7 2 2 4" xfId="5406"/>
    <cellStyle name="Hyperlink 3 7 2 2 5" xfId="7616"/>
    <cellStyle name="Hyperlink 3 7 2 3" xfId="1538"/>
    <cellStyle name="Hyperlink 3 7 2 3 2" xfId="3749"/>
    <cellStyle name="Hyperlink 3 7 2 3 2 2" xfId="10379"/>
    <cellStyle name="Hyperlink 3 7 2 3 3" xfId="5959"/>
    <cellStyle name="Hyperlink 3 7 2 3 4" xfId="8169"/>
    <cellStyle name="Hyperlink 3 7 2 4" xfId="2644"/>
    <cellStyle name="Hyperlink 3 7 2 4 2" xfId="9274"/>
    <cellStyle name="Hyperlink 3 7 2 5" xfId="4854"/>
    <cellStyle name="Hyperlink 3 7 2 6" xfId="7064"/>
    <cellStyle name="Hyperlink 3 7 3" xfId="701"/>
    <cellStyle name="Hyperlink 3 7 3 2" xfId="1814"/>
    <cellStyle name="Hyperlink 3 7 3 2 2" xfId="4025"/>
    <cellStyle name="Hyperlink 3 7 3 2 2 2" xfId="10655"/>
    <cellStyle name="Hyperlink 3 7 3 2 3" xfId="6235"/>
    <cellStyle name="Hyperlink 3 7 3 2 4" xfId="8445"/>
    <cellStyle name="Hyperlink 3 7 3 3" xfId="2920"/>
    <cellStyle name="Hyperlink 3 7 3 3 2" xfId="9550"/>
    <cellStyle name="Hyperlink 3 7 3 4" xfId="5130"/>
    <cellStyle name="Hyperlink 3 7 3 5" xfId="7340"/>
    <cellStyle name="Hyperlink 3 7 4" xfId="1262"/>
    <cellStyle name="Hyperlink 3 7 4 2" xfId="3473"/>
    <cellStyle name="Hyperlink 3 7 4 2 2" xfId="10103"/>
    <cellStyle name="Hyperlink 3 7 4 3" xfId="5683"/>
    <cellStyle name="Hyperlink 3 7 4 4" xfId="7893"/>
    <cellStyle name="Hyperlink 3 7 5" xfId="2368"/>
    <cellStyle name="Hyperlink 3 7 5 2" xfId="8998"/>
    <cellStyle name="Hyperlink 3 7 6" xfId="4578"/>
    <cellStyle name="Hyperlink 3 7 7" xfId="678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2 2 2" xfId="11023"/>
    <cellStyle name="Hyperlink 3 8 2 2 2 3" xfId="6603"/>
    <cellStyle name="Hyperlink 3 8 2 2 2 4" xfId="8813"/>
    <cellStyle name="Hyperlink 3 8 2 2 3" xfId="3288"/>
    <cellStyle name="Hyperlink 3 8 2 2 3 2" xfId="9918"/>
    <cellStyle name="Hyperlink 3 8 2 2 4" xfId="5498"/>
    <cellStyle name="Hyperlink 3 8 2 2 5" xfId="7708"/>
    <cellStyle name="Hyperlink 3 8 2 3" xfId="1630"/>
    <cellStyle name="Hyperlink 3 8 2 3 2" xfId="3841"/>
    <cellStyle name="Hyperlink 3 8 2 3 2 2" xfId="10471"/>
    <cellStyle name="Hyperlink 3 8 2 3 3" xfId="6051"/>
    <cellStyle name="Hyperlink 3 8 2 3 4" xfId="8261"/>
    <cellStyle name="Hyperlink 3 8 2 4" xfId="2736"/>
    <cellStyle name="Hyperlink 3 8 2 4 2" xfId="9366"/>
    <cellStyle name="Hyperlink 3 8 2 5" xfId="4946"/>
    <cellStyle name="Hyperlink 3 8 2 6" xfId="7156"/>
    <cellStyle name="Hyperlink 3 8 3" xfId="793"/>
    <cellStyle name="Hyperlink 3 8 3 2" xfId="1906"/>
    <cellStyle name="Hyperlink 3 8 3 2 2" xfId="4117"/>
    <cellStyle name="Hyperlink 3 8 3 2 2 2" xfId="10747"/>
    <cellStyle name="Hyperlink 3 8 3 2 3" xfId="6327"/>
    <cellStyle name="Hyperlink 3 8 3 2 4" xfId="8537"/>
    <cellStyle name="Hyperlink 3 8 3 3" xfId="3012"/>
    <cellStyle name="Hyperlink 3 8 3 3 2" xfId="9642"/>
    <cellStyle name="Hyperlink 3 8 3 4" xfId="5222"/>
    <cellStyle name="Hyperlink 3 8 3 5" xfId="7432"/>
    <cellStyle name="Hyperlink 3 8 4" xfId="1354"/>
    <cellStyle name="Hyperlink 3 8 4 2" xfId="3565"/>
    <cellStyle name="Hyperlink 3 8 4 2 2" xfId="10195"/>
    <cellStyle name="Hyperlink 3 8 4 3" xfId="5775"/>
    <cellStyle name="Hyperlink 3 8 4 4" xfId="7985"/>
    <cellStyle name="Hyperlink 3 8 5" xfId="2460"/>
    <cellStyle name="Hyperlink 3 8 5 2" xfId="9090"/>
    <cellStyle name="Hyperlink 3 8 6" xfId="4670"/>
    <cellStyle name="Hyperlink 3 8 7" xfId="6880"/>
    <cellStyle name="Hyperlink 3 9" xfId="333"/>
    <cellStyle name="Hyperlink 3 9 2" xfId="885"/>
    <cellStyle name="Hyperlink 3 9 2 2" xfId="1998"/>
    <cellStyle name="Hyperlink 3 9 2 2 2" xfId="4209"/>
    <cellStyle name="Hyperlink 3 9 2 2 2 2" xfId="10839"/>
    <cellStyle name="Hyperlink 3 9 2 2 3" xfId="6419"/>
    <cellStyle name="Hyperlink 3 9 2 2 4" xfId="8629"/>
    <cellStyle name="Hyperlink 3 9 2 3" xfId="3104"/>
    <cellStyle name="Hyperlink 3 9 2 3 2" xfId="9734"/>
    <cellStyle name="Hyperlink 3 9 2 4" xfId="5314"/>
    <cellStyle name="Hyperlink 3 9 2 5" xfId="7524"/>
    <cellStyle name="Hyperlink 3 9 3" xfId="1446"/>
    <cellStyle name="Hyperlink 3 9 3 2" xfId="3657"/>
    <cellStyle name="Hyperlink 3 9 3 2 2" xfId="10287"/>
    <cellStyle name="Hyperlink 3 9 3 3" xfId="5867"/>
    <cellStyle name="Hyperlink 3 9 3 4" xfId="8077"/>
    <cellStyle name="Hyperlink 3 9 4" xfId="2552"/>
    <cellStyle name="Hyperlink 3 9 4 2" xfId="9182"/>
    <cellStyle name="Hyperlink 3 9 5" xfId="4762"/>
    <cellStyle name="Hyperlink 3 9 6" xfId="6972"/>
    <cellStyle name="Hyperlink 4" xfId="58"/>
    <cellStyle name="Hyperlink 4 10" xfId="1172"/>
    <cellStyle name="Hyperlink 4 10 2" xfId="3383"/>
    <cellStyle name="Hyperlink 4 10 2 2" xfId="10013"/>
    <cellStyle name="Hyperlink 4 10 3" xfId="5593"/>
    <cellStyle name="Hyperlink 4 10 4" xfId="7803"/>
    <cellStyle name="Hyperlink 4 11" xfId="2278"/>
    <cellStyle name="Hyperlink 4 11 2" xfId="8908"/>
    <cellStyle name="Hyperlink 4 12" xfId="4488"/>
    <cellStyle name="Hyperlink 4 13" xfId="6698"/>
    <cellStyle name="Hyperlink 4 2" xfId="64"/>
    <cellStyle name="Hyperlink 4 2 10" xfId="2283"/>
    <cellStyle name="Hyperlink 4 2 10 2" xfId="8913"/>
    <cellStyle name="Hyperlink 4 2 11" xfId="4493"/>
    <cellStyle name="Hyperlink 4 2 12" xfId="6703"/>
    <cellStyle name="Hyperlink 4 2 2" xfId="74"/>
    <cellStyle name="Hyperlink 4 2 2 10" xfId="4503"/>
    <cellStyle name="Hyperlink 4 2 2 11" xfId="6713"/>
    <cellStyle name="Hyperlink 4 2 2 2" xfId="94"/>
    <cellStyle name="Hyperlink 4 2 2 2 10" xfId="6733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2 2 2" xfId="11014"/>
    <cellStyle name="Hyperlink 4 2 2 2 2 2 2 2 2 3" xfId="6594"/>
    <cellStyle name="Hyperlink 4 2 2 2 2 2 2 2 2 4" xfId="8804"/>
    <cellStyle name="Hyperlink 4 2 2 2 2 2 2 2 3" xfId="3279"/>
    <cellStyle name="Hyperlink 4 2 2 2 2 2 2 2 3 2" xfId="9909"/>
    <cellStyle name="Hyperlink 4 2 2 2 2 2 2 2 4" xfId="5489"/>
    <cellStyle name="Hyperlink 4 2 2 2 2 2 2 2 5" xfId="7699"/>
    <cellStyle name="Hyperlink 4 2 2 2 2 2 2 3" xfId="1621"/>
    <cellStyle name="Hyperlink 4 2 2 2 2 2 2 3 2" xfId="3832"/>
    <cellStyle name="Hyperlink 4 2 2 2 2 2 2 3 2 2" xfId="10462"/>
    <cellStyle name="Hyperlink 4 2 2 2 2 2 2 3 3" xfId="6042"/>
    <cellStyle name="Hyperlink 4 2 2 2 2 2 2 3 4" xfId="8252"/>
    <cellStyle name="Hyperlink 4 2 2 2 2 2 2 4" xfId="2727"/>
    <cellStyle name="Hyperlink 4 2 2 2 2 2 2 4 2" xfId="9357"/>
    <cellStyle name="Hyperlink 4 2 2 2 2 2 2 5" xfId="4937"/>
    <cellStyle name="Hyperlink 4 2 2 2 2 2 2 6" xfId="7147"/>
    <cellStyle name="Hyperlink 4 2 2 2 2 2 3" xfId="784"/>
    <cellStyle name="Hyperlink 4 2 2 2 2 2 3 2" xfId="1897"/>
    <cellStyle name="Hyperlink 4 2 2 2 2 2 3 2 2" xfId="4108"/>
    <cellStyle name="Hyperlink 4 2 2 2 2 2 3 2 2 2" xfId="10738"/>
    <cellStyle name="Hyperlink 4 2 2 2 2 2 3 2 3" xfId="6318"/>
    <cellStyle name="Hyperlink 4 2 2 2 2 2 3 2 4" xfId="8528"/>
    <cellStyle name="Hyperlink 4 2 2 2 2 2 3 3" xfId="3003"/>
    <cellStyle name="Hyperlink 4 2 2 2 2 2 3 3 2" xfId="9633"/>
    <cellStyle name="Hyperlink 4 2 2 2 2 2 3 4" xfId="5213"/>
    <cellStyle name="Hyperlink 4 2 2 2 2 2 3 5" xfId="7423"/>
    <cellStyle name="Hyperlink 4 2 2 2 2 2 4" xfId="1345"/>
    <cellStyle name="Hyperlink 4 2 2 2 2 2 4 2" xfId="3556"/>
    <cellStyle name="Hyperlink 4 2 2 2 2 2 4 2 2" xfId="10186"/>
    <cellStyle name="Hyperlink 4 2 2 2 2 2 4 3" xfId="5766"/>
    <cellStyle name="Hyperlink 4 2 2 2 2 2 4 4" xfId="7976"/>
    <cellStyle name="Hyperlink 4 2 2 2 2 2 5" xfId="2451"/>
    <cellStyle name="Hyperlink 4 2 2 2 2 2 5 2" xfId="9081"/>
    <cellStyle name="Hyperlink 4 2 2 2 2 2 6" xfId="4661"/>
    <cellStyle name="Hyperlink 4 2 2 2 2 2 7" xfId="687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2 2 2" xfId="11106"/>
    <cellStyle name="Hyperlink 4 2 2 2 2 3 2 2 2 3" xfId="6686"/>
    <cellStyle name="Hyperlink 4 2 2 2 2 3 2 2 2 4" xfId="8896"/>
    <cellStyle name="Hyperlink 4 2 2 2 2 3 2 2 3" xfId="3371"/>
    <cellStyle name="Hyperlink 4 2 2 2 2 3 2 2 3 2" xfId="10001"/>
    <cellStyle name="Hyperlink 4 2 2 2 2 3 2 2 4" xfId="5581"/>
    <cellStyle name="Hyperlink 4 2 2 2 2 3 2 2 5" xfId="7791"/>
    <cellStyle name="Hyperlink 4 2 2 2 2 3 2 3" xfId="1713"/>
    <cellStyle name="Hyperlink 4 2 2 2 2 3 2 3 2" xfId="3924"/>
    <cellStyle name="Hyperlink 4 2 2 2 2 3 2 3 2 2" xfId="10554"/>
    <cellStyle name="Hyperlink 4 2 2 2 2 3 2 3 3" xfId="6134"/>
    <cellStyle name="Hyperlink 4 2 2 2 2 3 2 3 4" xfId="8344"/>
    <cellStyle name="Hyperlink 4 2 2 2 2 3 2 4" xfId="2819"/>
    <cellStyle name="Hyperlink 4 2 2 2 2 3 2 4 2" xfId="9449"/>
    <cellStyle name="Hyperlink 4 2 2 2 2 3 2 5" xfId="5029"/>
    <cellStyle name="Hyperlink 4 2 2 2 2 3 2 6" xfId="7239"/>
    <cellStyle name="Hyperlink 4 2 2 2 2 3 3" xfId="876"/>
    <cellStyle name="Hyperlink 4 2 2 2 2 3 3 2" xfId="1989"/>
    <cellStyle name="Hyperlink 4 2 2 2 2 3 3 2 2" xfId="4200"/>
    <cellStyle name="Hyperlink 4 2 2 2 2 3 3 2 2 2" xfId="10830"/>
    <cellStyle name="Hyperlink 4 2 2 2 2 3 3 2 3" xfId="6410"/>
    <cellStyle name="Hyperlink 4 2 2 2 2 3 3 2 4" xfId="8620"/>
    <cellStyle name="Hyperlink 4 2 2 2 2 3 3 3" xfId="3095"/>
    <cellStyle name="Hyperlink 4 2 2 2 2 3 3 3 2" xfId="9725"/>
    <cellStyle name="Hyperlink 4 2 2 2 2 3 3 4" xfId="5305"/>
    <cellStyle name="Hyperlink 4 2 2 2 2 3 3 5" xfId="7515"/>
    <cellStyle name="Hyperlink 4 2 2 2 2 3 4" xfId="1437"/>
    <cellStyle name="Hyperlink 4 2 2 2 2 3 4 2" xfId="3648"/>
    <cellStyle name="Hyperlink 4 2 2 2 2 3 4 2 2" xfId="10278"/>
    <cellStyle name="Hyperlink 4 2 2 2 2 3 4 3" xfId="5858"/>
    <cellStyle name="Hyperlink 4 2 2 2 2 3 4 4" xfId="8068"/>
    <cellStyle name="Hyperlink 4 2 2 2 2 3 5" xfId="2543"/>
    <cellStyle name="Hyperlink 4 2 2 2 2 3 5 2" xfId="9173"/>
    <cellStyle name="Hyperlink 4 2 2 2 2 3 6" xfId="4753"/>
    <cellStyle name="Hyperlink 4 2 2 2 2 3 7" xfId="696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2 2 2" xfId="10922"/>
    <cellStyle name="Hyperlink 4 2 2 2 2 4 2 2 3" xfId="6502"/>
    <cellStyle name="Hyperlink 4 2 2 2 2 4 2 2 4" xfId="8712"/>
    <cellStyle name="Hyperlink 4 2 2 2 2 4 2 3" xfId="3187"/>
    <cellStyle name="Hyperlink 4 2 2 2 2 4 2 3 2" xfId="9817"/>
    <cellStyle name="Hyperlink 4 2 2 2 2 4 2 4" xfId="5397"/>
    <cellStyle name="Hyperlink 4 2 2 2 2 4 2 5" xfId="7607"/>
    <cellStyle name="Hyperlink 4 2 2 2 2 4 3" xfId="1529"/>
    <cellStyle name="Hyperlink 4 2 2 2 2 4 3 2" xfId="3740"/>
    <cellStyle name="Hyperlink 4 2 2 2 2 4 3 2 2" xfId="10370"/>
    <cellStyle name="Hyperlink 4 2 2 2 2 4 3 3" xfId="5950"/>
    <cellStyle name="Hyperlink 4 2 2 2 2 4 3 4" xfId="8160"/>
    <cellStyle name="Hyperlink 4 2 2 2 2 4 4" xfId="2635"/>
    <cellStyle name="Hyperlink 4 2 2 2 2 4 4 2" xfId="9265"/>
    <cellStyle name="Hyperlink 4 2 2 2 2 4 5" xfId="4845"/>
    <cellStyle name="Hyperlink 4 2 2 2 2 4 6" xfId="7055"/>
    <cellStyle name="Hyperlink 4 2 2 2 2 5" xfId="692"/>
    <cellStyle name="Hyperlink 4 2 2 2 2 5 2" xfId="1805"/>
    <cellStyle name="Hyperlink 4 2 2 2 2 5 2 2" xfId="4016"/>
    <cellStyle name="Hyperlink 4 2 2 2 2 5 2 2 2" xfId="10646"/>
    <cellStyle name="Hyperlink 4 2 2 2 2 5 2 3" xfId="6226"/>
    <cellStyle name="Hyperlink 4 2 2 2 2 5 2 4" xfId="8436"/>
    <cellStyle name="Hyperlink 4 2 2 2 2 5 3" xfId="2911"/>
    <cellStyle name="Hyperlink 4 2 2 2 2 5 3 2" xfId="9541"/>
    <cellStyle name="Hyperlink 4 2 2 2 2 5 4" xfId="5121"/>
    <cellStyle name="Hyperlink 4 2 2 2 2 5 5" xfId="7331"/>
    <cellStyle name="Hyperlink 4 2 2 2 2 6" xfId="1253"/>
    <cellStyle name="Hyperlink 4 2 2 2 2 6 2" xfId="3464"/>
    <cellStyle name="Hyperlink 4 2 2 2 2 6 2 2" xfId="10094"/>
    <cellStyle name="Hyperlink 4 2 2 2 2 6 3" xfId="5674"/>
    <cellStyle name="Hyperlink 4 2 2 2 2 6 4" xfId="7884"/>
    <cellStyle name="Hyperlink 4 2 2 2 2 7" xfId="2359"/>
    <cellStyle name="Hyperlink 4 2 2 2 2 7 2" xfId="8989"/>
    <cellStyle name="Hyperlink 4 2 2 2 2 8" xfId="4569"/>
    <cellStyle name="Hyperlink 4 2 2 2 2 9" xfId="677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2 2 2" xfId="10968"/>
    <cellStyle name="Hyperlink 4 2 2 2 3 2 2 2 3" xfId="6548"/>
    <cellStyle name="Hyperlink 4 2 2 2 3 2 2 2 4" xfId="8758"/>
    <cellStyle name="Hyperlink 4 2 2 2 3 2 2 3" xfId="3233"/>
    <cellStyle name="Hyperlink 4 2 2 2 3 2 2 3 2" xfId="9863"/>
    <cellStyle name="Hyperlink 4 2 2 2 3 2 2 4" xfId="5443"/>
    <cellStyle name="Hyperlink 4 2 2 2 3 2 2 5" xfId="7653"/>
    <cellStyle name="Hyperlink 4 2 2 2 3 2 3" xfId="1575"/>
    <cellStyle name="Hyperlink 4 2 2 2 3 2 3 2" xfId="3786"/>
    <cellStyle name="Hyperlink 4 2 2 2 3 2 3 2 2" xfId="10416"/>
    <cellStyle name="Hyperlink 4 2 2 2 3 2 3 3" xfId="5996"/>
    <cellStyle name="Hyperlink 4 2 2 2 3 2 3 4" xfId="8206"/>
    <cellStyle name="Hyperlink 4 2 2 2 3 2 4" xfId="2681"/>
    <cellStyle name="Hyperlink 4 2 2 2 3 2 4 2" xfId="9311"/>
    <cellStyle name="Hyperlink 4 2 2 2 3 2 5" xfId="4891"/>
    <cellStyle name="Hyperlink 4 2 2 2 3 2 6" xfId="7101"/>
    <cellStyle name="Hyperlink 4 2 2 2 3 3" xfId="738"/>
    <cellStyle name="Hyperlink 4 2 2 2 3 3 2" xfId="1851"/>
    <cellStyle name="Hyperlink 4 2 2 2 3 3 2 2" xfId="4062"/>
    <cellStyle name="Hyperlink 4 2 2 2 3 3 2 2 2" xfId="10692"/>
    <cellStyle name="Hyperlink 4 2 2 2 3 3 2 3" xfId="6272"/>
    <cellStyle name="Hyperlink 4 2 2 2 3 3 2 4" xfId="8482"/>
    <cellStyle name="Hyperlink 4 2 2 2 3 3 3" xfId="2957"/>
    <cellStyle name="Hyperlink 4 2 2 2 3 3 3 2" xfId="9587"/>
    <cellStyle name="Hyperlink 4 2 2 2 3 3 4" xfId="5167"/>
    <cellStyle name="Hyperlink 4 2 2 2 3 3 5" xfId="7377"/>
    <cellStyle name="Hyperlink 4 2 2 2 3 4" xfId="1299"/>
    <cellStyle name="Hyperlink 4 2 2 2 3 4 2" xfId="3510"/>
    <cellStyle name="Hyperlink 4 2 2 2 3 4 2 2" xfId="10140"/>
    <cellStyle name="Hyperlink 4 2 2 2 3 4 3" xfId="5720"/>
    <cellStyle name="Hyperlink 4 2 2 2 3 4 4" xfId="7930"/>
    <cellStyle name="Hyperlink 4 2 2 2 3 5" xfId="2405"/>
    <cellStyle name="Hyperlink 4 2 2 2 3 5 2" xfId="9035"/>
    <cellStyle name="Hyperlink 4 2 2 2 3 6" xfId="4615"/>
    <cellStyle name="Hyperlink 4 2 2 2 3 7" xfId="682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2 2 2" xfId="11060"/>
    <cellStyle name="Hyperlink 4 2 2 2 4 2 2 2 3" xfId="6640"/>
    <cellStyle name="Hyperlink 4 2 2 2 4 2 2 2 4" xfId="8850"/>
    <cellStyle name="Hyperlink 4 2 2 2 4 2 2 3" xfId="3325"/>
    <cellStyle name="Hyperlink 4 2 2 2 4 2 2 3 2" xfId="9955"/>
    <cellStyle name="Hyperlink 4 2 2 2 4 2 2 4" xfId="5535"/>
    <cellStyle name="Hyperlink 4 2 2 2 4 2 2 5" xfId="7745"/>
    <cellStyle name="Hyperlink 4 2 2 2 4 2 3" xfId="1667"/>
    <cellStyle name="Hyperlink 4 2 2 2 4 2 3 2" xfId="3878"/>
    <cellStyle name="Hyperlink 4 2 2 2 4 2 3 2 2" xfId="10508"/>
    <cellStyle name="Hyperlink 4 2 2 2 4 2 3 3" xfId="6088"/>
    <cellStyle name="Hyperlink 4 2 2 2 4 2 3 4" xfId="8298"/>
    <cellStyle name="Hyperlink 4 2 2 2 4 2 4" xfId="2773"/>
    <cellStyle name="Hyperlink 4 2 2 2 4 2 4 2" xfId="9403"/>
    <cellStyle name="Hyperlink 4 2 2 2 4 2 5" xfId="4983"/>
    <cellStyle name="Hyperlink 4 2 2 2 4 2 6" xfId="7193"/>
    <cellStyle name="Hyperlink 4 2 2 2 4 3" xfId="830"/>
    <cellStyle name="Hyperlink 4 2 2 2 4 3 2" xfId="1943"/>
    <cellStyle name="Hyperlink 4 2 2 2 4 3 2 2" xfId="4154"/>
    <cellStyle name="Hyperlink 4 2 2 2 4 3 2 2 2" xfId="10784"/>
    <cellStyle name="Hyperlink 4 2 2 2 4 3 2 3" xfId="6364"/>
    <cellStyle name="Hyperlink 4 2 2 2 4 3 2 4" xfId="8574"/>
    <cellStyle name="Hyperlink 4 2 2 2 4 3 3" xfId="3049"/>
    <cellStyle name="Hyperlink 4 2 2 2 4 3 3 2" xfId="9679"/>
    <cellStyle name="Hyperlink 4 2 2 2 4 3 4" xfId="5259"/>
    <cellStyle name="Hyperlink 4 2 2 2 4 3 5" xfId="7469"/>
    <cellStyle name="Hyperlink 4 2 2 2 4 4" xfId="1391"/>
    <cellStyle name="Hyperlink 4 2 2 2 4 4 2" xfId="3602"/>
    <cellStyle name="Hyperlink 4 2 2 2 4 4 2 2" xfId="10232"/>
    <cellStyle name="Hyperlink 4 2 2 2 4 4 3" xfId="5812"/>
    <cellStyle name="Hyperlink 4 2 2 2 4 4 4" xfId="8022"/>
    <cellStyle name="Hyperlink 4 2 2 2 4 5" xfId="2497"/>
    <cellStyle name="Hyperlink 4 2 2 2 4 5 2" xfId="9127"/>
    <cellStyle name="Hyperlink 4 2 2 2 4 6" xfId="4707"/>
    <cellStyle name="Hyperlink 4 2 2 2 4 7" xfId="691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2 2 2" xfId="10876"/>
    <cellStyle name="Hyperlink 4 2 2 2 5 2 2 3" xfId="6456"/>
    <cellStyle name="Hyperlink 4 2 2 2 5 2 2 4" xfId="8666"/>
    <cellStyle name="Hyperlink 4 2 2 2 5 2 3" xfId="3141"/>
    <cellStyle name="Hyperlink 4 2 2 2 5 2 3 2" xfId="9771"/>
    <cellStyle name="Hyperlink 4 2 2 2 5 2 4" xfId="5351"/>
    <cellStyle name="Hyperlink 4 2 2 2 5 2 5" xfId="7561"/>
    <cellStyle name="Hyperlink 4 2 2 2 5 3" xfId="1483"/>
    <cellStyle name="Hyperlink 4 2 2 2 5 3 2" xfId="3694"/>
    <cellStyle name="Hyperlink 4 2 2 2 5 3 2 2" xfId="10324"/>
    <cellStyle name="Hyperlink 4 2 2 2 5 3 3" xfId="5904"/>
    <cellStyle name="Hyperlink 4 2 2 2 5 3 4" xfId="8114"/>
    <cellStyle name="Hyperlink 4 2 2 2 5 4" xfId="2589"/>
    <cellStyle name="Hyperlink 4 2 2 2 5 4 2" xfId="9219"/>
    <cellStyle name="Hyperlink 4 2 2 2 5 5" xfId="4799"/>
    <cellStyle name="Hyperlink 4 2 2 2 5 6" xfId="7009"/>
    <cellStyle name="Hyperlink 4 2 2 2 6" xfId="646"/>
    <cellStyle name="Hyperlink 4 2 2 2 6 2" xfId="1759"/>
    <cellStyle name="Hyperlink 4 2 2 2 6 2 2" xfId="3970"/>
    <cellStyle name="Hyperlink 4 2 2 2 6 2 2 2" xfId="10600"/>
    <cellStyle name="Hyperlink 4 2 2 2 6 2 3" xfId="6180"/>
    <cellStyle name="Hyperlink 4 2 2 2 6 2 4" xfId="8390"/>
    <cellStyle name="Hyperlink 4 2 2 2 6 3" xfId="2865"/>
    <cellStyle name="Hyperlink 4 2 2 2 6 3 2" xfId="9495"/>
    <cellStyle name="Hyperlink 4 2 2 2 6 4" xfId="5075"/>
    <cellStyle name="Hyperlink 4 2 2 2 6 5" xfId="7285"/>
    <cellStyle name="Hyperlink 4 2 2 2 7" xfId="1207"/>
    <cellStyle name="Hyperlink 4 2 2 2 7 2" xfId="3418"/>
    <cellStyle name="Hyperlink 4 2 2 2 7 2 2" xfId="10048"/>
    <cellStyle name="Hyperlink 4 2 2 2 7 3" xfId="5628"/>
    <cellStyle name="Hyperlink 4 2 2 2 7 4" xfId="7838"/>
    <cellStyle name="Hyperlink 4 2 2 2 8" xfId="2313"/>
    <cellStyle name="Hyperlink 4 2 2 2 8 2" xfId="894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2 2 2" xfId="10994"/>
    <cellStyle name="Hyperlink 4 2 2 3 2 2 2 2 3" xfId="6574"/>
    <cellStyle name="Hyperlink 4 2 2 3 2 2 2 2 4" xfId="8784"/>
    <cellStyle name="Hyperlink 4 2 2 3 2 2 2 3" xfId="3259"/>
    <cellStyle name="Hyperlink 4 2 2 3 2 2 2 3 2" xfId="9889"/>
    <cellStyle name="Hyperlink 4 2 2 3 2 2 2 4" xfId="5469"/>
    <cellStyle name="Hyperlink 4 2 2 3 2 2 2 5" xfId="7679"/>
    <cellStyle name="Hyperlink 4 2 2 3 2 2 3" xfId="1601"/>
    <cellStyle name="Hyperlink 4 2 2 3 2 2 3 2" xfId="3812"/>
    <cellStyle name="Hyperlink 4 2 2 3 2 2 3 2 2" xfId="10442"/>
    <cellStyle name="Hyperlink 4 2 2 3 2 2 3 3" xfId="6022"/>
    <cellStyle name="Hyperlink 4 2 2 3 2 2 3 4" xfId="8232"/>
    <cellStyle name="Hyperlink 4 2 2 3 2 2 4" xfId="2707"/>
    <cellStyle name="Hyperlink 4 2 2 3 2 2 4 2" xfId="9337"/>
    <cellStyle name="Hyperlink 4 2 2 3 2 2 5" xfId="4917"/>
    <cellStyle name="Hyperlink 4 2 2 3 2 2 6" xfId="7127"/>
    <cellStyle name="Hyperlink 4 2 2 3 2 3" xfId="764"/>
    <cellStyle name="Hyperlink 4 2 2 3 2 3 2" xfId="1877"/>
    <cellStyle name="Hyperlink 4 2 2 3 2 3 2 2" xfId="4088"/>
    <cellStyle name="Hyperlink 4 2 2 3 2 3 2 2 2" xfId="10718"/>
    <cellStyle name="Hyperlink 4 2 2 3 2 3 2 3" xfId="6298"/>
    <cellStyle name="Hyperlink 4 2 2 3 2 3 2 4" xfId="8508"/>
    <cellStyle name="Hyperlink 4 2 2 3 2 3 3" xfId="2983"/>
    <cellStyle name="Hyperlink 4 2 2 3 2 3 3 2" xfId="9613"/>
    <cellStyle name="Hyperlink 4 2 2 3 2 3 4" xfId="5193"/>
    <cellStyle name="Hyperlink 4 2 2 3 2 3 5" xfId="7403"/>
    <cellStyle name="Hyperlink 4 2 2 3 2 4" xfId="1325"/>
    <cellStyle name="Hyperlink 4 2 2 3 2 4 2" xfId="3536"/>
    <cellStyle name="Hyperlink 4 2 2 3 2 4 2 2" xfId="10166"/>
    <cellStyle name="Hyperlink 4 2 2 3 2 4 3" xfId="5746"/>
    <cellStyle name="Hyperlink 4 2 2 3 2 4 4" xfId="7956"/>
    <cellStyle name="Hyperlink 4 2 2 3 2 5" xfId="2431"/>
    <cellStyle name="Hyperlink 4 2 2 3 2 5 2" xfId="9061"/>
    <cellStyle name="Hyperlink 4 2 2 3 2 6" xfId="4641"/>
    <cellStyle name="Hyperlink 4 2 2 3 2 7" xfId="685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2 2 2" xfId="11086"/>
    <cellStyle name="Hyperlink 4 2 2 3 3 2 2 2 3" xfId="6666"/>
    <cellStyle name="Hyperlink 4 2 2 3 3 2 2 2 4" xfId="8876"/>
    <cellStyle name="Hyperlink 4 2 2 3 3 2 2 3" xfId="3351"/>
    <cellStyle name="Hyperlink 4 2 2 3 3 2 2 3 2" xfId="9981"/>
    <cellStyle name="Hyperlink 4 2 2 3 3 2 2 4" xfId="5561"/>
    <cellStyle name="Hyperlink 4 2 2 3 3 2 2 5" xfId="7771"/>
    <cellStyle name="Hyperlink 4 2 2 3 3 2 3" xfId="1693"/>
    <cellStyle name="Hyperlink 4 2 2 3 3 2 3 2" xfId="3904"/>
    <cellStyle name="Hyperlink 4 2 2 3 3 2 3 2 2" xfId="10534"/>
    <cellStyle name="Hyperlink 4 2 2 3 3 2 3 3" xfId="6114"/>
    <cellStyle name="Hyperlink 4 2 2 3 3 2 3 4" xfId="8324"/>
    <cellStyle name="Hyperlink 4 2 2 3 3 2 4" xfId="2799"/>
    <cellStyle name="Hyperlink 4 2 2 3 3 2 4 2" xfId="9429"/>
    <cellStyle name="Hyperlink 4 2 2 3 3 2 5" xfId="5009"/>
    <cellStyle name="Hyperlink 4 2 2 3 3 2 6" xfId="7219"/>
    <cellStyle name="Hyperlink 4 2 2 3 3 3" xfId="856"/>
    <cellStyle name="Hyperlink 4 2 2 3 3 3 2" xfId="1969"/>
    <cellStyle name="Hyperlink 4 2 2 3 3 3 2 2" xfId="4180"/>
    <cellStyle name="Hyperlink 4 2 2 3 3 3 2 2 2" xfId="10810"/>
    <cellStyle name="Hyperlink 4 2 2 3 3 3 2 3" xfId="6390"/>
    <cellStyle name="Hyperlink 4 2 2 3 3 3 2 4" xfId="8600"/>
    <cellStyle name="Hyperlink 4 2 2 3 3 3 3" xfId="3075"/>
    <cellStyle name="Hyperlink 4 2 2 3 3 3 3 2" xfId="9705"/>
    <cellStyle name="Hyperlink 4 2 2 3 3 3 4" xfId="5285"/>
    <cellStyle name="Hyperlink 4 2 2 3 3 3 5" xfId="7495"/>
    <cellStyle name="Hyperlink 4 2 2 3 3 4" xfId="1417"/>
    <cellStyle name="Hyperlink 4 2 2 3 3 4 2" xfId="3628"/>
    <cellStyle name="Hyperlink 4 2 2 3 3 4 2 2" xfId="10258"/>
    <cellStyle name="Hyperlink 4 2 2 3 3 4 3" xfId="5838"/>
    <cellStyle name="Hyperlink 4 2 2 3 3 4 4" xfId="8048"/>
    <cellStyle name="Hyperlink 4 2 2 3 3 5" xfId="2523"/>
    <cellStyle name="Hyperlink 4 2 2 3 3 5 2" xfId="9153"/>
    <cellStyle name="Hyperlink 4 2 2 3 3 6" xfId="4733"/>
    <cellStyle name="Hyperlink 4 2 2 3 3 7" xfId="694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2 2 2" xfId="10902"/>
    <cellStyle name="Hyperlink 4 2 2 3 4 2 2 3" xfId="6482"/>
    <cellStyle name="Hyperlink 4 2 2 3 4 2 2 4" xfId="8692"/>
    <cellStyle name="Hyperlink 4 2 2 3 4 2 3" xfId="3167"/>
    <cellStyle name="Hyperlink 4 2 2 3 4 2 3 2" xfId="9797"/>
    <cellStyle name="Hyperlink 4 2 2 3 4 2 4" xfId="5377"/>
    <cellStyle name="Hyperlink 4 2 2 3 4 2 5" xfId="7587"/>
    <cellStyle name="Hyperlink 4 2 2 3 4 3" xfId="1509"/>
    <cellStyle name="Hyperlink 4 2 2 3 4 3 2" xfId="3720"/>
    <cellStyle name="Hyperlink 4 2 2 3 4 3 2 2" xfId="10350"/>
    <cellStyle name="Hyperlink 4 2 2 3 4 3 3" xfId="5930"/>
    <cellStyle name="Hyperlink 4 2 2 3 4 3 4" xfId="8140"/>
    <cellStyle name="Hyperlink 4 2 2 3 4 4" xfId="2615"/>
    <cellStyle name="Hyperlink 4 2 2 3 4 4 2" xfId="9245"/>
    <cellStyle name="Hyperlink 4 2 2 3 4 5" xfId="4825"/>
    <cellStyle name="Hyperlink 4 2 2 3 4 6" xfId="7035"/>
    <cellStyle name="Hyperlink 4 2 2 3 5" xfId="672"/>
    <cellStyle name="Hyperlink 4 2 2 3 5 2" xfId="1785"/>
    <cellStyle name="Hyperlink 4 2 2 3 5 2 2" xfId="3996"/>
    <cellStyle name="Hyperlink 4 2 2 3 5 2 2 2" xfId="10626"/>
    <cellStyle name="Hyperlink 4 2 2 3 5 2 3" xfId="6206"/>
    <cellStyle name="Hyperlink 4 2 2 3 5 2 4" xfId="8416"/>
    <cellStyle name="Hyperlink 4 2 2 3 5 3" xfId="2891"/>
    <cellStyle name="Hyperlink 4 2 2 3 5 3 2" xfId="9521"/>
    <cellStyle name="Hyperlink 4 2 2 3 5 4" xfId="5101"/>
    <cellStyle name="Hyperlink 4 2 2 3 5 5" xfId="7311"/>
    <cellStyle name="Hyperlink 4 2 2 3 6" xfId="1233"/>
    <cellStyle name="Hyperlink 4 2 2 3 6 2" xfId="3444"/>
    <cellStyle name="Hyperlink 4 2 2 3 6 2 2" xfId="10074"/>
    <cellStyle name="Hyperlink 4 2 2 3 6 3" xfId="5654"/>
    <cellStyle name="Hyperlink 4 2 2 3 6 4" xfId="7864"/>
    <cellStyle name="Hyperlink 4 2 2 3 7" xfId="2339"/>
    <cellStyle name="Hyperlink 4 2 2 3 7 2" xfId="8969"/>
    <cellStyle name="Hyperlink 4 2 2 3 8" xfId="4549"/>
    <cellStyle name="Hyperlink 4 2 2 3 9" xfId="675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2 2 2" xfId="10948"/>
    <cellStyle name="Hyperlink 4 2 2 4 2 2 2 3" xfId="6528"/>
    <cellStyle name="Hyperlink 4 2 2 4 2 2 2 4" xfId="8738"/>
    <cellStyle name="Hyperlink 4 2 2 4 2 2 3" xfId="3213"/>
    <cellStyle name="Hyperlink 4 2 2 4 2 2 3 2" xfId="9843"/>
    <cellStyle name="Hyperlink 4 2 2 4 2 2 4" xfId="5423"/>
    <cellStyle name="Hyperlink 4 2 2 4 2 2 5" xfId="7633"/>
    <cellStyle name="Hyperlink 4 2 2 4 2 3" xfId="1555"/>
    <cellStyle name="Hyperlink 4 2 2 4 2 3 2" xfId="3766"/>
    <cellStyle name="Hyperlink 4 2 2 4 2 3 2 2" xfId="10396"/>
    <cellStyle name="Hyperlink 4 2 2 4 2 3 3" xfId="5976"/>
    <cellStyle name="Hyperlink 4 2 2 4 2 3 4" xfId="8186"/>
    <cellStyle name="Hyperlink 4 2 2 4 2 4" xfId="2661"/>
    <cellStyle name="Hyperlink 4 2 2 4 2 4 2" xfId="9291"/>
    <cellStyle name="Hyperlink 4 2 2 4 2 5" xfId="4871"/>
    <cellStyle name="Hyperlink 4 2 2 4 2 6" xfId="7081"/>
    <cellStyle name="Hyperlink 4 2 2 4 3" xfId="718"/>
    <cellStyle name="Hyperlink 4 2 2 4 3 2" xfId="1831"/>
    <cellStyle name="Hyperlink 4 2 2 4 3 2 2" xfId="4042"/>
    <cellStyle name="Hyperlink 4 2 2 4 3 2 2 2" xfId="10672"/>
    <cellStyle name="Hyperlink 4 2 2 4 3 2 3" xfId="6252"/>
    <cellStyle name="Hyperlink 4 2 2 4 3 2 4" xfId="8462"/>
    <cellStyle name="Hyperlink 4 2 2 4 3 3" xfId="2937"/>
    <cellStyle name="Hyperlink 4 2 2 4 3 3 2" xfId="9567"/>
    <cellStyle name="Hyperlink 4 2 2 4 3 4" xfId="5147"/>
    <cellStyle name="Hyperlink 4 2 2 4 3 5" xfId="7357"/>
    <cellStyle name="Hyperlink 4 2 2 4 4" xfId="1279"/>
    <cellStyle name="Hyperlink 4 2 2 4 4 2" xfId="3490"/>
    <cellStyle name="Hyperlink 4 2 2 4 4 2 2" xfId="10120"/>
    <cellStyle name="Hyperlink 4 2 2 4 4 3" xfId="5700"/>
    <cellStyle name="Hyperlink 4 2 2 4 4 4" xfId="7910"/>
    <cellStyle name="Hyperlink 4 2 2 4 5" xfId="2385"/>
    <cellStyle name="Hyperlink 4 2 2 4 5 2" xfId="9015"/>
    <cellStyle name="Hyperlink 4 2 2 4 6" xfId="4595"/>
    <cellStyle name="Hyperlink 4 2 2 4 7" xfId="680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2 2 2" xfId="11040"/>
    <cellStyle name="Hyperlink 4 2 2 5 2 2 2 3" xfId="6620"/>
    <cellStyle name="Hyperlink 4 2 2 5 2 2 2 4" xfId="8830"/>
    <cellStyle name="Hyperlink 4 2 2 5 2 2 3" xfId="3305"/>
    <cellStyle name="Hyperlink 4 2 2 5 2 2 3 2" xfId="9935"/>
    <cellStyle name="Hyperlink 4 2 2 5 2 2 4" xfId="5515"/>
    <cellStyle name="Hyperlink 4 2 2 5 2 2 5" xfId="7725"/>
    <cellStyle name="Hyperlink 4 2 2 5 2 3" xfId="1647"/>
    <cellStyle name="Hyperlink 4 2 2 5 2 3 2" xfId="3858"/>
    <cellStyle name="Hyperlink 4 2 2 5 2 3 2 2" xfId="10488"/>
    <cellStyle name="Hyperlink 4 2 2 5 2 3 3" xfId="6068"/>
    <cellStyle name="Hyperlink 4 2 2 5 2 3 4" xfId="8278"/>
    <cellStyle name="Hyperlink 4 2 2 5 2 4" xfId="2753"/>
    <cellStyle name="Hyperlink 4 2 2 5 2 4 2" xfId="9383"/>
    <cellStyle name="Hyperlink 4 2 2 5 2 5" xfId="4963"/>
    <cellStyle name="Hyperlink 4 2 2 5 2 6" xfId="7173"/>
    <cellStyle name="Hyperlink 4 2 2 5 3" xfId="810"/>
    <cellStyle name="Hyperlink 4 2 2 5 3 2" xfId="1923"/>
    <cellStyle name="Hyperlink 4 2 2 5 3 2 2" xfId="4134"/>
    <cellStyle name="Hyperlink 4 2 2 5 3 2 2 2" xfId="10764"/>
    <cellStyle name="Hyperlink 4 2 2 5 3 2 3" xfId="6344"/>
    <cellStyle name="Hyperlink 4 2 2 5 3 2 4" xfId="8554"/>
    <cellStyle name="Hyperlink 4 2 2 5 3 3" xfId="3029"/>
    <cellStyle name="Hyperlink 4 2 2 5 3 3 2" xfId="9659"/>
    <cellStyle name="Hyperlink 4 2 2 5 3 4" xfId="5239"/>
    <cellStyle name="Hyperlink 4 2 2 5 3 5" xfId="7449"/>
    <cellStyle name="Hyperlink 4 2 2 5 4" xfId="1371"/>
    <cellStyle name="Hyperlink 4 2 2 5 4 2" xfId="3582"/>
    <cellStyle name="Hyperlink 4 2 2 5 4 2 2" xfId="10212"/>
    <cellStyle name="Hyperlink 4 2 2 5 4 3" xfId="5792"/>
    <cellStyle name="Hyperlink 4 2 2 5 4 4" xfId="8002"/>
    <cellStyle name="Hyperlink 4 2 2 5 5" xfId="2477"/>
    <cellStyle name="Hyperlink 4 2 2 5 5 2" xfId="9107"/>
    <cellStyle name="Hyperlink 4 2 2 5 6" xfId="4687"/>
    <cellStyle name="Hyperlink 4 2 2 5 7" xfId="6897"/>
    <cellStyle name="Hyperlink 4 2 2 6" xfId="350"/>
    <cellStyle name="Hyperlink 4 2 2 6 2" xfId="902"/>
    <cellStyle name="Hyperlink 4 2 2 6 2 2" xfId="2015"/>
    <cellStyle name="Hyperlink 4 2 2 6 2 2 2" xfId="4226"/>
    <cellStyle name="Hyperlink 4 2 2 6 2 2 2 2" xfId="10856"/>
    <cellStyle name="Hyperlink 4 2 2 6 2 2 3" xfId="6436"/>
    <cellStyle name="Hyperlink 4 2 2 6 2 2 4" xfId="8646"/>
    <cellStyle name="Hyperlink 4 2 2 6 2 3" xfId="3121"/>
    <cellStyle name="Hyperlink 4 2 2 6 2 3 2" xfId="9751"/>
    <cellStyle name="Hyperlink 4 2 2 6 2 4" xfId="5331"/>
    <cellStyle name="Hyperlink 4 2 2 6 2 5" xfId="7541"/>
    <cellStyle name="Hyperlink 4 2 2 6 3" xfId="1463"/>
    <cellStyle name="Hyperlink 4 2 2 6 3 2" xfId="3674"/>
    <cellStyle name="Hyperlink 4 2 2 6 3 2 2" xfId="10304"/>
    <cellStyle name="Hyperlink 4 2 2 6 3 3" xfId="5884"/>
    <cellStyle name="Hyperlink 4 2 2 6 3 4" xfId="8094"/>
    <cellStyle name="Hyperlink 4 2 2 6 4" xfId="2569"/>
    <cellStyle name="Hyperlink 4 2 2 6 4 2" xfId="9199"/>
    <cellStyle name="Hyperlink 4 2 2 6 5" xfId="4779"/>
    <cellStyle name="Hyperlink 4 2 2 6 6" xfId="6989"/>
    <cellStyle name="Hyperlink 4 2 2 7" xfId="626"/>
    <cellStyle name="Hyperlink 4 2 2 7 2" xfId="1739"/>
    <cellStyle name="Hyperlink 4 2 2 7 2 2" xfId="3950"/>
    <cellStyle name="Hyperlink 4 2 2 7 2 2 2" xfId="10580"/>
    <cellStyle name="Hyperlink 4 2 2 7 2 3" xfId="6160"/>
    <cellStyle name="Hyperlink 4 2 2 7 2 4" xfId="8370"/>
    <cellStyle name="Hyperlink 4 2 2 7 3" xfId="2845"/>
    <cellStyle name="Hyperlink 4 2 2 7 3 2" xfId="9475"/>
    <cellStyle name="Hyperlink 4 2 2 7 4" xfId="5055"/>
    <cellStyle name="Hyperlink 4 2 2 7 5" xfId="7265"/>
    <cellStyle name="Hyperlink 4 2 2 8" xfId="1187"/>
    <cellStyle name="Hyperlink 4 2 2 8 2" xfId="3398"/>
    <cellStyle name="Hyperlink 4 2 2 8 2 2" xfId="10028"/>
    <cellStyle name="Hyperlink 4 2 2 8 3" xfId="5608"/>
    <cellStyle name="Hyperlink 4 2 2 8 4" xfId="7818"/>
    <cellStyle name="Hyperlink 4 2 2 9" xfId="2293"/>
    <cellStyle name="Hyperlink 4 2 2 9 2" xfId="8923"/>
    <cellStyle name="Hyperlink 4 2 3" xfId="84"/>
    <cellStyle name="Hyperlink 4 2 3 10" xfId="6723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2 2 2" xfId="11004"/>
    <cellStyle name="Hyperlink 4 2 3 2 2 2 2 2 3" xfId="6584"/>
    <cellStyle name="Hyperlink 4 2 3 2 2 2 2 2 4" xfId="8794"/>
    <cellStyle name="Hyperlink 4 2 3 2 2 2 2 3" xfId="3269"/>
    <cellStyle name="Hyperlink 4 2 3 2 2 2 2 3 2" xfId="9899"/>
    <cellStyle name="Hyperlink 4 2 3 2 2 2 2 4" xfId="5479"/>
    <cellStyle name="Hyperlink 4 2 3 2 2 2 2 5" xfId="7689"/>
    <cellStyle name="Hyperlink 4 2 3 2 2 2 3" xfId="1611"/>
    <cellStyle name="Hyperlink 4 2 3 2 2 2 3 2" xfId="3822"/>
    <cellStyle name="Hyperlink 4 2 3 2 2 2 3 2 2" xfId="10452"/>
    <cellStyle name="Hyperlink 4 2 3 2 2 2 3 3" xfId="6032"/>
    <cellStyle name="Hyperlink 4 2 3 2 2 2 3 4" xfId="8242"/>
    <cellStyle name="Hyperlink 4 2 3 2 2 2 4" xfId="2717"/>
    <cellStyle name="Hyperlink 4 2 3 2 2 2 4 2" xfId="9347"/>
    <cellStyle name="Hyperlink 4 2 3 2 2 2 5" xfId="4927"/>
    <cellStyle name="Hyperlink 4 2 3 2 2 2 6" xfId="7137"/>
    <cellStyle name="Hyperlink 4 2 3 2 2 3" xfId="774"/>
    <cellStyle name="Hyperlink 4 2 3 2 2 3 2" xfId="1887"/>
    <cellStyle name="Hyperlink 4 2 3 2 2 3 2 2" xfId="4098"/>
    <cellStyle name="Hyperlink 4 2 3 2 2 3 2 2 2" xfId="10728"/>
    <cellStyle name="Hyperlink 4 2 3 2 2 3 2 3" xfId="6308"/>
    <cellStyle name="Hyperlink 4 2 3 2 2 3 2 4" xfId="8518"/>
    <cellStyle name="Hyperlink 4 2 3 2 2 3 3" xfId="2993"/>
    <cellStyle name="Hyperlink 4 2 3 2 2 3 3 2" xfId="9623"/>
    <cellStyle name="Hyperlink 4 2 3 2 2 3 4" xfId="5203"/>
    <cellStyle name="Hyperlink 4 2 3 2 2 3 5" xfId="7413"/>
    <cellStyle name="Hyperlink 4 2 3 2 2 4" xfId="1335"/>
    <cellStyle name="Hyperlink 4 2 3 2 2 4 2" xfId="3546"/>
    <cellStyle name="Hyperlink 4 2 3 2 2 4 2 2" xfId="10176"/>
    <cellStyle name="Hyperlink 4 2 3 2 2 4 3" xfId="5756"/>
    <cellStyle name="Hyperlink 4 2 3 2 2 4 4" xfId="7966"/>
    <cellStyle name="Hyperlink 4 2 3 2 2 5" xfId="2441"/>
    <cellStyle name="Hyperlink 4 2 3 2 2 5 2" xfId="9071"/>
    <cellStyle name="Hyperlink 4 2 3 2 2 6" xfId="4651"/>
    <cellStyle name="Hyperlink 4 2 3 2 2 7" xfId="686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2 2 2" xfId="11096"/>
    <cellStyle name="Hyperlink 4 2 3 2 3 2 2 2 3" xfId="6676"/>
    <cellStyle name="Hyperlink 4 2 3 2 3 2 2 2 4" xfId="8886"/>
    <cellStyle name="Hyperlink 4 2 3 2 3 2 2 3" xfId="3361"/>
    <cellStyle name="Hyperlink 4 2 3 2 3 2 2 3 2" xfId="9991"/>
    <cellStyle name="Hyperlink 4 2 3 2 3 2 2 4" xfId="5571"/>
    <cellStyle name="Hyperlink 4 2 3 2 3 2 2 5" xfId="7781"/>
    <cellStyle name="Hyperlink 4 2 3 2 3 2 3" xfId="1703"/>
    <cellStyle name="Hyperlink 4 2 3 2 3 2 3 2" xfId="3914"/>
    <cellStyle name="Hyperlink 4 2 3 2 3 2 3 2 2" xfId="10544"/>
    <cellStyle name="Hyperlink 4 2 3 2 3 2 3 3" xfId="6124"/>
    <cellStyle name="Hyperlink 4 2 3 2 3 2 3 4" xfId="8334"/>
    <cellStyle name="Hyperlink 4 2 3 2 3 2 4" xfId="2809"/>
    <cellStyle name="Hyperlink 4 2 3 2 3 2 4 2" xfId="9439"/>
    <cellStyle name="Hyperlink 4 2 3 2 3 2 5" xfId="5019"/>
    <cellStyle name="Hyperlink 4 2 3 2 3 2 6" xfId="7229"/>
    <cellStyle name="Hyperlink 4 2 3 2 3 3" xfId="866"/>
    <cellStyle name="Hyperlink 4 2 3 2 3 3 2" xfId="1979"/>
    <cellStyle name="Hyperlink 4 2 3 2 3 3 2 2" xfId="4190"/>
    <cellStyle name="Hyperlink 4 2 3 2 3 3 2 2 2" xfId="10820"/>
    <cellStyle name="Hyperlink 4 2 3 2 3 3 2 3" xfId="6400"/>
    <cellStyle name="Hyperlink 4 2 3 2 3 3 2 4" xfId="8610"/>
    <cellStyle name="Hyperlink 4 2 3 2 3 3 3" xfId="3085"/>
    <cellStyle name="Hyperlink 4 2 3 2 3 3 3 2" xfId="9715"/>
    <cellStyle name="Hyperlink 4 2 3 2 3 3 4" xfId="5295"/>
    <cellStyle name="Hyperlink 4 2 3 2 3 3 5" xfId="7505"/>
    <cellStyle name="Hyperlink 4 2 3 2 3 4" xfId="1427"/>
    <cellStyle name="Hyperlink 4 2 3 2 3 4 2" xfId="3638"/>
    <cellStyle name="Hyperlink 4 2 3 2 3 4 2 2" xfId="10268"/>
    <cellStyle name="Hyperlink 4 2 3 2 3 4 3" xfId="5848"/>
    <cellStyle name="Hyperlink 4 2 3 2 3 4 4" xfId="8058"/>
    <cellStyle name="Hyperlink 4 2 3 2 3 5" xfId="2533"/>
    <cellStyle name="Hyperlink 4 2 3 2 3 5 2" xfId="9163"/>
    <cellStyle name="Hyperlink 4 2 3 2 3 6" xfId="4743"/>
    <cellStyle name="Hyperlink 4 2 3 2 3 7" xfId="695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2 2 2" xfId="10912"/>
    <cellStyle name="Hyperlink 4 2 3 2 4 2 2 3" xfId="6492"/>
    <cellStyle name="Hyperlink 4 2 3 2 4 2 2 4" xfId="8702"/>
    <cellStyle name="Hyperlink 4 2 3 2 4 2 3" xfId="3177"/>
    <cellStyle name="Hyperlink 4 2 3 2 4 2 3 2" xfId="9807"/>
    <cellStyle name="Hyperlink 4 2 3 2 4 2 4" xfId="5387"/>
    <cellStyle name="Hyperlink 4 2 3 2 4 2 5" xfId="7597"/>
    <cellStyle name="Hyperlink 4 2 3 2 4 3" xfId="1519"/>
    <cellStyle name="Hyperlink 4 2 3 2 4 3 2" xfId="3730"/>
    <cellStyle name="Hyperlink 4 2 3 2 4 3 2 2" xfId="10360"/>
    <cellStyle name="Hyperlink 4 2 3 2 4 3 3" xfId="5940"/>
    <cellStyle name="Hyperlink 4 2 3 2 4 3 4" xfId="8150"/>
    <cellStyle name="Hyperlink 4 2 3 2 4 4" xfId="2625"/>
    <cellStyle name="Hyperlink 4 2 3 2 4 4 2" xfId="9255"/>
    <cellStyle name="Hyperlink 4 2 3 2 4 5" xfId="4835"/>
    <cellStyle name="Hyperlink 4 2 3 2 4 6" xfId="7045"/>
    <cellStyle name="Hyperlink 4 2 3 2 5" xfId="682"/>
    <cellStyle name="Hyperlink 4 2 3 2 5 2" xfId="1795"/>
    <cellStyle name="Hyperlink 4 2 3 2 5 2 2" xfId="4006"/>
    <cellStyle name="Hyperlink 4 2 3 2 5 2 2 2" xfId="10636"/>
    <cellStyle name="Hyperlink 4 2 3 2 5 2 3" xfId="6216"/>
    <cellStyle name="Hyperlink 4 2 3 2 5 2 4" xfId="8426"/>
    <cellStyle name="Hyperlink 4 2 3 2 5 3" xfId="2901"/>
    <cellStyle name="Hyperlink 4 2 3 2 5 3 2" xfId="9531"/>
    <cellStyle name="Hyperlink 4 2 3 2 5 4" xfId="5111"/>
    <cellStyle name="Hyperlink 4 2 3 2 5 5" xfId="7321"/>
    <cellStyle name="Hyperlink 4 2 3 2 6" xfId="1243"/>
    <cellStyle name="Hyperlink 4 2 3 2 6 2" xfId="3454"/>
    <cellStyle name="Hyperlink 4 2 3 2 6 2 2" xfId="10084"/>
    <cellStyle name="Hyperlink 4 2 3 2 6 3" xfId="5664"/>
    <cellStyle name="Hyperlink 4 2 3 2 6 4" xfId="7874"/>
    <cellStyle name="Hyperlink 4 2 3 2 7" xfId="2349"/>
    <cellStyle name="Hyperlink 4 2 3 2 7 2" xfId="8979"/>
    <cellStyle name="Hyperlink 4 2 3 2 8" xfId="4559"/>
    <cellStyle name="Hyperlink 4 2 3 2 9" xfId="676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2 2 2" xfId="10958"/>
    <cellStyle name="Hyperlink 4 2 3 3 2 2 2 3" xfId="6538"/>
    <cellStyle name="Hyperlink 4 2 3 3 2 2 2 4" xfId="8748"/>
    <cellStyle name="Hyperlink 4 2 3 3 2 2 3" xfId="3223"/>
    <cellStyle name="Hyperlink 4 2 3 3 2 2 3 2" xfId="9853"/>
    <cellStyle name="Hyperlink 4 2 3 3 2 2 4" xfId="5433"/>
    <cellStyle name="Hyperlink 4 2 3 3 2 2 5" xfId="7643"/>
    <cellStyle name="Hyperlink 4 2 3 3 2 3" xfId="1565"/>
    <cellStyle name="Hyperlink 4 2 3 3 2 3 2" xfId="3776"/>
    <cellStyle name="Hyperlink 4 2 3 3 2 3 2 2" xfId="10406"/>
    <cellStyle name="Hyperlink 4 2 3 3 2 3 3" xfId="5986"/>
    <cellStyle name="Hyperlink 4 2 3 3 2 3 4" xfId="8196"/>
    <cellStyle name="Hyperlink 4 2 3 3 2 4" xfId="2671"/>
    <cellStyle name="Hyperlink 4 2 3 3 2 4 2" xfId="9301"/>
    <cellStyle name="Hyperlink 4 2 3 3 2 5" xfId="4881"/>
    <cellStyle name="Hyperlink 4 2 3 3 2 6" xfId="7091"/>
    <cellStyle name="Hyperlink 4 2 3 3 3" xfId="728"/>
    <cellStyle name="Hyperlink 4 2 3 3 3 2" xfId="1841"/>
    <cellStyle name="Hyperlink 4 2 3 3 3 2 2" xfId="4052"/>
    <cellStyle name="Hyperlink 4 2 3 3 3 2 2 2" xfId="10682"/>
    <cellStyle name="Hyperlink 4 2 3 3 3 2 3" xfId="6262"/>
    <cellStyle name="Hyperlink 4 2 3 3 3 2 4" xfId="8472"/>
    <cellStyle name="Hyperlink 4 2 3 3 3 3" xfId="2947"/>
    <cellStyle name="Hyperlink 4 2 3 3 3 3 2" xfId="9577"/>
    <cellStyle name="Hyperlink 4 2 3 3 3 4" xfId="5157"/>
    <cellStyle name="Hyperlink 4 2 3 3 3 5" xfId="7367"/>
    <cellStyle name="Hyperlink 4 2 3 3 4" xfId="1289"/>
    <cellStyle name="Hyperlink 4 2 3 3 4 2" xfId="3500"/>
    <cellStyle name="Hyperlink 4 2 3 3 4 2 2" xfId="10130"/>
    <cellStyle name="Hyperlink 4 2 3 3 4 3" xfId="5710"/>
    <cellStyle name="Hyperlink 4 2 3 3 4 4" xfId="7920"/>
    <cellStyle name="Hyperlink 4 2 3 3 5" xfId="2395"/>
    <cellStyle name="Hyperlink 4 2 3 3 5 2" xfId="9025"/>
    <cellStyle name="Hyperlink 4 2 3 3 6" xfId="4605"/>
    <cellStyle name="Hyperlink 4 2 3 3 7" xfId="681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2 2 2" xfId="11050"/>
    <cellStyle name="Hyperlink 4 2 3 4 2 2 2 3" xfId="6630"/>
    <cellStyle name="Hyperlink 4 2 3 4 2 2 2 4" xfId="8840"/>
    <cellStyle name="Hyperlink 4 2 3 4 2 2 3" xfId="3315"/>
    <cellStyle name="Hyperlink 4 2 3 4 2 2 3 2" xfId="9945"/>
    <cellStyle name="Hyperlink 4 2 3 4 2 2 4" xfId="5525"/>
    <cellStyle name="Hyperlink 4 2 3 4 2 2 5" xfId="7735"/>
    <cellStyle name="Hyperlink 4 2 3 4 2 3" xfId="1657"/>
    <cellStyle name="Hyperlink 4 2 3 4 2 3 2" xfId="3868"/>
    <cellStyle name="Hyperlink 4 2 3 4 2 3 2 2" xfId="10498"/>
    <cellStyle name="Hyperlink 4 2 3 4 2 3 3" xfId="6078"/>
    <cellStyle name="Hyperlink 4 2 3 4 2 3 4" xfId="8288"/>
    <cellStyle name="Hyperlink 4 2 3 4 2 4" xfId="2763"/>
    <cellStyle name="Hyperlink 4 2 3 4 2 4 2" xfId="9393"/>
    <cellStyle name="Hyperlink 4 2 3 4 2 5" xfId="4973"/>
    <cellStyle name="Hyperlink 4 2 3 4 2 6" xfId="7183"/>
    <cellStyle name="Hyperlink 4 2 3 4 3" xfId="820"/>
    <cellStyle name="Hyperlink 4 2 3 4 3 2" xfId="1933"/>
    <cellStyle name="Hyperlink 4 2 3 4 3 2 2" xfId="4144"/>
    <cellStyle name="Hyperlink 4 2 3 4 3 2 2 2" xfId="10774"/>
    <cellStyle name="Hyperlink 4 2 3 4 3 2 3" xfId="6354"/>
    <cellStyle name="Hyperlink 4 2 3 4 3 2 4" xfId="8564"/>
    <cellStyle name="Hyperlink 4 2 3 4 3 3" xfId="3039"/>
    <cellStyle name="Hyperlink 4 2 3 4 3 3 2" xfId="9669"/>
    <cellStyle name="Hyperlink 4 2 3 4 3 4" xfId="5249"/>
    <cellStyle name="Hyperlink 4 2 3 4 3 5" xfId="7459"/>
    <cellStyle name="Hyperlink 4 2 3 4 4" xfId="1381"/>
    <cellStyle name="Hyperlink 4 2 3 4 4 2" xfId="3592"/>
    <cellStyle name="Hyperlink 4 2 3 4 4 2 2" xfId="10222"/>
    <cellStyle name="Hyperlink 4 2 3 4 4 3" xfId="5802"/>
    <cellStyle name="Hyperlink 4 2 3 4 4 4" xfId="8012"/>
    <cellStyle name="Hyperlink 4 2 3 4 5" xfId="2487"/>
    <cellStyle name="Hyperlink 4 2 3 4 5 2" xfId="9117"/>
    <cellStyle name="Hyperlink 4 2 3 4 6" xfId="4697"/>
    <cellStyle name="Hyperlink 4 2 3 4 7" xfId="6907"/>
    <cellStyle name="Hyperlink 4 2 3 5" xfId="360"/>
    <cellStyle name="Hyperlink 4 2 3 5 2" xfId="912"/>
    <cellStyle name="Hyperlink 4 2 3 5 2 2" xfId="2025"/>
    <cellStyle name="Hyperlink 4 2 3 5 2 2 2" xfId="4236"/>
    <cellStyle name="Hyperlink 4 2 3 5 2 2 2 2" xfId="10866"/>
    <cellStyle name="Hyperlink 4 2 3 5 2 2 3" xfId="6446"/>
    <cellStyle name="Hyperlink 4 2 3 5 2 2 4" xfId="8656"/>
    <cellStyle name="Hyperlink 4 2 3 5 2 3" xfId="3131"/>
    <cellStyle name="Hyperlink 4 2 3 5 2 3 2" xfId="9761"/>
    <cellStyle name="Hyperlink 4 2 3 5 2 4" xfId="5341"/>
    <cellStyle name="Hyperlink 4 2 3 5 2 5" xfId="7551"/>
    <cellStyle name="Hyperlink 4 2 3 5 3" xfId="1473"/>
    <cellStyle name="Hyperlink 4 2 3 5 3 2" xfId="3684"/>
    <cellStyle name="Hyperlink 4 2 3 5 3 2 2" xfId="10314"/>
    <cellStyle name="Hyperlink 4 2 3 5 3 3" xfId="5894"/>
    <cellStyle name="Hyperlink 4 2 3 5 3 4" xfId="8104"/>
    <cellStyle name="Hyperlink 4 2 3 5 4" xfId="2579"/>
    <cellStyle name="Hyperlink 4 2 3 5 4 2" xfId="9209"/>
    <cellStyle name="Hyperlink 4 2 3 5 5" xfId="4789"/>
    <cellStyle name="Hyperlink 4 2 3 5 6" xfId="6999"/>
    <cellStyle name="Hyperlink 4 2 3 6" xfId="636"/>
    <cellStyle name="Hyperlink 4 2 3 6 2" xfId="1749"/>
    <cellStyle name="Hyperlink 4 2 3 6 2 2" xfId="3960"/>
    <cellStyle name="Hyperlink 4 2 3 6 2 2 2" xfId="10590"/>
    <cellStyle name="Hyperlink 4 2 3 6 2 3" xfId="6170"/>
    <cellStyle name="Hyperlink 4 2 3 6 2 4" xfId="8380"/>
    <cellStyle name="Hyperlink 4 2 3 6 3" xfId="2855"/>
    <cellStyle name="Hyperlink 4 2 3 6 3 2" xfId="9485"/>
    <cellStyle name="Hyperlink 4 2 3 6 4" xfId="5065"/>
    <cellStyle name="Hyperlink 4 2 3 6 5" xfId="7275"/>
    <cellStyle name="Hyperlink 4 2 3 7" xfId="1197"/>
    <cellStyle name="Hyperlink 4 2 3 7 2" xfId="3408"/>
    <cellStyle name="Hyperlink 4 2 3 7 2 2" xfId="10038"/>
    <cellStyle name="Hyperlink 4 2 3 7 3" xfId="5618"/>
    <cellStyle name="Hyperlink 4 2 3 7 4" xfId="7828"/>
    <cellStyle name="Hyperlink 4 2 3 8" xfId="2303"/>
    <cellStyle name="Hyperlink 4 2 3 8 2" xfId="893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2 2 2" xfId="10984"/>
    <cellStyle name="Hyperlink 4 2 4 2 2 2 2 3" xfId="6564"/>
    <cellStyle name="Hyperlink 4 2 4 2 2 2 2 4" xfId="8774"/>
    <cellStyle name="Hyperlink 4 2 4 2 2 2 3" xfId="3249"/>
    <cellStyle name="Hyperlink 4 2 4 2 2 2 3 2" xfId="9879"/>
    <cellStyle name="Hyperlink 4 2 4 2 2 2 4" xfId="5459"/>
    <cellStyle name="Hyperlink 4 2 4 2 2 2 5" xfId="7669"/>
    <cellStyle name="Hyperlink 4 2 4 2 2 3" xfId="1591"/>
    <cellStyle name="Hyperlink 4 2 4 2 2 3 2" xfId="3802"/>
    <cellStyle name="Hyperlink 4 2 4 2 2 3 2 2" xfId="10432"/>
    <cellStyle name="Hyperlink 4 2 4 2 2 3 3" xfId="6012"/>
    <cellStyle name="Hyperlink 4 2 4 2 2 3 4" xfId="8222"/>
    <cellStyle name="Hyperlink 4 2 4 2 2 4" xfId="2697"/>
    <cellStyle name="Hyperlink 4 2 4 2 2 4 2" xfId="9327"/>
    <cellStyle name="Hyperlink 4 2 4 2 2 5" xfId="4907"/>
    <cellStyle name="Hyperlink 4 2 4 2 2 6" xfId="7117"/>
    <cellStyle name="Hyperlink 4 2 4 2 3" xfId="754"/>
    <cellStyle name="Hyperlink 4 2 4 2 3 2" xfId="1867"/>
    <cellStyle name="Hyperlink 4 2 4 2 3 2 2" xfId="4078"/>
    <cellStyle name="Hyperlink 4 2 4 2 3 2 2 2" xfId="10708"/>
    <cellStyle name="Hyperlink 4 2 4 2 3 2 3" xfId="6288"/>
    <cellStyle name="Hyperlink 4 2 4 2 3 2 4" xfId="8498"/>
    <cellStyle name="Hyperlink 4 2 4 2 3 3" xfId="2973"/>
    <cellStyle name="Hyperlink 4 2 4 2 3 3 2" xfId="9603"/>
    <cellStyle name="Hyperlink 4 2 4 2 3 4" xfId="5183"/>
    <cellStyle name="Hyperlink 4 2 4 2 3 5" xfId="7393"/>
    <cellStyle name="Hyperlink 4 2 4 2 4" xfId="1315"/>
    <cellStyle name="Hyperlink 4 2 4 2 4 2" xfId="3526"/>
    <cellStyle name="Hyperlink 4 2 4 2 4 2 2" xfId="10156"/>
    <cellStyle name="Hyperlink 4 2 4 2 4 3" xfId="5736"/>
    <cellStyle name="Hyperlink 4 2 4 2 4 4" xfId="7946"/>
    <cellStyle name="Hyperlink 4 2 4 2 5" xfId="2421"/>
    <cellStyle name="Hyperlink 4 2 4 2 5 2" xfId="9051"/>
    <cellStyle name="Hyperlink 4 2 4 2 6" xfId="4631"/>
    <cellStyle name="Hyperlink 4 2 4 2 7" xfId="684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2 2 2" xfId="11076"/>
    <cellStyle name="Hyperlink 4 2 4 3 2 2 2 3" xfId="6656"/>
    <cellStyle name="Hyperlink 4 2 4 3 2 2 2 4" xfId="8866"/>
    <cellStyle name="Hyperlink 4 2 4 3 2 2 3" xfId="3341"/>
    <cellStyle name="Hyperlink 4 2 4 3 2 2 3 2" xfId="9971"/>
    <cellStyle name="Hyperlink 4 2 4 3 2 2 4" xfId="5551"/>
    <cellStyle name="Hyperlink 4 2 4 3 2 2 5" xfId="7761"/>
    <cellStyle name="Hyperlink 4 2 4 3 2 3" xfId="1683"/>
    <cellStyle name="Hyperlink 4 2 4 3 2 3 2" xfId="3894"/>
    <cellStyle name="Hyperlink 4 2 4 3 2 3 2 2" xfId="10524"/>
    <cellStyle name="Hyperlink 4 2 4 3 2 3 3" xfId="6104"/>
    <cellStyle name="Hyperlink 4 2 4 3 2 3 4" xfId="8314"/>
    <cellStyle name="Hyperlink 4 2 4 3 2 4" xfId="2789"/>
    <cellStyle name="Hyperlink 4 2 4 3 2 4 2" xfId="9419"/>
    <cellStyle name="Hyperlink 4 2 4 3 2 5" xfId="4999"/>
    <cellStyle name="Hyperlink 4 2 4 3 2 6" xfId="7209"/>
    <cellStyle name="Hyperlink 4 2 4 3 3" xfId="846"/>
    <cellStyle name="Hyperlink 4 2 4 3 3 2" xfId="1959"/>
    <cellStyle name="Hyperlink 4 2 4 3 3 2 2" xfId="4170"/>
    <cellStyle name="Hyperlink 4 2 4 3 3 2 2 2" xfId="10800"/>
    <cellStyle name="Hyperlink 4 2 4 3 3 2 3" xfId="6380"/>
    <cellStyle name="Hyperlink 4 2 4 3 3 2 4" xfId="8590"/>
    <cellStyle name="Hyperlink 4 2 4 3 3 3" xfId="3065"/>
    <cellStyle name="Hyperlink 4 2 4 3 3 3 2" xfId="9695"/>
    <cellStyle name="Hyperlink 4 2 4 3 3 4" xfId="5275"/>
    <cellStyle name="Hyperlink 4 2 4 3 3 5" xfId="7485"/>
    <cellStyle name="Hyperlink 4 2 4 3 4" xfId="1407"/>
    <cellStyle name="Hyperlink 4 2 4 3 4 2" xfId="3618"/>
    <cellStyle name="Hyperlink 4 2 4 3 4 2 2" xfId="10248"/>
    <cellStyle name="Hyperlink 4 2 4 3 4 3" xfId="5828"/>
    <cellStyle name="Hyperlink 4 2 4 3 4 4" xfId="8038"/>
    <cellStyle name="Hyperlink 4 2 4 3 5" xfId="2513"/>
    <cellStyle name="Hyperlink 4 2 4 3 5 2" xfId="9143"/>
    <cellStyle name="Hyperlink 4 2 4 3 6" xfId="4723"/>
    <cellStyle name="Hyperlink 4 2 4 3 7" xfId="6933"/>
    <cellStyle name="Hyperlink 4 2 4 4" xfId="386"/>
    <cellStyle name="Hyperlink 4 2 4 4 2" xfId="938"/>
    <cellStyle name="Hyperlink 4 2 4 4 2 2" xfId="2051"/>
    <cellStyle name="Hyperlink 4 2 4 4 2 2 2" xfId="4262"/>
    <cellStyle name="Hyperlink 4 2 4 4 2 2 2 2" xfId="10892"/>
    <cellStyle name="Hyperlink 4 2 4 4 2 2 3" xfId="6472"/>
    <cellStyle name="Hyperlink 4 2 4 4 2 2 4" xfId="8682"/>
    <cellStyle name="Hyperlink 4 2 4 4 2 3" xfId="3157"/>
    <cellStyle name="Hyperlink 4 2 4 4 2 3 2" xfId="9787"/>
    <cellStyle name="Hyperlink 4 2 4 4 2 4" xfId="5367"/>
    <cellStyle name="Hyperlink 4 2 4 4 2 5" xfId="7577"/>
    <cellStyle name="Hyperlink 4 2 4 4 3" xfId="1499"/>
    <cellStyle name="Hyperlink 4 2 4 4 3 2" xfId="3710"/>
    <cellStyle name="Hyperlink 4 2 4 4 3 2 2" xfId="10340"/>
    <cellStyle name="Hyperlink 4 2 4 4 3 3" xfId="5920"/>
    <cellStyle name="Hyperlink 4 2 4 4 3 4" xfId="8130"/>
    <cellStyle name="Hyperlink 4 2 4 4 4" xfId="2605"/>
    <cellStyle name="Hyperlink 4 2 4 4 4 2" xfId="9235"/>
    <cellStyle name="Hyperlink 4 2 4 4 5" xfId="4815"/>
    <cellStyle name="Hyperlink 4 2 4 4 6" xfId="7025"/>
    <cellStyle name="Hyperlink 4 2 4 5" xfId="662"/>
    <cellStyle name="Hyperlink 4 2 4 5 2" xfId="1775"/>
    <cellStyle name="Hyperlink 4 2 4 5 2 2" xfId="3986"/>
    <cellStyle name="Hyperlink 4 2 4 5 2 2 2" xfId="10616"/>
    <cellStyle name="Hyperlink 4 2 4 5 2 3" xfId="6196"/>
    <cellStyle name="Hyperlink 4 2 4 5 2 4" xfId="8406"/>
    <cellStyle name="Hyperlink 4 2 4 5 3" xfId="2881"/>
    <cellStyle name="Hyperlink 4 2 4 5 3 2" xfId="9511"/>
    <cellStyle name="Hyperlink 4 2 4 5 4" xfId="5091"/>
    <cellStyle name="Hyperlink 4 2 4 5 5" xfId="7301"/>
    <cellStyle name="Hyperlink 4 2 4 6" xfId="1223"/>
    <cellStyle name="Hyperlink 4 2 4 6 2" xfId="3434"/>
    <cellStyle name="Hyperlink 4 2 4 6 2 2" xfId="10064"/>
    <cellStyle name="Hyperlink 4 2 4 6 3" xfId="5644"/>
    <cellStyle name="Hyperlink 4 2 4 6 4" xfId="7854"/>
    <cellStyle name="Hyperlink 4 2 4 7" xfId="2329"/>
    <cellStyle name="Hyperlink 4 2 4 7 2" xfId="8959"/>
    <cellStyle name="Hyperlink 4 2 4 8" xfId="4539"/>
    <cellStyle name="Hyperlink 4 2 4 9" xfId="674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2 2 2" xfId="10938"/>
    <cellStyle name="Hyperlink 4 2 5 2 2 2 3" xfId="6518"/>
    <cellStyle name="Hyperlink 4 2 5 2 2 2 4" xfId="8728"/>
    <cellStyle name="Hyperlink 4 2 5 2 2 3" xfId="3203"/>
    <cellStyle name="Hyperlink 4 2 5 2 2 3 2" xfId="9833"/>
    <cellStyle name="Hyperlink 4 2 5 2 2 4" xfId="5413"/>
    <cellStyle name="Hyperlink 4 2 5 2 2 5" xfId="7623"/>
    <cellStyle name="Hyperlink 4 2 5 2 3" xfId="1545"/>
    <cellStyle name="Hyperlink 4 2 5 2 3 2" xfId="3756"/>
    <cellStyle name="Hyperlink 4 2 5 2 3 2 2" xfId="10386"/>
    <cellStyle name="Hyperlink 4 2 5 2 3 3" xfId="5966"/>
    <cellStyle name="Hyperlink 4 2 5 2 3 4" xfId="8176"/>
    <cellStyle name="Hyperlink 4 2 5 2 4" xfId="2651"/>
    <cellStyle name="Hyperlink 4 2 5 2 4 2" xfId="9281"/>
    <cellStyle name="Hyperlink 4 2 5 2 5" xfId="4861"/>
    <cellStyle name="Hyperlink 4 2 5 2 6" xfId="7071"/>
    <cellStyle name="Hyperlink 4 2 5 3" xfId="708"/>
    <cellStyle name="Hyperlink 4 2 5 3 2" xfId="1821"/>
    <cellStyle name="Hyperlink 4 2 5 3 2 2" xfId="4032"/>
    <cellStyle name="Hyperlink 4 2 5 3 2 2 2" xfId="10662"/>
    <cellStyle name="Hyperlink 4 2 5 3 2 3" xfId="6242"/>
    <cellStyle name="Hyperlink 4 2 5 3 2 4" xfId="8452"/>
    <cellStyle name="Hyperlink 4 2 5 3 3" xfId="2927"/>
    <cellStyle name="Hyperlink 4 2 5 3 3 2" xfId="9557"/>
    <cellStyle name="Hyperlink 4 2 5 3 4" xfId="5137"/>
    <cellStyle name="Hyperlink 4 2 5 3 5" xfId="7347"/>
    <cellStyle name="Hyperlink 4 2 5 4" xfId="1269"/>
    <cellStyle name="Hyperlink 4 2 5 4 2" xfId="3480"/>
    <cellStyle name="Hyperlink 4 2 5 4 2 2" xfId="10110"/>
    <cellStyle name="Hyperlink 4 2 5 4 3" xfId="5690"/>
    <cellStyle name="Hyperlink 4 2 5 4 4" xfId="7900"/>
    <cellStyle name="Hyperlink 4 2 5 5" xfId="2375"/>
    <cellStyle name="Hyperlink 4 2 5 5 2" xfId="9005"/>
    <cellStyle name="Hyperlink 4 2 5 6" xfId="4585"/>
    <cellStyle name="Hyperlink 4 2 5 7" xfId="679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2 2 2" xfId="11030"/>
    <cellStyle name="Hyperlink 4 2 6 2 2 2 3" xfId="6610"/>
    <cellStyle name="Hyperlink 4 2 6 2 2 2 4" xfId="8820"/>
    <cellStyle name="Hyperlink 4 2 6 2 2 3" xfId="3295"/>
    <cellStyle name="Hyperlink 4 2 6 2 2 3 2" xfId="9925"/>
    <cellStyle name="Hyperlink 4 2 6 2 2 4" xfId="5505"/>
    <cellStyle name="Hyperlink 4 2 6 2 2 5" xfId="7715"/>
    <cellStyle name="Hyperlink 4 2 6 2 3" xfId="1637"/>
    <cellStyle name="Hyperlink 4 2 6 2 3 2" xfId="3848"/>
    <cellStyle name="Hyperlink 4 2 6 2 3 2 2" xfId="10478"/>
    <cellStyle name="Hyperlink 4 2 6 2 3 3" xfId="6058"/>
    <cellStyle name="Hyperlink 4 2 6 2 3 4" xfId="8268"/>
    <cellStyle name="Hyperlink 4 2 6 2 4" xfId="2743"/>
    <cellStyle name="Hyperlink 4 2 6 2 4 2" xfId="9373"/>
    <cellStyle name="Hyperlink 4 2 6 2 5" xfId="4953"/>
    <cellStyle name="Hyperlink 4 2 6 2 6" xfId="7163"/>
    <cellStyle name="Hyperlink 4 2 6 3" xfId="800"/>
    <cellStyle name="Hyperlink 4 2 6 3 2" xfId="1913"/>
    <cellStyle name="Hyperlink 4 2 6 3 2 2" xfId="4124"/>
    <cellStyle name="Hyperlink 4 2 6 3 2 2 2" xfId="10754"/>
    <cellStyle name="Hyperlink 4 2 6 3 2 3" xfId="6334"/>
    <cellStyle name="Hyperlink 4 2 6 3 2 4" xfId="8544"/>
    <cellStyle name="Hyperlink 4 2 6 3 3" xfId="3019"/>
    <cellStyle name="Hyperlink 4 2 6 3 3 2" xfId="9649"/>
    <cellStyle name="Hyperlink 4 2 6 3 4" xfId="5229"/>
    <cellStyle name="Hyperlink 4 2 6 3 5" xfId="7439"/>
    <cellStyle name="Hyperlink 4 2 6 4" xfId="1361"/>
    <cellStyle name="Hyperlink 4 2 6 4 2" xfId="3572"/>
    <cellStyle name="Hyperlink 4 2 6 4 2 2" xfId="10202"/>
    <cellStyle name="Hyperlink 4 2 6 4 3" xfId="5782"/>
    <cellStyle name="Hyperlink 4 2 6 4 4" xfId="7992"/>
    <cellStyle name="Hyperlink 4 2 6 5" xfId="2467"/>
    <cellStyle name="Hyperlink 4 2 6 5 2" xfId="9097"/>
    <cellStyle name="Hyperlink 4 2 6 6" xfId="4677"/>
    <cellStyle name="Hyperlink 4 2 6 7" xfId="6887"/>
    <cellStyle name="Hyperlink 4 2 7" xfId="340"/>
    <cellStyle name="Hyperlink 4 2 7 2" xfId="892"/>
    <cellStyle name="Hyperlink 4 2 7 2 2" xfId="2005"/>
    <cellStyle name="Hyperlink 4 2 7 2 2 2" xfId="4216"/>
    <cellStyle name="Hyperlink 4 2 7 2 2 2 2" xfId="10846"/>
    <cellStyle name="Hyperlink 4 2 7 2 2 3" xfId="6426"/>
    <cellStyle name="Hyperlink 4 2 7 2 2 4" xfId="8636"/>
    <cellStyle name="Hyperlink 4 2 7 2 3" xfId="3111"/>
    <cellStyle name="Hyperlink 4 2 7 2 3 2" xfId="9741"/>
    <cellStyle name="Hyperlink 4 2 7 2 4" xfId="5321"/>
    <cellStyle name="Hyperlink 4 2 7 2 5" xfId="7531"/>
    <cellStyle name="Hyperlink 4 2 7 3" xfId="1453"/>
    <cellStyle name="Hyperlink 4 2 7 3 2" xfId="3664"/>
    <cellStyle name="Hyperlink 4 2 7 3 2 2" xfId="10294"/>
    <cellStyle name="Hyperlink 4 2 7 3 3" xfId="5874"/>
    <cellStyle name="Hyperlink 4 2 7 3 4" xfId="8084"/>
    <cellStyle name="Hyperlink 4 2 7 4" xfId="2559"/>
    <cellStyle name="Hyperlink 4 2 7 4 2" xfId="9189"/>
    <cellStyle name="Hyperlink 4 2 7 5" xfId="4769"/>
    <cellStyle name="Hyperlink 4 2 7 6" xfId="6979"/>
    <cellStyle name="Hyperlink 4 2 8" xfId="616"/>
    <cellStyle name="Hyperlink 4 2 8 2" xfId="1729"/>
    <cellStyle name="Hyperlink 4 2 8 2 2" xfId="3940"/>
    <cellStyle name="Hyperlink 4 2 8 2 2 2" xfId="10570"/>
    <cellStyle name="Hyperlink 4 2 8 2 3" xfId="6150"/>
    <cellStyle name="Hyperlink 4 2 8 2 4" xfId="8360"/>
    <cellStyle name="Hyperlink 4 2 8 3" xfId="2835"/>
    <cellStyle name="Hyperlink 4 2 8 3 2" xfId="9465"/>
    <cellStyle name="Hyperlink 4 2 8 4" xfId="5045"/>
    <cellStyle name="Hyperlink 4 2 8 5" xfId="7255"/>
    <cellStyle name="Hyperlink 4 2 9" xfId="1177"/>
    <cellStyle name="Hyperlink 4 2 9 2" xfId="3388"/>
    <cellStyle name="Hyperlink 4 2 9 2 2" xfId="10018"/>
    <cellStyle name="Hyperlink 4 2 9 3" xfId="5598"/>
    <cellStyle name="Hyperlink 4 2 9 4" xfId="7808"/>
    <cellStyle name="Hyperlink 4 3" xfId="69"/>
    <cellStyle name="Hyperlink 4 3 10" xfId="4498"/>
    <cellStyle name="Hyperlink 4 3 11" xfId="6708"/>
    <cellStyle name="Hyperlink 4 3 2" xfId="89"/>
    <cellStyle name="Hyperlink 4 3 2 10" xfId="6728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2 2 2" xfId="11009"/>
    <cellStyle name="Hyperlink 4 3 2 2 2 2 2 2 3" xfId="6589"/>
    <cellStyle name="Hyperlink 4 3 2 2 2 2 2 2 4" xfId="8799"/>
    <cellStyle name="Hyperlink 4 3 2 2 2 2 2 3" xfId="3274"/>
    <cellStyle name="Hyperlink 4 3 2 2 2 2 2 3 2" xfId="9904"/>
    <cellStyle name="Hyperlink 4 3 2 2 2 2 2 4" xfId="5484"/>
    <cellStyle name="Hyperlink 4 3 2 2 2 2 2 5" xfId="7694"/>
    <cellStyle name="Hyperlink 4 3 2 2 2 2 3" xfId="1616"/>
    <cellStyle name="Hyperlink 4 3 2 2 2 2 3 2" xfId="3827"/>
    <cellStyle name="Hyperlink 4 3 2 2 2 2 3 2 2" xfId="10457"/>
    <cellStyle name="Hyperlink 4 3 2 2 2 2 3 3" xfId="6037"/>
    <cellStyle name="Hyperlink 4 3 2 2 2 2 3 4" xfId="8247"/>
    <cellStyle name="Hyperlink 4 3 2 2 2 2 4" xfId="2722"/>
    <cellStyle name="Hyperlink 4 3 2 2 2 2 4 2" xfId="9352"/>
    <cellStyle name="Hyperlink 4 3 2 2 2 2 5" xfId="4932"/>
    <cellStyle name="Hyperlink 4 3 2 2 2 2 6" xfId="7142"/>
    <cellStyle name="Hyperlink 4 3 2 2 2 3" xfId="779"/>
    <cellStyle name="Hyperlink 4 3 2 2 2 3 2" xfId="1892"/>
    <cellStyle name="Hyperlink 4 3 2 2 2 3 2 2" xfId="4103"/>
    <cellStyle name="Hyperlink 4 3 2 2 2 3 2 2 2" xfId="10733"/>
    <cellStyle name="Hyperlink 4 3 2 2 2 3 2 3" xfId="6313"/>
    <cellStyle name="Hyperlink 4 3 2 2 2 3 2 4" xfId="8523"/>
    <cellStyle name="Hyperlink 4 3 2 2 2 3 3" xfId="2998"/>
    <cellStyle name="Hyperlink 4 3 2 2 2 3 3 2" xfId="9628"/>
    <cellStyle name="Hyperlink 4 3 2 2 2 3 4" xfId="5208"/>
    <cellStyle name="Hyperlink 4 3 2 2 2 3 5" xfId="7418"/>
    <cellStyle name="Hyperlink 4 3 2 2 2 4" xfId="1340"/>
    <cellStyle name="Hyperlink 4 3 2 2 2 4 2" xfId="3551"/>
    <cellStyle name="Hyperlink 4 3 2 2 2 4 2 2" xfId="10181"/>
    <cellStyle name="Hyperlink 4 3 2 2 2 4 3" xfId="5761"/>
    <cellStyle name="Hyperlink 4 3 2 2 2 4 4" xfId="7971"/>
    <cellStyle name="Hyperlink 4 3 2 2 2 5" xfId="2446"/>
    <cellStyle name="Hyperlink 4 3 2 2 2 5 2" xfId="9076"/>
    <cellStyle name="Hyperlink 4 3 2 2 2 6" xfId="4656"/>
    <cellStyle name="Hyperlink 4 3 2 2 2 7" xfId="686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2 2 2" xfId="11101"/>
    <cellStyle name="Hyperlink 4 3 2 2 3 2 2 2 3" xfId="6681"/>
    <cellStyle name="Hyperlink 4 3 2 2 3 2 2 2 4" xfId="8891"/>
    <cellStyle name="Hyperlink 4 3 2 2 3 2 2 3" xfId="3366"/>
    <cellStyle name="Hyperlink 4 3 2 2 3 2 2 3 2" xfId="9996"/>
    <cellStyle name="Hyperlink 4 3 2 2 3 2 2 4" xfId="5576"/>
    <cellStyle name="Hyperlink 4 3 2 2 3 2 2 5" xfId="7786"/>
    <cellStyle name="Hyperlink 4 3 2 2 3 2 3" xfId="1708"/>
    <cellStyle name="Hyperlink 4 3 2 2 3 2 3 2" xfId="3919"/>
    <cellStyle name="Hyperlink 4 3 2 2 3 2 3 2 2" xfId="10549"/>
    <cellStyle name="Hyperlink 4 3 2 2 3 2 3 3" xfId="6129"/>
    <cellStyle name="Hyperlink 4 3 2 2 3 2 3 4" xfId="8339"/>
    <cellStyle name="Hyperlink 4 3 2 2 3 2 4" xfId="2814"/>
    <cellStyle name="Hyperlink 4 3 2 2 3 2 4 2" xfId="9444"/>
    <cellStyle name="Hyperlink 4 3 2 2 3 2 5" xfId="5024"/>
    <cellStyle name="Hyperlink 4 3 2 2 3 2 6" xfId="7234"/>
    <cellStyle name="Hyperlink 4 3 2 2 3 3" xfId="871"/>
    <cellStyle name="Hyperlink 4 3 2 2 3 3 2" xfId="1984"/>
    <cellStyle name="Hyperlink 4 3 2 2 3 3 2 2" xfId="4195"/>
    <cellStyle name="Hyperlink 4 3 2 2 3 3 2 2 2" xfId="10825"/>
    <cellStyle name="Hyperlink 4 3 2 2 3 3 2 3" xfId="6405"/>
    <cellStyle name="Hyperlink 4 3 2 2 3 3 2 4" xfId="8615"/>
    <cellStyle name="Hyperlink 4 3 2 2 3 3 3" xfId="3090"/>
    <cellStyle name="Hyperlink 4 3 2 2 3 3 3 2" xfId="9720"/>
    <cellStyle name="Hyperlink 4 3 2 2 3 3 4" xfId="5300"/>
    <cellStyle name="Hyperlink 4 3 2 2 3 3 5" xfId="7510"/>
    <cellStyle name="Hyperlink 4 3 2 2 3 4" xfId="1432"/>
    <cellStyle name="Hyperlink 4 3 2 2 3 4 2" xfId="3643"/>
    <cellStyle name="Hyperlink 4 3 2 2 3 4 2 2" xfId="10273"/>
    <cellStyle name="Hyperlink 4 3 2 2 3 4 3" xfId="5853"/>
    <cellStyle name="Hyperlink 4 3 2 2 3 4 4" xfId="8063"/>
    <cellStyle name="Hyperlink 4 3 2 2 3 5" xfId="2538"/>
    <cellStyle name="Hyperlink 4 3 2 2 3 5 2" xfId="9168"/>
    <cellStyle name="Hyperlink 4 3 2 2 3 6" xfId="4748"/>
    <cellStyle name="Hyperlink 4 3 2 2 3 7" xfId="695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2 2 2" xfId="10917"/>
    <cellStyle name="Hyperlink 4 3 2 2 4 2 2 3" xfId="6497"/>
    <cellStyle name="Hyperlink 4 3 2 2 4 2 2 4" xfId="8707"/>
    <cellStyle name="Hyperlink 4 3 2 2 4 2 3" xfId="3182"/>
    <cellStyle name="Hyperlink 4 3 2 2 4 2 3 2" xfId="9812"/>
    <cellStyle name="Hyperlink 4 3 2 2 4 2 4" xfId="5392"/>
    <cellStyle name="Hyperlink 4 3 2 2 4 2 5" xfId="7602"/>
    <cellStyle name="Hyperlink 4 3 2 2 4 3" xfId="1524"/>
    <cellStyle name="Hyperlink 4 3 2 2 4 3 2" xfId="3735"/>
    <cellStyle name="Hyperlink 4 3 2 2 4 3 2 2" xfId="10365"/>
    <cellStyle name="Hyperlink 4 3 2 2 4 3 3" xfId="5945"/>
    <cellStyle name="Hyperlink 4 3 2 2 4 3 4" xfId="8155"/>
    <cellStyle name="Hyperlink 4 3 2 2 4 4" xfId="2630"/>
    <cellStyle name="Hyperlink 4 3 2 2 4 4 2" xfId="9260"/>
    <cellStyle name="Hyperlink 4 3 2 2 4 5" xfId="4840"/>
    <cellStyle name="Hyperlink 4 3 2 2 4 6" xfId="7050"/>
    <cellStyle name="Hyperlink 4 3 2 2 5" xfId="687"/>
    <cellStyle name="Hyperlink 4 3 2 2 5 2" xfId="1800"/>
    <cellStyle name="Hyperlink 4 3 2 2 5 2 2" xfId="4011"/>
    <cellStyle name="Hyperlink 4 3 2 2 5 2 2 2" xfId="10641"/>
    <cellStyle name="Hyperlink 4 3 2 2 5 2 3" xfId="6221"/>
    <cellStyle name="Hyperlink 4 3 2 2 5 2 4" xfId="8431"/>
    <cellStyle name="Hyperlink 4 3 2 2 5 3" xfId="2906"/>
    <cellStyle name="Hyperlink 4 3 2 2 5 3 2" xfId="9536"/>
    <cellStyle name="Hyperlink 4 3 2 2 5 4" xfId="5116"/>
    <cellStyle name="Hyperlink 4 3 2 2 5 5" xfId="7326"/>
    <cellStyle name="Hyperlink 4 3 2 2 6" xfId="1248"/>
    <cellStyle name="Hyperlink 4 3 2 2 6 2" xfId="3459"/>
    <cellStyle name="Hyperlink 4 3 2 2 6 2 2" xfId="10089"/>
    <cellStyle name="Hyperlink 4 3 2 2 6 3" xfId="5669"/>
    <cellStyle name="Hyperlink 4 3 2 2 6 4" xfId="7879"/>
    <cellStyle name="Hyperlink 4 3 2 2 7" xfId="2354"/>
    <cellStyle name="Hyperlink 4 3 2 2 7 2" xfId="8984"/>
    <cellStyle name="Hyperlink 4 3 2 2 8" xfId="4564"/>
    <cellStyle name="Hyperlink 4 3 2 2 9" xfId="677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2 2 2" xfId="10963"/>
    <cellStyle name="Hyperlink 4 3 2 3 2 2 2 3" xfId="6543"/>
    <cellStyle name="Hyperlink 4 3 2 3 2 2 2 4" xfId="8753"/>
    <cellStyle name="Hyperlink 4 3 2 3 2 2 3" xfId="3228"/>
    <cellStyle name="Hyperlink 4 3 2 3 2 2 3 2" xfId="9858"/>
    <cellStyle name="Hyperlink 4 3 2 3 2 2 4" xfId="5438"/>
    <cellStyle name="Hyperlink 4 3 2 3 2 2 5" xfId="7648"/>
    <cellStyle name="Hyperlink 4 3 2 3 2 3" xfId="1570"/>
    <cellStyle name="Hyperlink 4 3 2 3 2 3 2" xfId="3781"/>
    <cellStyle name="Hyperlink 4 3 2 3 2 3 2 2" xfId="10411"/>
    <cellStyle name="Hyperlink 4 3 2 3 2 3 3" xfId="5991"/>
    <cellStyle name="Hyperlink 4 3 2 3 2 3 4" xfId="8201"/>
    <cellStyle name="Hyperlink 4 3 2 3 2 4" xfId="2676"/>
    <cellStyle name="Hyperlink 4 3 2 3 2 4 2" xfId="9306"/>
    <cellStyle name="Hyperlink 4 3 2 3 2 5" xfId="4886"/>
    <cellStyle name="Hyperlink 4 3 2 3 2 6" xfId="7096"/>
    <cellStyle name="Hyperlink 4 3 2 3 3" xfId="733"/>
    <cellStyle name="Hyperlink 4 3 2 3 3 2" xfId="1846"/>
    <cellStyle name="Hyperlink 4 3 2 3 3 2 2" xfId="4057"/>
    <cellStyle name="Hyperlink 4 3 2 3 3 2 2 2" xfId="10687"/>
    <cellStyle name="Hyperlink 4 3 2 3 3 2 3" xfId="6267"/>
    <cellStyle name="Hyperlink 4 3 2 3 3 2 4" xfId="8477"/>
    <cellStyle name="Hyperlink 4 3 2 3 3 3" xfId="2952"/>
    <cellStyle name="Hyperlink 4 3 2 3 3 3 2" xfId="9582"/>
    <cellStyle name="Hyperlink 4 3 2 3 3 4" xfId="5162"/>
    <cellStyle name="Hyperlink 4 3 2 3 3 5" xfId="7372"/>
    <cellStyle name="Hyperlink 4 3 2 3 4" xfId="1294"/>
    <cellStyle name="Hyperlink 4 3 2 3 4 2" xfId="3505"/>
    <cellStyle name="Hyperlink 4 3 2 3 4 2 2" xfId="10135"/>
    <cellStyle name="Hyperlink 4 3 2 3 4 3" xfId="5715"/>
    <cellStyle name="Hyperlink 4 3 2 3 4 4" xfId="7925"/>
    <cellStyle name="Hyperlink 4 3 2 3 5" xfId="2400"/>
    <cellStyle name="Hyperlink 4 3 2 3 5 2" xfId="9030"/>
    <cellStyle name="Hyperlink 4 3 2 3 6" xfId="4610"/>
    <cellStyle name="Hyperlink 4 3 2 3 7" xfId="682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2 2 2" xfId="11055"/>
    <cellStyle name="Hyperlink 4 3 2 4 2 2 2 3" xfId="6635"/>
    <cellStyle name="Hyperlink 4 3 2 4 2 2 2 4" xfId="8845"/>
    <cellStyle name="Hyperlink 4 3 2 4 2 2 3" xfId="3320"/>
    <cellStyle name="Hyperlink 4 3 2 4 2 2 3 2" xfId="9950"/>
    <cellStyle name="Hyperlink 4 3 2 4 2 2 4" xfId="5530"/>
    <cellStyle name="Hyperlink 4 3 2 4 2 2 5" xfId="7740"/>
    <cellStyle name="Hyperlink 4 3 2 4 2 3" xfId="1662"/>
    <cellStyle name="Hyperlink 4 3 2 4 2 3 2" xfId="3873"/>
    <cellStyle name="Hyperlink 4 3 2 4 2 3 2 2" xfId="10503"/>
    <cellStyle name="Hyperlink 4 3 2 4 2 3 3" xfId="6083"/>
    <cellStyle name="Hyperlink 4 3 2 4 2 3 4" xfId="8293"/>
    <cellStyle name="Hyperlink 4 3 2 4 2 4" xfId="2768"/>
    <cellStyle name="Hyperlink 4 3 2 4 2 4 2" xfId="9398"/>
    <cellStyle name="Hyperlink 4 3 2 4 2 5" xfId="4978"/>
    <cellStyle name="Hyperlink 4 3 2 4 2 6" xfId="7188"/>
    <cellStyle name="Hyperlink 4 3 2 4 3" xfId="825"/>
    <cellStyle name="Hyperlink 4 3 2 4 3 2" xfId="1938"/>
    <cellStyle name="Hyperlink 4 3 2 4 3 2 2" xfId="4149"/>
    <cellStyle name="Hyperlink 4 3 2 4 3 2 2 2" xfId="10779"/>
    <cellStyle name="Hyperlink 4 3 2 4 3 2 3" xfId="6359"/>
    <cellStyle name="Hyperlink 4 3 2 4 3 2 4" xfId="8569"/>
    <cellStyle name="Hyperlink 4 3 2 4 3 3" xfId="3044"/>
    <cellStyle name="Hyperlink 4 3 2 4 3 3 2" xfId="9674"/>
    <cellStyle name="Hyperlink 4 3 2 4 3 4" xfId="5254"/>
    <cellStyle name="Hyperlink 4 3 2 4 3 5" xfId="7464"/>
    <cellStyle name="Hyperlink 4 3 2 4 4" xfId="1386"/>
    <cellStyle name="Hyperlink 4 3 2 4 4 2" xfId="3597"/>
    <cellStyle name="Hyperlink 4 3 2 4 4 2 2" xfId="10227"/>
    <cellStyle name="Hyperlink 4 3 2 4 4 3" xfId="5807"/>
    <cellStyle name="Hyperlink 4 3 2 4 4 4" xfId="8017"/>
    <cellStyle name="Hyperlink 4 3 2 4 5" xfId="2492"/>
    <cellStyle name="Hyperlink 4 3 2 4 5 2" xfId="9122"/>
    <cellStyle name="Hyperlink 4 3 2 4 6" xfId="4702"/>
    <cellStyle name="Hyperlink 4 3 2 4 7" xfId="6912"/>
    <cellStyle name="Hyperlink 4 3 2 5" xfId="365"/>
    <cellStyle name="Hyperlink 4 3 2 5 2" xfId="917"/>
    <cellStyle name="Hyperlink 4 3 2 5 2 2" xfId="2030"/>
    <cellStyle name="Hyperlink 4 3 2 5 2 2 2" xfId="4241"/>
    <cellStyle name="Hyperlink 4 3 2 5 2 2 2 2" xfId="10871"/>
    <cellStyle name="Hyperlink 4 3 2 5 2 2 3" xfId="6451"/>
    <cellStyle name="Hyperlink 4 3 2 5 2 2 4" xfId="8661"/>
    <cellStyle name="Hyperlink 4 3 2 5 2 3" xfId="3136"/>
    <cellStyle name="Hyperlink 4 3 2 5 2 3 2" xfId="9766"/>
    <cellStyle name="Hyperlink 4 3 2 5 2 4" xfId="5346"/>
    <cellStyle name="Hyperlink 4 3 2 5 2 5" xfId="7556"/>
    <cellStyle name="Hyperlink 4 3 2 5 3" xfId="1478"/>
    <cellStyle name="Hyperlink 4 3 2 5 3 2" xfId="3689"/>
    <cellStyle name="Hyperlink 4 3 2 5 3 2 2" xfId="10319"/>
    <cellStyle name="Hyperlink 4 3 2 5 3 3" xfId="5899"/>
    <cellStyle name="Hyperlink 4 3 2 5 3 4" xfId="8109"/>
    <cellStyle name="Hyperlink 4 3 2 5 4" xfId="2584"/>
    <cellStyle name="Hyperlink 4 3 2 5 4 2" xfId="9214"/>
    <cellStyle name="Hyperlink 4 3 2 5 5" xfId="4794"/>
    <cellStyle name="Hyperlink 4 3 2 5 6" xfId="7004"/>
    <cellStyle name="Hyperlink 4 3 2 6" xfId="641"/>
    <cellStyle name="Hyperlink 4 3 2 6 2" xfId="1754"/>
    <cellStyle name="Hyperlink 4 3 2 6 2 2" xfId="3965"/>
    <cellStyle name="Hyperlink 4 3 2 6 2 2 2" xfId="10595"/>
    <cellStyle name="Hyperlink 4 3 2 6 2 3" xfId="6175"/>
    <cellStyle name="Hyperlink 4 3 2 6 2 4" xfId="8385"/>
    <cellStyle name="Hyperlink 4 3 2 6 3" xfId="2860"/>
    <cellStyle name="Hyperlink 4 3 2 6 3 2" xfId="9490"/>
    <cellStyle name="Hyperlink 4 3 2 6 4" xfId="5070"/>
    <cellStyle name="Hyperlink 4 3 2 6 5" xfId="7280"/>
    <cellStyle name="Hyperlink 4 3 2 7" xfId="1202"/>
    <cellStyle name="Hyperlink 4 3 2 7 2" xfId="3413"/>
    <cellStyle name="Hyperlink 4 3 2 7 2 2" xfId="10043"/>
    <cellStyle name="Hyperlink 4 3 2 7 3" xfId="5623"/>
    <cellStyle name="Hyperlink 4 3 2 7 4" xfId="7833"/>
    <cellStyle name="Hyperlink 4 3 2 8" xfId="2308"/>
    <cellStyle name="Hyperlink 4 3 2 8 2" xfId="893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2 2 2" xfId="10989"/>
    <cellStyle name="Hyperlink 4 3 3 2 2 2 2 3" xfId="6569"/>
    <cellStyle name="Hyperlink 4 3 3 2 2 2 2 4" xfId="8779"/>
    <cellStyle name="Hyperlink 4 3 3 2 2 2 3" xfId="3254"/>
    <cellStyle name="Hyperlink 4 3 3 2 2 2 3 2" xfId="9884"/>
    <cellStyle name="Hyperlink 4 3 3 2 2 2 4" xfId="5464"/>
    <cellStyle name="Hyperlink 4 3 3 2 2 2 5" xfId="7674"/>
    <cellStyle name="Hyperlink 4 3 3 2 2 3" xfId="1596"/>
    <cellStyle name="Hyperlink 4 3 3 2 2 3 2" xfId="3807"/>
    <cellStyle name="Hyperlink 4 3 3 2 2 3 2 2" xfId="10437"/>
    <cellStyle name="Hyperlink 4 3 3 2 2 3 3" xfId="6017"/>
    <cellStyle name="Hyperlink 4 3 3 2 2 3 4" xfId="8227"/>
    <cellStyle name="Hyperlink 4 3 3 2 2 4" xfId="2702"/>
    <cellStyle name="Hyperlink 4 3 3 2 2 4 2" xfId="9332"/>
    <cellStyle name="Hyperlink 4 3 3 2 2 5" xfId="4912"/>
    <cellStyle name="Hyperlink 4 3 3 2 2 6" xfId="7122"/>
    <cellStyle name="Hyperlink 4 3 3 2 3" xfId="759"/>
    <cellStyle name="Hyperlink 4 3 3 2 3 2" xfId="1872"/>
    <cellStyle name="Hyperlink 4 3 3 2 3 2 2" xfId="4083"/>
    <cellStyle name="Hyperlink 4 3 3 2 3 2 2 2" xfId="10713"/>
    <cellStyle name="Hyperlink 4 3 3 2 3 2 3" xfId="6293"/>
    <cellStyle name="Hyperlink 4 3 3 2 3 2 4" xfId="8503"/>
    <cellStyle name="Hyperlink 4 3 3 2 3 3" xfId="2978"/>
    <cellStyle name="Hyperlink 4 3 3 2 3 3 2" xfId="9608"/>
    <cellStyle name="Hyperlink 4 3 3 2 3 4" xfId="5188"/>
    <cellStyle name="Hyperlink 4 3 3 2 3 5" xfId="7398"/>
    <cellStyle name="Hyperlink 4 3 3 2 4" xfId="1320"/>
    <cellStyle name="Hyperlink 4 3 3 2 4 2" xfId="3531"/>
    <cellStyle name="Hyperlink 4 3 3 2 4 2 2" xfId="10161"/>
    <cellStyle name="Hyperlink 4 3 3 2 4 3" xfId="5741"/>
    <cellStyle name="Hyperlink 4 3 3 2 4 4" xfId="7951"/>
    <cellStyle name="Hyperlink 4 3 3 2 5" xfId="2426"/>
    <cellStyle name="Hyperlink 4 3 3 2 5 2" xfId="9056"/>
    <cellStyle name="Hyperlink 4 3 3 2 6" xfId="4636"/>
    <cellStyle name="Hyperlink 4 3 3 2 7" xfId="684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2 2 2" xfId="11081"/>
    <cellStyle name="Hyperlink 4 3 3 3 2 2 2 3" xfId="6661"/>
    <cellStyle name="Hyperlink 4 3 3 3 2 2 2 4" xfId="8871"/>
    <cellStyle name="Hyperlink 4 3 3 3 2 2 3" xfId="3346"/>
    <cellStyle name="Hyperlink 4 3 3 3 2 2 3 2" xfId="9976"/>
    <cellStyle name="Hyperlink 4 3 3 3 2 2 4" xfId="5556"/>
    <cellStyle name="Hyperlink 4 3 3 3 2 2 5" xfId="7766"/>
    <cellStyle name="Hyperlink 4 3 3 3 2 3" xfId="1688"/>
    <cellStyle name="Hyperlink 4 3 3 3 2 3 2" xfId="3899"/>
    <cellStyle name="Hyperlink 4 3 3 3 2 3 2 2" xfId="10529"/>
    <cellStyle name="Hyperlink 4 3 3 3 2 3 3" xfId="6109"/>
    <cellStyle name="Hyperlink 4 3 3 3 2 3 4" xfId="8319"/>
    <cellStyle name="Hyperlink 4 3 3 3 2 4" xfId="2794"/>
    <cellStyle name="Hyperlink 4 3 3 3 2 4 2" xfId="9424"/>
    <cellStyle name="Hyperlink 4 3 3 3 2 5" xfId="5004"/>
    <cellStyle name="Hyperlink 4 3 3 3 2 6" xfId="7214"/>
    <cellStyle name="Hyperlink 4 3 3 3 3" xfId="851"/>
    <cellStyle name="Hyperlink 4 3 3 3 3 2" xfId="1964"/>
    <cellStyle name="Hyperlink 4 3 3 3 3 2 2" xfId="4175"/>
    <cellStyle name="Hyperlink 4 3 3 3 3 2 2 2" xfId="10805"/>
    <cellStyle name="Hyperlink 4 3 3 3 3 2 3" xfId="6385"/>
    <cellStyle name="Hyperlink 4 3 3 3 3 2 4" xfId="8595"/>
    <cellStyle name="Hyperlink 4 3 3 3 3 3" xfId="3070"/>
    <cellStyle name="Hyperlink 4 3 3 3 3 3 2" xfId="9700"/>
    <cellStyle name="Hyperlink 4 3 3 3 3 4" xfId="5280"/>
    <cellStyle name="Hyperlink 4 3 3 3 3 5" xfId="7490"/>
    <cellStyle name="Hyperlink 4 3 3 3 4" xfId="1412"/>
    <cellStyle name="Hyperlink 4 3 3 3 4 2" xfId="3623"/>
    <cellStyle name="Hyperlink 4 3 3 3 4 2 2" xfId="10253"/>
    <cellStyle name="Hyperlink 4 3 3 3 4 3" xfId="5833"/>
    <cellStyle name="Hyperlink 4 3 3 3 4 4" xfId="8043"/>
    <cellStyle name="Hyperlink 4 3 3 3 5" xfId="2518"/>
    <cellStyle name="Hyperlink 4 3 3 3 5 2" xfId="9148"/>
    <cellStyle name="Hyperlink 4 3 3 3 6" xfId="4728"/>
    <cellStyle name="Hyperlink 4 3 3 3 7" xfId="6938"/>
    <cellStyle name="Hyperlink 4 3 3 4" xfId="391"/>
    <cellStyle name="Hyperlink 4 3 3 4 2" xfId="943"/>
    <cellStyle name="Hyperlink 4 3 3 4 2 2" xfId="2056"/>
    <cellStyle name="Hyperlink 4 3 3 4 2 2 2" xfId="4267"/>
    <cellStyle name="Hyperlink 4 3 3 4 2 2 2 2" xfId="10897"/>
    <cellStyle name="Hyperlink 4 3 3 4 2 2 3" xfId="6477"/>
    <cellStyle name="Hyperlink 4 3 3 4 2 2 4" xfId="8687"/>
    <cellStyle name="Hyperlink 4 3 3 4 2 3" xfId="3162"/>
    <cellStyle name="Hyperlink 4 3 3 4 2 3 2" xfId="9792"/>
    <cellStyle name="Hyperlink 4 3 3 4 2 4" xfId="5372"/>
    <cellStyle name="Hyperlink 4 3 3 4 2 5" xfId="7582"/>
    <cellStyle name="Hyperlink 4 3 3 4 3" xfId="1504"/>
    <cellStyle name="Hyperlink 4 3 3 4 3 2" xfId="3715"/>
    <cellStyle name="Hyperlink 4 3 3 4 3 2 2" xfId="10345"/>
    <cellStyle name="Hyperlink 4 3 3 4 3 3" xfId="5925"/>
    <cellStyle name="Hyperlink 4 3 3 4 3 4" xfId="8135"/>
    <cellStyle name="Hyperlink 4 3 3 4 4" xfId="2610"/>
    <cellStyle name="Hyperlink 4 3 3 4 4 2" xfId="9240"/>
    <cellStyle name="Hyperlink 4 3 3 4 5" xfId="4820"/>
    <cellStyle name="Hyperlink 4 3 3 4 6" xfId="7030"/>
    <cellStyle name="Hyperlink 4 3 3 5" xfId="667"/>
    <cellStyle name="Hyperlink 4 3 3 5 2" xfId="1780"/>
    <cellStyle name="Hyperlink 4 3 3 5 2 2" xfId="3991"/>
    <cellStyle name="Hyperlink 4 3 3 5 2 2 2" xfId="10621"/>
    <cellStyle name="Hyperlink 4 3 3 5 2 3" xfId="6201"/>
    <cellStyle name="Hyperlink 4 3 3 5 2 4" xfId="8411"/>
    <cellStyle name="Hyperlink 4 3 3 5 3" xfId="2886"/>
    <cellStyle name="Hyperlink 4 3 3 5 3 2" xfId="9516"/>
    <cellStyle name="Hyperlink 4 3 3 5 4" xfId="5096"/>
    <cellStyle name="Hyperlink 4 3 3 5 5" xfId="7306"/>
    <cellStyle name="Hyperlink 4 3 3 6" xfId="1228"/>
    <cellStyle name="Hyperlink 4 3 3 6 2" xfId="3439"/>
    <cellStyle name="Hyperlink 4 3 3 6 2 2" xfId="10069"/>
    <cellStyle name="Hyperlink 4 3 3 6 3" xfId="5649"/>
    <cellStyle name="Hyperlink 4 3 3 6 4" xfId="7859"/>
    <cellStyle name="Hyperlink 4 3 3 7" xfId="2334"/>
    <cellStyle name="Hyperlink 4 3 3 7 2" xfId="8964"/>
    <cellStyle name="Hyperlink 4 3 3 8" xfId="4544"/>
    <cellStyle name="Hyperlink 4 3 3 9" xfId="675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2 2 2" xfId="10943"/>
    <cellStyle name="Hyperlink 4 3 4 2 2 2 3" xfId="6523"/>
    <cellStyle name="Hyperlink 4 3 4 2 2 2 4" xfId="8733"/>
    <cellStyle name="Hyperlink 4 3 4 2 2 3" xfId="3208"/>
    <cellStyle name="Hyperlink 4 3 4 2 2 3 2" xfId="9838"/>
    <cellStyle name="Hyperlink 4 3 4 2 2 4" xfId="5418"/>
    <cellStyle name="Hyperlink 4 3 4 2 2 5" xfId="7628"/>
    <cellStyle name="Hyperlink 4 3 4 2 3" xfId="1550"/>
    <cellStyle name="Hyperlink 4 3 4 2 3 2" xfId="3761"/>
    <cellStyle name="Hyperlink 4 3 4 2 3 2 2" xfId="10391"/>
    <cellStyle name="Hyperlink 4 3 4 2 3 3" xfId="5971"/>
    <cellStyle name="Hyperlink 4 3 4 2 3 4" xfId="8181"/>
    <cellStyle name="Hyperlink 4 3 4 2 4" xfId="2656"/>
    <cellStyle name="Hyperlink 4 3 4 2 4 2" xfId="9286"/>
    <cellStyle name="Hyperlink 4 3 4 2 5" xfId="4866"/>
    <cellStyle name="Hyperlink 4 3 4 2 6" xfId="7076"/>
    <cellStyle name="Hyperlink 4 3 4 3" xfId="713"/>
    <cellStyle name="Hyperlink 4 3 4 3 2" xfId="1826"/>
    <cellStyle name="Hyperlink 4 3 4 3 2 2" xfId="4037"/>
    <cellStyle name="Hyperlink 4 3 4 3 2 2 2" xfId="10667"/>
    <cellStyle name="Hyperlink 4 3 4 3 2 3" xfId="6247"/>
    <cellStyle name="Hyperlink 4 3 4 3 2 4" xfId="8457"/>
    <cellStyle name="Hyperlink 4 3 4 3 3" xfId="2932"/>
    <cellStyle name="Hyperlink 4 3 4 3 3 2" xfId="9562"/>
    <cellStyle name="Hyperlink 4 3 4 3 4" xfId="5142"/>
    <cellStyle name="Hyperlink 4 3 4 3 5" xfId="7352"/>
    <cellStyle name="Hyperlink 4 3 4 4" xfId="1274"/>
    <cellStyle name="Hyperlink 4 3 4 4 2" xfId="3485"/>
    <cellStyle name="Hyperlink 4 3 4 4 2 2" xfId="10115"/>
    <cellStyle name="Hyperlink 4 3 4 4 3" xfId="5695"/>
    <cellStyle name="Hyperlink 4 3 4 4 4" xfId="7905"/>
    <cellStyle name="Hyperlink 4 3 4 5" xfId="2380"/>
    <cellStyle name="Hyperlink 4 3 4 5 2" xfId="9010"/>
    <cellStyle name="Hyperlink 4 3 4 6" xfId="4590"/>
    <cellStyle name="Hyperlink 4 3 4 7" xfId="680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2 2 2" xfId="11035"/>
    <cellStyle name="Hyperlink 4 3 5 2 2 2 3" xfId="6615"/>
    <cellStyle name="Hyperlink 4 3 5 2 2 2 4" xfId="8825"/>
    <cellStyle name="Hyperlink 4 3 5 2 2 3" xfId="3300"/>
    <cellStyle name="Hyperlink 4 3 5 2 2 3 2" xfId="9930"/>
    <cellStyle name="Hyperlink 4 3 5 2 2 4" xfId="5510"/>
    <cellStyle name="Hyperlink 4 3 5 2 2 5" xfId="7720"/>
    <cellStyle name="Hyperlink 4 3 5 2 3" xfId="1642"/>
    <cellStyle name="Hyperlink 4 3 5 2 3 2" xfId="3853"/>
    <cellStyle name="Hyperlink 4 3 5 2 3 2 2" xfId="10483"/>
    <cellStyle name="Hyperlink 4 3 5 2 3 3" xfId="6063"/>
    <cellStyle name="Hyperlink 4 3 5 2 3 4" xfId="8273"/>
    <cellStyle name="Hyperlink 4 3 5 2 4" xfId="2748"/>
    <cellStyle name="Hyperlink 4 3 5 2 4 2" xfId="9378"/>
    <cellStyle name="Hyperlink 4 3 5 2 5" xfId="4958"/>
    <cellStyle name="Hyperlink 4 3 5 2 6" xfId="7168"/>
    <cellStyle name="Hyperlink 4 3 5 3" xfId="805"/>
    <cellStyle name="Hyperlink 4 3 5 3 2" xfId="1918"/>
    <cellStyle name="Hyperlink 4 3 5 3 2 2" xfId="4129"/>
    <cellStyle name="Hyperlink 4 3 5 3 2 2 2" xfId="10759"/>
    <cellStyle name="Hyperlink 4 3 5 3 2 3" xfId="6339"/>
    <cellStyle name="Hyperlink 4 3 5 3 2 4" xfId="8549"/>
    <cellStyle name="Hyperlink 4 3 5 3 3" xfId="3024"/>
    <cellStyle name="Hyperlink 4 3 5 3 3 2" xfId="9654"/>
    <cellStyle name="Hyperlink 4 3 5 3 4" xfId="5234"/>
    <cellStyle name="Hyperlink 4 3 5 3 5" xfId="7444"/>
    <cellStyle name="Hyperlink 4 3 5 4" xfId="1366"/>
    <cellStyle name="Hyperlink 4 3 5 4 2" xfId="3577"/>
    <cellStyle name="Hyperlink 4 3 5 4 2 2" xfId="10207"/>
    <cellStyle name="Hyperlink 4 3 5 4 3" xfId="5787"/>
    <cellStyle name="Hyperlink 4 3 5 4 4" xfId="7997"/>
    <cellStyle name="Hyperlink 4 3 5 5" xfId="2472"/>
    <cellStyle name="Hyperlink 4 3 5 5 2" xfId="9102"/>
    <cellStyle name="Hyperlink 4 3 5 6" xfId="4682"/>
    <cellStyle name="Hyperlink 4 3 5 7" xfId="6892"/>
    <cellStyle name="Hyperlink 4 3 6" xfId="345"/>
    <cellStyle name="Hyperlink 4 3 6 2" xfId="897"/>
    <cellStyle name="Hyperlink 4 3 6 2 2" xfId="2010"/>
    <cellStyle name="Hyperlink 4 3 6 2 2 2" xfId="4221"/>
    <cellStyle name="Hyperlink 4 3 6 2 2 2 2" xfId="10851"/>
    <cellStyle name="Hyperlink 4 3 6 2 2 3" xfId="6431"/>
    <cellStyle name="Hyperlink 4 3 6 2 2 4" xfId="8641"/>
    <cellStyle name="Hyperlink 4 3 6 2 3" xfId="3116"/>
    <cellStyle name="Hyperlink 4 3 6 2 3 2" xfId="9746"/>
    <cellStyle name="Hyperlink 4 3 6 2 4" xfId="5326"/>
    <cellStyle name="Hyperlink 4 3 6 2 5" xfId="7536"/>
    <cellStyle name="Hyperlink 4 3 6 3" xfId="1458"/>
    <cellStyle name="Hyperlink 4 3 6 3 2" xfId="3669"/>
    <cellStyle name="Hyperlink 4 3 6 3 2 2" xfId="10299"/>
    <cellStyle name="Hyperlink 4 3 6 3 3" xfId="5879"/>
    <cellStyle name="Hyperlink 4 3 6 3 4" xfId="8089"/>
    <cellStyle name="Hyperlink 4 3 6 4" xfId="2564"/>
    <cellStyle name="Hyperlink 4 3 6 4 2" xfId="9194"/>
    <cellStyle name="Hyperlink 4 3 6 5" xfId="4774"/>
    <cellStyle name="Hyperlink 4 3 6 6" xfId="6984"/>
    <cellStyle name="Hyperlink 4 3 7" xfId="621"/>
    <cellStyle name="Hyperlink 4 3 7 2" xfId="1734"/>
    <cellStyle name="Hyperlink 4 3 7 2 2" xfId="3945"/>
    <cellStyle name="Hyperlink 4 3 7 2 2 2" xfId="10575"/>
    <cellStyle name="Hyperlink 4 3 7 2 3" xfId="6155"/>
    <cellStyle name="Hyperlink 4 3 7 2 4" xfId="8365"/>
    <cellStyle name="Hyperlink 4 3 7 3" xfId="2840"/>
    <cellStyle name="Hyperlink 4 3 7 3 2" xfId="9470"/>
    <cellStyle name="Hyperlink 4 3 7 4" xfId="5050"/>
    <cellStyle name="Hyperlink 4 3 7 5" xfId="7260"/>
    <cellStyle name="Hyperlink 4 3 8" xfId="1182"/>
    <cellStyle name="Hyperlink 4 3 8 2" xfId="3393"/>
    <cellStyle name="Hyperlink 4 3 8 2 2" xfId="10023"/>
    <cellStyle name="Hyperlink 4 3 8 3" xfId="5603"/>
    <cellStyle name="Hyperlink 4 3 8 4" xfId="7813"/>
    <cellStyle name="Hyperlink 4 3 9" xfId="2288"/>
    <cellStyle name="Hyperlink 4 3 9 2" xfId="8918"/>
    <cellStyle name="Hyperlink 4 4" xfId="79"/>
    <cellStyle name="Hyperlink 4 4 10" xfId="6718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2 2 2" xfId="10999"/>
    <cellStyle name="Hyperlink 4 4 2 2 2 2 2 3" xfId="6579"/>
    <cellStyle name="Hyperlink 4 4 2 2 2 2 2 4" xfId="8789"/>
    <cellStyle name="Hyperlink 4 4 2 2 2 2 3" xfId="3264"/>
    <cellStyle name="Hyperlink 4 4 2 2 2 2 3 2" xfId="9894"/>
    <cellStyle name="Hyperlink 4 4 2 2 2 2 4" xfId="5474"/>
    <cellStyle name="Hyperlink 4 4 2 2 2 2 5" xfId="7684"/>
    <cellStyle name="Hyperlink 4 4 2 2 2 3" xfId="1606"/>
    <cellStyle name="Hyperlink 4 4 2 2 2 3 2" xfId="3817"/>
    <cellStyle name="Hyperlink 4 4 2 2 2 3 2 2" xfId="10447"/>
    <cellStyle name="Hyperlink 4 4 2 2 2 3 3" xfId="6027"/>
    <cellStyle name="Hyperlink 4 4 2 2 2 3 4" xfId="8237"/>
    <cellStyle name="Hyperlink 4 4 2 2 2 4" xfId="2712"/>
    <cellStyle name="Hyperlink 4 4 2 2 2 4 2" xfId="9342"/>
    <cellStyle name="Hyperlink 4 4 2 2 2 5" xfId="4922"/>
    <cellStyle name="Hyperlink 4 4 2 2 2 6" xfId="7132"/>
    <cellStyle name="Hyperlink 4 4 2 2 3" xfId="769"/>
    <cellStyle name="Hyperlink 4 4 2 2 3 2" xfId="1882"/>
    <cellStyle name="Hyperlink 4 4 2 2 3 2 2" xfId="4093"/>
    <cellStyle name="Hyperlink 4 4 2 2 3 2 2 2" xfId="10723"/>
    <cellStyle name="Hyperlink 4 4 2 2 3 2 3" xfId="6303"/>
    <cellStyle name="Hyperlink 4 4 2 2 3 2 4" xfId="8513"/>
    <cellStyle name="Hyperlink 4 4 2 2 3 3" xfId="2988"/>
    <cellStyle name="Hyperlink 4 4 2 2 3 3 2" xfId="9618"/>
    <cellStyle name="Hyperlink 4 4 2 2 3 4" xfId="5198"/>
    <cellStyle name="Hyperlink 4 4 2 2 3 5" xfId="7408"/>
    <cellStyle name="Hyperlink 4 4 2 2 4" xfId="1330"/>
    <cellStyle name="Hyperlink 4 4 2 2 4 2" xfId="3541"/>
    <cellStyle name="Hyperlink 4 4 2 2 4 2 2" xfId="10171"/>
    <cellStyle name="Hyperlink 4 4 2 2 4 3" xfId="5751"/>
    <cellStyle name="Hyperlink 4 4 2 2 4 4" xfId="7961"/>
    <cellStyle name="Hyperlink 4 4 2 2 5" xfId="2436"/>
    <cellStyle name="Hyperlink 4 4 2 2 5 2" xfId="9066"/>
    <cellStyle name="Hyperlink 4 4 2 2 6" xfId="4646"/>
    <cellStyle name="Hyperlink 4 4 2 2 7" xfId="685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2 2 2" xfId="11091"/>
    <cellStyle name="Hyperlink 4 4 2 3 2 2 2 3" xfId="6671"/>
    <cellStyle name="Hyperlink 4 4 2 3 2 2 2 4" xfId="8881"/>
    <cellStyle name="Hyperlink 4 4 2 3 2 2 3" xfId="3356"/>
    <cellStyle name="Hyperlink 4 4 2 3 2 2 3 2" xfId="9986"/>
    <cellStyle name="Hyperlink 4 4 2 3 2 2 4" xfId="5566"/>
    <cellStyle name="Hyperlink 4 4 2 3 2 2 5" xfId="7776"/>
    <cellStyle name="Hyperlink 4 4 2 3 2 3" xfId="1698"/>
    <cellStyle name="Hyperlink 4 4 2 3 2 3 2" xfId="3909"/>
    <cellStyle name="Hyperlink 4 4 2 3 2 3 2 2" xfId="10539"/>
    <cellStyle name="Hyperlink 4 4 2 3 2 3 3" xfId="6119"/>
    <cellStyle name="Hyperlink 4 4 2 3 2 3 4" xfId="8329"/>
    <cellStyle name="Hyperlink 4 4 2 3 2 4" xfId="2804"/>
    <cellStyle name="Hyperlink 4 4 2 3 2 4 2" xfId="9434"/>
    <cellStyle name="Hyperlink 4 4 2 3 2 5" xfId="5014"/>
    <cellStyle name="Hyperlink 4 4 2 3 2 6" xfId="7224"/>
    <cellStyle name="Hyperlink 4 4 2 3 3" xfId="861"/>
    <cellStyle name="Hyperlink 4 4 2 3 3 2" xfId="1974"/>
    <cellStyle name="Hyperlink 4 4 2 3 3 2 2" xfId="4185"/>
    <cellStyle name="Hyperlink 4 4 2 3 3 2 2 2" xfId="10815"/>
    <cellStyle name="Hyperlink 4 4 2 3 3 2 3" xfId="6395"/>
    <cellStyle name="Hyperlink 4 4 2 3 3 2 4" xfId="8605"/>
    <cellStyle name="Hyperlink 4 4 2 3 3 3" xfId="3080"/>
    <cellStyle name="Hyperlink 4 4 2 3 3 3 2" xfId="9710"/>
    <cellStyle name="Hyperlink 4 4 2 3 3 4" xfId="5290"/>
    <cellStyle name="Hyperlink 4 4 2 3 3 5" xfId="7500"/>
    <cellStyle name="Hyperlink 4 4 2 3 4" xfId="1422"/>
    <cellStyle name="Hyperlink 4 4 2 3 4 2" xfId="3633"/>
    <cellStyle name="Hyperlink 4 4 2 3 4 2 2" xfId="10263"/>
    <cellStyle name="Hyperlink 4 4 2 3 4 3" xfId="5843"/>
    <cellStyle name="Hyperlink 4 4 2 3 4 4" xfId="8053"/>
    <cellStyle name="Hyperlink 4 4 2 3 5" xfId="2528"/>
    <cellStyle name="Hyperlink 4 4 2 3 5 2" xfId="9158"/>
    <cellStyle name="Hyperlink 4 4 2 3 6" xfId="4738"/>
    <cellStyle name="Hyperlink 4 4 2 3 7" xfId="6948"/>
    <cellStyle name="Hyperlink 4 4 2 4" xfId="401"/>
    <cellStyle name="Hyperlink 4 4 2 4 2" xfId="953"/>
    <cellStyle name="Hyperlink 4 4 2 4 2 2" xfId="2066"/>
    <cellStyle name="Hyperlink 4 4 2 4 2 2 2" xfId="4277"/>
    <cellStyle name="Hyperlink 4 4 2 4 2 2 2 2" xfId="10907"/>
    <cellStyle name="Hyperlink 4 4 2 4 2 2 3" xfId="6487"/>
    <cellStyle name="Hyperlink 4 4 2 4 2 2 4" xfId="8697"/>
    <cellStyle name="Hyperlink 4 4 2 4 2 3" xfId="3172"/>
    <cellStyle name="Hyperlink 4 4 2 4 2 3 2" xfId="9802"/>
    <cellStyle name="Hyperlink 4 4 2 4 2 4" xfId="5382"/>
    <cellStyle name="Hyperlink 4 4 2 4 2 5" xfId="7592"/>
    <cellStyle name="Hyperlink 4 4 2 4 3" xfId="1514"/>
    <cellStyle name="Hyperlink 4 4 2 4 3 2" xfId="3725"/>
    <cellStyle name="Hyperlink 4 4 2 4 3 2 2" xfId="10355"/>
    <cellStyle name="Hyperlink 4 4 2 4 3 3" xfId="5935"/>
    <cellStyle name="Hyperlink 4 4 2 4 3 4" xfId="8145"/>
    <cellStyle name="Hyperlink 4 4 2 4 4" xfId="2620"/>
    <cellStyle name="Hyperlink 4 4 2 4 4 2" xfId="9250"/>
    <cellStyle name="Hyperlink 4 4 2 4 5" xfId="4830"/>
    <cellStyle name="Hyperlink 4 4 2 4 6" xfId="7040"/>
    <cellStyle name="Hyperlink 4 4 2 5" xfId="677"/>
    <cellStyle name="Hyperlink 4 4 2 5 2" xfId="1790"/>
    <cellStyle name="Hyperlink 4 4 2 5 2 2" xfId="4001"/>
    <cellStyle name="Hyperlink 4 4 2 5 2 2 2" xfId="10631"/>
    <cellStyle name="Hyperlink 4 4 2 5 2 3" xfId="6211"/>
    <cellStyle name="Hyperlink 4 4 2 5 2 4" xfId="8421"/>
    <cellStyle name="Hyperlink 4 4 2 5 3" xfId="2896"/>
    <cellStyle name="Hyperlink 4 4 2 5 3 2" xfId="9526"/>
    <cellStyle name="Hyperlink 4 4 2 5 4" xfId="5106"/>
    <cellStyle name="Hyperlink 4 4 2 5 5" xfId="7316"/>
    <cellStyle name="Hyperlink 4 4 2 6" xfId="1238"/>
    <cellStyle name="Hyperlink 4 4 2 6 2" xfId="3449"/>
    <cellStyle name="Hyperlink 4 4 2 6 2 2" xfId="10079"/>
    <cellStyle name="Hyperlink 4 4 2 6 3" xfId="5659"/>
    <cellStyle name="Hyperlink 4 4 2 6 4" xfId="7869"/>
    <cellStyle name="Hyperlink 4 4 2 7" xfId="2344"/>
    <cellStyle name="Hyperlink 4 4 2 7 2" xfId="8974"/>
    <cellStyle name="Hyperlink 4 4 2 8" xfId="4554"/>
    <cellStyle name="Hyperlink 4 4 2 9" xfId="676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2 2 2" xfId="10953"/>
    <cellStyle name="Hyperlink 4 4 3 2 2 2 3" xfId="6533"/>
    <cellStyle name="Hyperlink 4 4 3 2 2 2 4" xfId="8743"/>
    <cellStyle name="Hyperlink 4 4 3 2 2 3" xfId="3218"/>
    <cellStyle name="Hyperlink 4 4 3 2 2 3 2" xfId="9848"/>
    <cellStyle name="Hyperlink 4 4 3 2 2 4" xfId="5428"/>
    <cellStyle name="Hyperlink 4 4 3 2 2 5" xfId="7638"/>
    <cellStyle name="Hyperlink 4 4 3 2 3" xfId="1560"/>
    <cellStyle name="Hyperlink 4 4 3 2 3 2" xfId="3771"/>
    <cellStyle name="Hyperlink 4 4 3 2 3 2 2" xfId="10401"/>
    <cellStyle name="Hyperlink 4 4 3 2 3 3" xfId="5981"/>
    <cellStyle name="Hyperlink 4 4 3 2 3 4" xfId="8191"/>
    <cellStyle name="Hyperlink 4 4 3 2 4" xfId="2666"/>
    <cellStyle name="Hyperlink 4 4 3 2 4 2" xfId="9296"/>
    <cellStyle name="Hyperlink 4 4 3 2 5" xfId="4876"/>
    <cellStyle name="Hyperlink 4 4 3 2 6" xfId="7086"/>
    <cellStyle name="Hyperlink 4 4 3 3" xfId="723"/>
    <cellStyle name="Hyperlink 4 4 3 3 2" xfId="1836"/>
    <cellStyle name="Hyperlink 4 4 3 3 2 2" xfId="4047"/>
    <cellStyle name="Hyperlink 4 4 3 3 2 2 2" xfId="10677"/>
    <cellStyle name="Hyperlink 4 4 3 3 2 3" xfId="6257"/>
    <cellStyle name="Hyperlink 4 4 3 3 2 4" xfId="8467"/>
    <cellStyle name="Hyperlink 4 4 3 3 3" xfId="2942"/>
    <cellStyle name="Hyperlink 4 4 3 3 3 2" xfId="9572"/>
    <cellStyle name="Hyperlink 4 4 3 3 4" xfId="5152"/>
    <cellStyle name="Hyperlink 4 4 3 3 5" xfId="7362"/>
    <cellStyle name="Hyperlink 4 4 3 4" xfId="1284"/>
    <cellStyle name="Hyperlink 4 4 3 4 2" xfId="3495"/>
    <cellStyle name="Hyperlink 4 4 3 4 2 2" xfId="10125"/>
    <cellStyle name="Hyperlink 4 4 3 4 3" xfId="5705"/>
    <cellStyle name="Hyperlink 4 4 3 4 4" xfId="7915"/>
    <cellStyle name="Hyperlink 4 4 3 5" xfId="2390"/>
    <cellStyle name="Hyperlink 4 4 3 5 2" xfId="9020"/>
    <cellStyle name="Hyperlink 4 4 3 6" xfId="4600"/>
    <cellStyle name="Hyperlink 4 4 3 7" xfId="681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2 2 2" xfId="11045"/>
    <cellStyle name="Hyperlink 4 4 4 2 2 2 3" xfId="6625"/>
    <cellStyle name="Hyperlink 4 4 4 2 2 2 4" xfId="8835"/>
    <cellStyle name="Hyperlink 4 4 4 2 2 3" xfId="3310"/>
    <cellStyle name="Hyperlink 4 4 4 2 2 3 2" xfId="9940"/>
    <cellStyle name="Hyperlink 4 4 4 2 2 4" xfId="5520"/>
    <cellStyle name="Hyperlink 4 4 4 2 2 5" xfId="7730"/>
    <cellStyle name="Hyperlink 4 4 4 2 3" xfId="1652"/>
    <cellStyle name="Hyperlink 4 4 4 2 3 2" xfId="3863"/>
    <cellStyle name="Hyperlink 4 4 4 2 3 2 2" xfId="10493"/>
    <cellStyle name="Hyperlink 4 4 4 2 3 3" xfId="6073"/>
    <cellStyle name="Hyperlink 4 4 4 2 3 4" xfId="8283"/>
    <cellStyle name="Hyperlink 4 4 4 2 4" xfId="2758"/>
    <cellStyle name="Hyperlink 4 4 4 2 4 2" xfId="9388"/>
    <cellStyle name="Hyperlink 4 4 4 2 5" xfId="4968"/>
    <cellStyle name="Hyperlink 4 4 4 2 6" xfId="7178"/>
    <cellStyle name="Hyperlink 4 4 4 3" xfId="815"/>
    <cellStyle name="Hyperlink 4 4 4 3 2" xfId="1928"/>
    <cellStyle name="Hyperlink 4 4 4 3 2 2" xfId="4139"/>
    <cellStyle name="Hyperlink 4 4 4 3 2 2 2" xfId="10769"/>
    <cellStyle name="Hyperlink 4 4 4 3 2 3" xfId="6349"/>
    <cellStyle name="Hyperlink 4 4 4 3 2 4" xfId="8559"/>
    <cellStyle name="Hyperlink 4 4 4 3 3" xfId="3034"/>
    <cellStyle name="Hyperlink 4 4 4 3 3 2" xfId="9664"/>
    <cellStyle name="Hyperlink 4 4 4 3 4" xfId="5244"/>
    <cellStyle name="Hyperlink 4 4 4 3 5" xfId="7454"/>
    <cellStyle name="Hyperlink 4 4 4 4" xfId="1376"/>
    <cellStyle name="Hyperlink 4 4 4 4 2" xfId="3587"/>
    <cellStyle name="Hyperlink 4 4 4 4 2 2" xfId="10217"/>
    <cellStyle name="Hyperlink 4 4 4 4 3" xfId="5797"/>
    <cellStyle name="Hyperlink 4 4 4 4 4" xfId="8007"/>
    <cellStyle name="Hyperlink 4 4 4 5" xfId="2482"/>
    <cellStyle name="Hyperlink 4 4 4 5 2" xfId="9112"/>
    <cellStyle name="Hyperlink 4 4 4 6" xfId="4692"/>
    <cellStyle name="Hyperlink 4 4 4 7" xfId="6902"/>
    <cellStyle name="Hyperlink 4 4 5" xfId="355"/>
    <cellStyle name="Hyperlink 4 4 5 2" xfId="907"/>
    <cellStyle name="Hyperlink 4 4 5 2 2" xfId="2020"/>
    <cellStyle name="Hyperlink 4 4 5 2 2 2" xfId="4231"/>
    <cellStyle name="Hyperlink 4 4 5 2 2 2 2" xfId="10861"/>
    <cellStyle name="Hyperlink 4 4 5 2 2 3" xfId="6441"/>
    <cellStyle name="Hyperlink 4 4 5 2 2 4" xfId="8651"/>
    <cellStyle name="Hyperlink 4 4 5 2 3" xfId="3126"/>
    <cellStyle name="Hyperlink 4 4 5 2 3 2" xfId="9756"/>
    <cellStyle name="Hyperlink 4 4 5 2 4" xfId="5336"/>
    <cellStyle name="Hyperlink 4 4 5 2 5" xfId="7546"/>
    <cellStyle name="Hyperlink 4 4 5 3" xfId="1468"/>
    <cellStyle name="Hyperlink 4 4 5 3 2" xfId="3679"/>
    <cellStyle name="Hyperlink 4 4 5 3 2 2" xfId="10309"/>
    <cellStyle name="Hyperlink 4 4 5 3 3" xfId="5889"/>
    <cellStyle name="Hyperlink 4 4 5 3 4" xfId="8099"/>
    <cellStyle name="Hyperlink 4 4 5 4" xfId="2574"/>
    <cellStyle name="Hyperlink 4 4 5 4 2" xfId="9204"/>
    <cellStyle name="Hyperlink 4 4 5 5" xfId="4784"/>
    <cellStyle name="Hyperlink 4 4 5 6" xfId="6994"/>
    <cellStyle name="Hyperlink 4 4 6" xfId="631"/>
    <cellStyle name="Hyperlink 4 4 6 2" xfId="1744"/>
    <cellStyle name="Hyperlink 4 4 6 2 2" xfId="3955"/>
    <cellStyle name="Hyperlink 4 4 6 2 2 2" xfId="10585"/>
    <cellStyle name="Hyperlink 4 4 6 2 3" xfId="6165"/>
    <cellStyle name="Hyperlink 4 4 6 2 4" xfId="8375"/>
    <cellStyle name="Hyperlink 4 4 6 3" xfId="2850"/>
    <cellStyle name="Hyperlink 4 4 6 3 2" xfId="9480"/>
    <cellStyle name="Hyperlink 4 4 6 4" xfId="5060"/>
    <cellStyle name="Hyperlink 4 4 6 5" xfId="7270"/>
    <cellStyle name="Hyperlink 4 4 7" xfId="1192"/>
    <cellStyle name="Hyperlink 4 4 7 2" xfId="3403"/>
    <cellStyle name="Hyperlink 4 4 7 2 2" xfId="10033"/>
    <cellStyle name="Hyperlink 4 4 7 3" xfId="5613"/>
    <cellStyle name="Hyperlink 4 4 7 4" xfId="7823"/>
    <cellStyle name="Hyperlink 4 4 8" xfId="2298"/>
    <cellStyle name="Hyperlink 4 4 8 2" xfId="892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2 2 2" xfId="10979"/>
    <cellStyle name="Hyperlink 4 5 2 2 2 2 3" xfId="6559"/>
    <cellStyle name="Hyperlink 4 5 2 2 2 2 4" xfId="8769"/>
    <cellStyle name="Hyperlink 4 5 2 2 2 3" xfId="3244"/>
    <cellStyle name="Hyperlink 4 5 2 2 2 3 2" xfId="9874"/>
    <cellStyle name="Hyperlink 4 5 2 2 2 4" xfId="5454"/>
    <cellStyle name="Hyperlink 4 5 2 2 2 5" xfId="7664"/>
    <cellStyle name="Hyperlink 4 5 2 2 3" xfId="1586"/>
    <cellStyle name="Hyperlink 4 5 2 2 3 2" xfId="3797"/>
    <cellStyle name="Hyperlink 4 5 2 2 3 2 2" xfId="10427"/>
    <cellStyle name="Hyperlink 4 5 2 2 3 3" xfId="6007"/>
    <cellStyle name="Hyperlink 4 5 2 2 3 4" xfId="8217"/>
    <cellStyle name="Hyperlink 4 5 2 2 4" xfId="2692"/>
    <cellStyle name="Hyperlink 4 5 2 2 4 2" xfId="9322"/>
    <cellStyle name="Hyperlink 4 5 2 2 5" xfId="4902"/>
    <cellStyle name="Hyperlink 4 5 2 2 6" xfId="7112"/>
    <cellStyle name="Hyperlink 4 5 2 3" xfId="749"/>
    <cellStyle name="Hyperlink 4 5 2 3 2" xfId="1862"/>
    <cellStyle name="Hyperlink 4 5 2 3 2 2" xfId="4073"/>
    <cellStyle name="Hyperlink 4 5 2 3 2 2 2" xfId="10703"/>
    <cellStyle name="Hyperlink 4 5 2 3 2 3" xfId="6283"/>
    <cellStyle name="Hyperlink 4 5 2 3 2 4" xfId="8493"/>
    <cellStyle name="Hyperlink 4 5 2 3 3" xfId="2968"/>
    <cellStyle name="Hyperlink 4 5 2 3 3 2" xfId="9598"/>
    <cellStyle name="Hyperlink 4 5 2 3 4" xfId="5178"/>
    <cellStyle name="Hyperlink 4 5 2 3 5" xfId="7388"/>
    <cellStyle name="Hyperlink 4 5 2 4" xfId="1310"/>
    <cellStyle name="Hyperlink 4 5 2 4 2" xfId="3521"/>
    <cellStyle name="Hyperlink 4 5 2 4 2 2" xfId="10151"/>
    <cellStyle name="Hyperlink 4 5 2 4 3" xfId="5731"/>
    <cellStyle name="Hyperlink 4 5 2 4 4" xfId="7941"/>
    <cellStyle name="Hyperlink 4 5 2 5" xfId="2416"/>
    <cellStyle name="Hyperlink 4 5 2 5 2" xfId="9046"/>
    <cellStyle name="Hyperlink 4 5 2 6" xfId="4626"/>
    <cellStyle name="Hyperlink 4 5 2 7" xfId="683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2 2 2" xfId="11071"/>
    <cellStyle name="Hyperlink 4 5 3 2 2 2 3" xfId="6651"/>
    <cellStyle name="Hyperlink 4 5 3 2 2 2 4" xfId="8861"/>
    <cellStyle name="Hyperlink 4 5 3 2 2 3" xfId="3336"/>
    <cellStyle name="Hyperlink 4 5 3 2 2 3 2" xfId="9966"/>
    <cellStyle name="Hyperlink 4 5 3 2 2 4" xfId="5546"/>
    <cellStyle name="Hyperlink 4 5 3 2 2 5" xfId="7756"/>
    <cellStyle name="Hyperlink 4 5 3 2 3" xfId="1678"/>
    <cellStyle name="Hyperlink 4 5 3 2 3 2" xfId="3889"/>
    <cellStyle name="Hyperlink 4 5 3 2 3 2 2" xfId="10519"/>
    <cellStyle name="Hyperlink 4 5 3 2 3 3" xfId="6099"/>
    <cellStyle name="Hyperlink 4 5 3 2 3 4" xfId="8309"/>
    <cellStyle name="Hyperlink 4 5 3 2 4" xfId="2784"/>
    <cellStyle name="Hyperlink 4 5 3 2 4 2" xfId="9414"/>
    <cellStyle name="Hyperlink 4 5 3 2 5" xfId="4994"/>
    <cellStyle name="Hyperlink 4 5 3 2 6" xfId="7204"/>
    <cellStyle name="Hyperlink 4 5 3 3" xfId="841"/>
    <cellStyle name="Hyperlink 4 5 3 3 2" xfId="1954"/>
    <cellStyle name="Hyperlink 4 5 3 3 2 2" xfId="4165"/>
    <cellStyle name="Hyperlink 4 5 3 3 2 2 2" xfId="10795"/>
    <cellStyle name="Hyperlink 4 5 3 3 2 3" xfId="6375"/>
    <cellStyle name="Hyperlink 4 5 3 3 2 4" xfId="8585"/>
    <cellStyle name="Hyperlink 4 5 3 3 3" xfId="3060"/>
    <cellStyle name="Hyperlink 4 5 3 3 3 2" xfId="9690"/>
    <cellStyle name="Hyperlink 4 5 3 3 4" xfId="5270"/>
    <cellStyle name="Hyperlink 4 5 3 3 5" xfId="7480"/>
    <cellStyle name="Hyperlink 4 5 3 4" xfId="1402"/>
    <cellStyle name="Hyperlink 4 5 3 4 2" xfId="3613"/>
    <cellStyle name="Hyperlink 4 5 3 4 2 2" xfId="10243"/>
    <cellStyle name="Hyperlink 4 5 3 4 3" xfId="5823"/>
    <cellStyle name="Hyperlink 4 5 3 4 4" xfId="8033"/>
    <cellStyle name="Hyperlink 4 5 3 5" xfId="2508"/>
    <cellStyle name="Hyperlink 4 5 3 5 2" xfId="9138"/>
    <cellStyle name="Hyperlink 4 5 3 6" xfId="4718"/>
    <cellStyle name="Hyperlink 4 5 3 7" xfId="6928"/>
    <cellStyle name="Hyperlink 4 5 4" xfId="381"/>
    <cellStyle name="Hyperlink 4 5 4 2" xfId="933"/>
    <cellStyle name="Hyperlink 4 5 4 2 2" xfId="2046"/>
    <cellStyle name="Hyperlink 4 5 4 2 2 2" xfId="4257"/>
    <cellStyle name="Hyperlink 4 5 4 2 2 2 2" xfId="10887"/>
    <cellStyle name="Hyperlink 4 5 4 2 2 3" xfId="6467"/>
    <cellStyle name="Hyperlink 4 5 4 2 2 4" xfId="8677"/>
    <cellStyle name="Hyperlink 4 5 4 2 3" xfId="3152"/>
    <cellStyle name="Hyperlink 4 5 4 2 3 2" xfId="9782"/>
    <cellStyle name="Hyperlink 4 5 4 2 4" xfId="5362"/>
    <cellStyle name="Hyperlink 4 5 4 2 5" xfId="7572"/>
    <cellStyle name="Hyperlink 4 5 4 3" xfId="1494"/>
    <cellStyle name="Hyperlink 4 5 4 3 2" xfId="3705"/>
    <cellStyle name="Hyperlink 4 5 4 3 2 2" xfId="10335"/>
    <cellStyle name="Hyperlink 4 5 4 3 3" xfId="5915"/>
    <cellStyle name="Hyperlink 4 5 4 3 4" xfId="8125"/>
    <cellStyle name="Hyperlink 4 5 4 4" xfId="2600"/>
    <cellStyle name="Hyperlink 4 5 4 4 2" xfId="9230"/>
    <cellStyle name="Hyperlink 4 5 4 5" xfId="4810"/>
    <cellStyle name="Hyperlink 4 5 4 6" xfId="7020"/>
    <cellStyle name="Hyperlink 4 5 5" xfId="657"/>
    <cellStyle name="Hyperlink 4 5 5 2" xfId="1770"/>
    <cellStyle name="Hyperlink 4 5 5 2 2" xfId="3981"/>
    <cellStyle name="Hyperlink 4 5 5 2 2 2" xfId="10611"/>
    <cellStyle name="Hyperlink 4 5 5 2 3" xfId="6191"/>
    <cellStyle name="Hyperlink 4 5 5 2 4" xfId="8401"/>
    <cellStyle name="Hyperlink 4 5 5 3" xfId="2876"/>
    <cellStyle name="Hyperlink 4 5 5 3 2" xfId="9506"/>
    <cellStyle name="Hyperlink 4 5 5 4" xfId="5086"/>
    <cellStyle name="Hyperlink 4 5 5 5" xfId="7296"/>
    <cellStyle name="Hyperlink 4 5 6" xfId="1218"/>
    <cellStyle name="Hyperlink 4 5 6 2" xfId="3429"/>
    <cellStyle name="Hyperlink 4 5 6 2 2" xfId="10059"/>
    <cellStyle name="Hyperlink 4 5 6 3" xfId="5639"/>
    <cellStyle name="Hyperlink 4 5 6 4" xfId="7849"/>
    <cellStyle name="Hyperlink 4 5 7" xfId="2324"/>
    <cellStyle name="Hyperlink 4 5 7 2" xfId="8954"/>
    <cellStyle name="Hyperlink 4 5 8" xfId="4534"/>
    <cellStyle name="Hyperlink 4 5 9" xfId="674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2 2 2" xfId="10933"/>
    <cellStyle name="Hyperlink 4 6 2 2 2 3" xfId="6513"/>
    <cellStyle name="Hyperlink 4 6 2 2 2 4" xfId="8723"/>
    <cellStyle name="Hyperlink 4 6 2 2 3" xfId="3198"/>
    <cellStyle name="Hyperlink 4 6 2 2 3 2" xfId="9828"/>
    <cellStyle name="Hyperlink 4 6 2 2 4" xfId="5408"/>
    <cellStyle name="Hyperlink 4 6 2 2 5" xfId="7618"/>
    <cellStyle name="Hyperlink 4 6 2 3" xfId="1540"/>
    <cellStyle name="Hyperlink 4 6 2 3 2" xfId="3751"/>
    <cellStyle name="Hyperlink 4 6 2 3 2 2" xfId="10381"/>
    <cellStyle name="Hyperlink 4 6 2 3 3" xfId="5961"/>
    <cellStyle name="Hyperlink 4 6 2 3 4" xfId="8171"/>
    <cellStyle name="Hyperlink 4 6 2 4" xfId="2646"/>
    <cellStyle name="Hyperlink 4 6 2 4 2" xfId="9276"/>
    <cellStyle name="Hyperlink 4 6 2 5" xfId="4856"/>
    <cellStyle name="Hyperlink 4 6 2 6" xfId="7066"/>
    <cellStyle name="Hyperlink 4 6 3" xfId="703"/>
    <cellStyle name="Hyperlink 4 6 3 2" xfId="1816"/>
    <cellStyle name="Hyperlink 4 6 3 2 2" xfId="4027"/>
    <cellStyle name="Hyperlink 4 6 3 2 2 2" xfId="10657"/>
    <cellStyle name="Hyperlink 4 6 3 2 3" xfId="6237"/>
    <cellStyle name="Hyperlink 4 6 3 2 4" xfId="8447"/>
    <cellStyle name="Hyperlink 4 6 3 3" xfId="2922"/>
    <cellStyle name="Hyperlink 4 6 3 3 2" xfId="9552"/>
    <cellStyle name="Hyperlink 4 6 3 4" xfId="5132"/>
    <cellStyle name="Hyperlink 4 6 3 5" xfId="7342"/>
    <cellStyle name="Hyperlink 4 6 4" xfId="1264"/>
    <cellStyle name="Hyperlink 4 6 4 2" xfId="3475"/>
    <cellStyle name="Hyperlink 4 6 4 2 2" xfId="10105"/>
    <cellStyle name="Hyperlink 4 6 4 3" xfId="5685"/>
    <cellStyle name="Hyperlink 4 6 4 4" xfId="7895"/>
    <cellStyle name="Hyperlink 4 6 5" xfId="2370"/>
    <cellStyle name="Hyperlink 4 6 5 2" xfId="9000"/>
    <cellStyle name="Hyperlink 4 6 6" xfId="4580"/>
    <cellStyle name="Hyperlink 4 6 7" xfId="679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2 2 2" xfId="11025"/>
    <cellStyle name="Hyperlink 4 7 2 2 2 3" xfId="6605"/>
    <cellStyle name="Hyperlink 4 7 2 2 2 4" xfId="8815"/>
    <cellStyle name="Hyperlink 4 7 2 2 3" xfId="3290"/>
    <cellStyle name="Hyperlink 4 7 2 2 3 2" xfId="9920"/>
    <cellStyle name="Hyperlink 4 7 2 2 4" xfId="5500"/>
    <cellStyle name="Hyperlink 4 7 2 2 5" xfId="7710"/>
    <cellStyle name="Hyperlink 4 7 2 3" xfId="1632"/>
    <cellStyle name="Hyperlink 4 7 2 3 2" xfId="3843"/>
    <cellStyle name="Hyperlink 4 7 2 3 2 2" xfId="10473"/>
    <cellStyle name="Hyperlink 4 7 2 3 3" xfId="6053"/>
    <cellStyle name="Hyperlink 4 7 2 3 4" xfId="8263"/>
    <cellStyle name="Hyperlink 4 7 2 4" xfId="2738"/>
    <cellStyle name="Hyperlink 4 7 2 4 2" xfId="9368"/>
    <cellStyle name="Hyperlink 4 7 2 5" xfId="4948"/>
    <cellStyle name="Hyperlink 4 7 2 6" xfId="7158"/>
    <cellStyle name="Hyperlink 4 7 3" xfId="795"/>
    <cellStyle name="Hyperlink 4 7 3 2" xfId="1908"/>
    <cellStyle name="Hyperlink 4 7 3 2 2" xfId="4119"/>
    <cellStyle name="Hyperlink 4 7 3 2 2 2" xfId="10749"/>
    <cellStyle name="Hyperlink 4 7 3 2 3" xfId="6329"/>
    <cellStyle name="Hyperlink 4 7 3 2 4" xfId="8539"/>
    <cellStyle name="Hyperlink 4 7 3 3" xfId="3014"/>
    <cellStyle name="Hyperlink 4 7 3 3 2" xfId="9644"/>
    <cellStyle name="Hyperlink 4 7 3 4" xfId="5224"/>
    <cellStyle name="Hyperlink 4 7 3 5" xfId="7434"/>
    <cellStyle name="Hyperlink 4 7 4" xfId="1356"/>
    <cellStyle name="Hyperlink 4 7 4 2" xfId="3567"/>
    <cellStyle name="Hyperlink 4 7 4 2 2" xfId="10197"/>
    <cellStyle name="Hyperlink 4 7 4 3" xfId="5777"/>
    <cellStyle name="Hyperlink 4 7 4 4" xfId="7987"/>
    <cellStyle name="Hyperlink 4 7 5" xfId="2462"/>
    <cellStyle name="Hyperlink 4 7 5 2" xfId="9092"/>
    <cellStyle name="Hyperlink 4 7 6" xfId="4672"/>
    <cellStyle name="Hyperlink 4 7 7" xfId="6882"/>
    <cellStyle name="Hyperlink 4 8" xfId="335"/>
    <cellStyle name="Hyperlink 4 8 2" xfId="887"/>
    <cellStyle name="Hyperlink 4 8 2 2" xfId="2000"/>
    <cellStyle name="Hyperlink 4 8 2 2 2" xfId="4211"/>
    <cellStyle name="Hyperlink 4 8 2 2 2 2" xfId="10841"/>
    <cellStyle name="Hyperlink 4 8 2 2 3" xfId="6421"/>
    <cellStyle name="Hyperlink 4 8 2 2 4" xfId="8631"/>
    <cellStyle name="Hyperlink 4 8 2 3" xfId="3106"/>
    <cellStyle name="Hyperlink 4 8 2 3 2" xfId="9736"/>
    <cellStyle name="Hyperlink 4 8 2 4" xfId="5316"/>
    <cellStyle name="Hyperlink 4 8 2 5" xfId="7526"/>
    <cellStyle name="Hyperlink 4 8 3" xfId="1448"/>
    <cellStyle name="Hyperlink 4 8 3 2" xfId="3659"/>
    <cellStyle name="Hyperlink 4 8 3 2 2" xfId="10289"/>
    <cellStyle name="Hyperlink 4 8 3 3" xfId="5869"/>
    <cellStyle name="Hyperlink 4 8 3 4" xfId="8079"/>
    <cellStyle name="Hyperlink 4 8 4" xfId="2554"/>
    <cellStyle name="Hyperlink 4 8 4 2" xfId="9184"/>
    <cellStyle name="Hyperlink 4 8 5" xfId="4764"/>
    <cellStyle name="Hyperlink 4 8 6" xfId="6974"/>
    <cellStyle name="Hyperlink 4 9" xfId="611"/>
    <cellStyle name="Hyperlink 4 9 2" xfId="1724"/>
    <cellStyle name="Hyperlink 4 9 2 2" xfId="3935"/>
    <cellStyle name="Hyperlink 4 9 2 2 2" xfId="10565"/>
    <cellStyle name="Hyperlink 4 9 2 3" xfId="6145"/>
    <cellStyle name="Hyperlink 4 9 2 4" xfId="8355"/>
    <cellStyle name="Hyperlink 4 9 3" xfId="2830"/>
    <cellStyle name="Hyperlink 4 9 3 2" xfId="9460"/>
    <cellStyle name="Hyperlink 4 9 4" xfId="5040"/>
    <cellStyle name="Hyperlink 4 9 5" xfId="7250"/>
    <cellStyle name="Hyperlink 5" xfId="59"/>
    <cellStyle name="Hyperlink 5 10" xfId="2279"/>
    <cellStyle name="Hyperlink 5 10 2" xfId="8909"/>
    <cellStyle name="Hyperlink 5 11" xfId="4489"/>
    <cellStyle name="Hyperlink 5 12" xfId="6699"/>
    <cellStyle name="Hyperlink 5 2" xfId="70"/>
    <cellStyle name="Hyperlink 5 2 10" xfId="4499"/>
    <cellStyle name="Hyperlink 5 2 11" xfId="6709"/>
    <cellStyle name="Hyperlink 5 2 2" xfId="90"/>
    <cellStyle name="Hyperlink 5 2 2 10" xfId="6729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2 2 2" xfId="11010"/>
    <cellStyle name="Hyperlink 5 2 2 2 2 2 2 2 3" xfId="6590"/>
    <cellStyle name="Hyperlink 5 2 2 2 2 2 2 2 4" xfId="8800"/>
    <cellStyle name="Hyperlink 5 2 2 2 2 2 2 3" xfId="3275"/>
    <cellStyle name="Hyperlink 5 2 2 2 2 2 2 3 2" xfId="9905"/>
    <cellStyle name="Hyperlink 5 2 2 2 2 2 2 4" xfId="5485"/>
    <cellStyle name="Hyperlink 5 2 2 2 2 2 2 5" xfId="7695"/>
    <cellStyle name="Hyperlink 5 2 2 2 2 2 3" xfId="1617"/>
    <cellStyle name="Hyperlink 5 2 2 2 2 2 3 2" xfId="3828"/>
    <cellStyle name="Hyperlink 5 2 2 2 2 2 3 2 2" xfId="10458"/>
    <cellStyle name="Hyperlink 5 2 2 2 2 2 3 3" xfId="6038"/>
    <cellStyle name="Hyperlink 5 2 2 2 2 2 3 4" xfId="8248"/>
    <cellStyle name="Hyperlink 5 2 2 2 2 2 4" xfId="2723"/>
    <cellStyle name="Hyperlink 5 2 2 2 2 2 4 2" xfId="9353"/>
    <cellStyle name="Hyperlink 5 2 2 2 2 2 5" xfId="4933"/>
    <cellStyle name="Hyperlink 5 2 2 2 2 2 6" xfId="7143"/>
    <cellStyle name="Hyperlink 5 2 2 2 2 3" xfId="780"/>
    <cellStyle name="Hyperlink 5 2 2 2 2 3 2" xfId="1893"/>
    <cellStyle name="Hyperlink 5 2 2 2 2 3 2 2" xfId="4104"/>
    <cellStyle name="Hyperlink 5 2 2 2 2 3 2 2 2" xfId="10734"/>
    <cellStyle name="Hyperlink 5 2 2 2 2 3 2 3" xfId="6314"/>
    <cellStyle name="Hyperlink 5 2 2 2 2 3 2 4" xfId="8524"/>
    <cellStyle name="Hyperlink 5 2 2 2 2 3 3" xfId="2999"/>
    <cellStyle name="Hyperlink 5 2 2 2 2 3 3 2" xfId="9629"/>
    <cellStyle name="Hyperlink 5 2 2 2 2 3 4" xfId="5209"/>
    <cellStyle name="Hyperlink 5 2 2 2 2 3 5" xfId="7419"/>
    <cellStyle name="Hyperlink 5 2 2 2 2 4" xfId="1341"/>
    <cellStyle name="Hyperlink 5 2 2 2 2 4 2" xfId="3552"/>
    <cellStyle name="Hyperlink 5 2 2 2 2 4 2 2" xfId="10182"/>
    <cellStyle name="Hyperlink 5 2 2 2 2 4 3" xfId="5762"/>
    <cellStyle name="Hyperlink 5 2 2 2 2 4 4" xfId="7972"/>
    <cellStyle name="Hyperlink 5 2 2 2 2 5" xfId="2447"/>
    <cellStyle name="Hyperlink 5 2 2 2 2 5 2" xfId="9077"/>
    <cellStyle name="Hyperlink 5 2 2 2 2 6" xfId="4657"/>
    <cellStyle name="Hyperlink 5 2 2 2 2 7" xfId="686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2 2 2" xfId="11102"/>
    <cellStyle name="Hyperlink 5 2 2 2 3 2 2 2 3" xfId="6682"/>
    <cellStyle name="Hyperlink 5 2 2 2 3 2 2 2 4" xfId="8892"/>
    <cellStyle name="Hyperlink 5 2 2 2 3 2 2 3" xfId="3367"/>
    <cellStyle name="Hyperlink 5 2 2 2 3 2 2 3 2" xfId="9997"/>
    <cellStyle name="Hyperlink 5 2 2 2 3 2 2 4" xfId="5577"/>
    <cellStyle name="Hyperlink 5 2 2 2 3 2 2 5" xfId="7787"/>
    <cellStyle name="Hyperlink 5 2 2 2 3 2 3" xfId="1709"/>
    <cellStyle name="Hyperlink 5 2 2 2 3 2 3 2" xfId="3920"/>
    <cellStyle name="Hyperlink 5 2 2 2 3 2 3 2 2" xfId="10550"/>
    <cellStyle name="Hyperlink 5 2 2 2 3 2 3 3" xfId="6130"/>
    <cellStyle name="Hyperlink 5 2 2 2 3 2 3 4" xfId="8340"/>
    <cellStyle name="Hyperlink 5 2 2 2 3 2 4" xfId="2815"/>
    <cellStyle name="Hyperlink 5 2 2 2 3 2 4 2" xfId="9445"/>
    <cellStyle name="Hyperlink 5 2 2 2 3 2 5" xfId="5025"/>
    <cellStyle name="Hyperlink 5 2 2 2 3 2 6" xfId="7235"/>
    <cellStyle name="Hyperlink 5 2 2 2 3 3" xfId="872"/>
    <cellStyle name="Hyperlink 5 2 2 2 3 3 2" xfId="1985"/>
    <cellStyle name="Hyperlink 5 2 2 2 3 3 2 2" xfId="4196"/>
    <cellStyle name="Hyperlink 5 2 2 2 3 3 2 2 2" xfId="10826"/>
    <cellStyle name="Hyperlink 5 2 2 2 3 3 2 3" xfId="6406"/>
    <cellStyle name="Hyperlink 5 2 2 2 3 3 2 4" xfId="8616"/>
    <cellStyle name="Hyperlink 5 2 2 2 3 3 3" xfId="3091"/>
    <cellStyle name="Hyperlink 5 2 2 2 3 3 3 2" xfId="9721"/>
    <cellStyle name="Hyperlink 5 2 2 2 3 3 4" xfId="5301"/>
    <cellStyle name="Hyperlink 5 2 2 2 3 3 5" xfId="7511"/>
    <cellStyle name="Hyperlink 5 2 2 2 3 4" xfId="1433"/>
    <cellStyle name="Hyperlink 5 2 2 2 3 4 2" xfId="3644"/>
    <cellStyle name="Hyperlink 5 2 2 2 3 4 2 2" xfId="10274"/>
    <cellStyle name="Hyperlink 5 2 2 2 3 4 3" xfId="5854"/>
    <cellStyle name="Hyperlink 5 2 2 2 3 4 4" xfId="8064"/>
    <cellStyle name="Hyperlink 5 2 2 2 3 5" xfId="2539"/>
    <cellStyle name="Hyperlink 5 2 2 2 3 5 2" xfId="9169"/>
    <cellStyle name="Hyperlink 5 2 2 2 3 6" xfId="4749"/>
    <cellStyle name="Hyperlink 5 2 2 2 3 7" xfId="695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2 2 2" xfId="10918"/>
    <cellStyle name="Hyperlink 5 2 2 2 4 2 2 3" xfId="6498"/>
    <cellStyle name="Hyperlink 5 2 2 2 4 2 2 4" xfId="8708"/>
    <cellStyle name="Hyperlink 5 2 2 2 4 2 3" xfId="3183"/>
    <cellStyle name="Hyperlink 5 2 2 2 4 2 3 2" xfId="9813"/>
    <cellStyle name="Hyperlink 5 2 2 2 4 2 4" xfId="5393"/>
    <cellStyle name="Hyperlink 5 2 2 2 4 2 5" xfId="7603"/>
    <cellStyle name="Hyperlink 5 2 2 2 4 3" xfId="1525"/>
    <cellStyle name="Hyperlink 5 2 2 2 4 3 2" xfId="3736"/>
    <cellStyle name="Hyperlink 5 2 2 2 4 3 2 2" xfId="10366"/>
    <cellStyle name="Hyperlink 5 2 2 2 4 3 3" xfId="5946"/>
    <cellStyle name="Hyperlink 5 2 2 2 4 3 4" xfId="8156"/>
    <cellStyle name="Hyperlink 5 2 2 2 4 4" xfId="2631"/>
    <cellStyle name="Hyperlink 5 2 2 2 4 4 2" xfId="9261"/>
    <cellStyle name="Hyperlink 5 2 2 2 4 5" xfId="4841"/>
    <cellStyle name="Hyperlink 5 2 2 2 4 6" xfId="7051"/>
    <cellStyle name="Hyperlink 5 2 2 2 5" xfId="688"/>
    <cellStyle name="Hyperlink 5 2 2 2 5 2" xfId="1801"/>
    <cellStyle name="Hyperlink 5 2 2 2 5 2 2" xfId="4012"/>
    <cellStyle name="Hyperlink 5 2 2 2 5 2 2 2" xfId="10642"/>
    <cellStyle name="Hyperlink 5 2 2 2 5 2 3" xfId="6222"/>
    <cellStyle name="Hyperlink 5 2 2 2 5 2 4" xfId="8432"/>
    <cellStyle name="Hyperlink 5 2 2 2 5 3" xfId="2907"/>
    <cellStyle name="Hyperlink 5 2 2 2 5 3 2" xfId="9537"/>
    <cellStyle name="Hyperlink 5 2 2 2 5 4" xfId="5117"/>
    <cellStyle name="Hyperlink 5 2 2 2 5 5" xfId="7327"/>
    <cellStyle name="Hyperlink 5 2 2 2 6" xfId="1249"/>
    <cellStyle name="Hyperlink 5 2 2 2 6 2" xfId="3460"/>
    <cellStyle name="Hyperlink 5 2 2 2 6 2 2" xfId="10090"/>
    <cellStyle name="Hyperlink 5 2 2 2 6 3" xfId="5670"/>
    <cellStyle name="Hyperlink 5 2 2 2 6 4" xfId="7880"/>
    <cellStyle name="Hyperlink 5 2 2 2 7" xfId="2355"/>
    <cellStyle name="Hyperlink 5 2 2 2 7 2" xfId="8985"/>
    <cellStyle name="Hyperlink 5 2 2 2 8" xfId="4565"/>
    <cellStyle name="Hyperlink 5 2 2 2 9" xfId="677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2 2 2" xfId="10964"/>
    <cellStyle name="Hyperlink 5 2 2 3 2 2 2 3" xfId="6544"/>
    <cellStyle name="Hyperlink 5 2 2 3 2 2 2 4" xfId="8754"/>
    <cellStyle name="Hyperlink 5 2 2 3 2 2 3" xfId="3229"/>
    <cellStyle name="Hyperlink 5 2 2 3 2 2 3 2" xfId="9859"/>
    <cellStyle name="Hyperlink 5 2 2 3 2 2 4" xfId="5439"/>
    <cellStyle name="Hyperlink 5 2 2 3 2 2 5" xfId="7649"/>
    <cellStyle name="Hyperlink 5 2 2 3 2 3" xfId="1571"/>
    <cellStyle name="Hyperlink 5 2 2 3 2 3 2" xfId="3782"/>
    <cellStyle name="Hyperlink 5 2 2 3 2 3 2 2" xfId="10412"/>
    <cellStyle name="Hyperlink 5 2 2 3 2 3 3" xfId="5992"/>
    <cellStyle name="Hyperlink 5 2 2 3 2 3 4" xfId="8202"/>
    <cellStyle name="Hyperlink 5 2 2 3 2 4" xfId="2677"/>
    <cellStyle name="Hyperlink 5 2 2 3 2 4 2" xfId="9307"/>
    <cellStyle name="Hyperlink 5 2 2 3 2 5" xfId="4887"/>
    <cellStyle name="Hyperlink 5 2 2 3 2 6" xfId="7097"/>
    <cellStyle name="Hyperlink 5 2 2 3 3" xfId="734"/>
    <cellStyle name="Hyperlink 5 2 2 3 3 2" xfId="1847"/>
    <cellStyle name="Hyperlink 5 2 2 3 3 2 2" xfId="4058"/>
    <cellStyle name="Hyperlink 5 2 2 3 3 2 2 2" xfId="10688"/>
    <cellStyle name="Hyperlink 5 2 2 3 3 2 3" xfId="6268"/>
    <cellStyle name="Hyperlink 5 2 2 3 3 2 4" xfId="8478"/>
    <cellStyle name="Hyperlink 5 2 2 3 3 3" xfId="2953"/>
    <cellStyle name="Hyperlink 5 2 2 3 3 3 2" xfId="9583"/>
    <cellStyle name="Hyperlink 5 2 2 3 3 4" xfId="5163"/>
    <cellStyle name="Hyperlink 5 2 2 3 3 5" xfId="7373"/>
    <cellStyle name="Hyperlink 5 2 2 3 4" xfId="1295"/>
    <cellStyle name="Hyperlink 5 2 2 3 4 2" xfId="3506"/>
    <cellStyle name="Hyperlink 5 2 2 3 4 2 2" xfId="10136"/>
    <cellStyle name="Hyperlink 5 2 2 3 4 3" xfId="5716"/>
    <cellStyle name="Hyperlink 5 2 2 3 4 4" xfId="7926"/>
    <cellStyle name="Hyperlink 5 2 2 3 5" xfId="2401"/>
    <cellStyle name="Hyperlink 5 2 2 3 5 2" xfId="9031"/>
    <cellStyle name="Hyperlink 5 2 2 3 6" xfId="4611"/>
    <cellStyle name="Hyperlink 5 2 2 3 7" xfId="682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2 2 2" xfId="11056"/>
    <cellStyle name="Hyperlink 5 2 2 4 2 2 2 3" xfId="6636"/>
    <cellStyle name="Hyperlink 5 2 2 4 2 2 2 4" xfId="8846"/>
    <cellStyle name="Hyperlink 5 2 2 4 2 2 3" xfId="3321"/>
    <cellStyle name="Hyperlink 5 2 2 4 2 2 3 2" xfId="9951"/>
    <cellStyle name="Hyperlink 5 2 2 4 2 2 4" xfId="5531"/>
    <cellStyle name="Hyperlink 5 2 2 4 2 2 5" xfId="7741"/>
    <cellStyle name="Hyperlink 5 2 2 4 2 3" xfId="1663"/>
    <cellStyle name="Hyperlink 5 2 2 4 2 3 2" xfId="3874"/>
    <cellStyle name="Hyperlink 5 2 2 4 2 3 2 2" xfId="10504"/>
    <cellStyle name="Hyperlink 5 2 2 4 2 3 3" xfId="6084"/>
    <cellStyle name="Hyperlink 5 2 2 4 2 3 4" xfId="8294"/>
    <cellStyle name="Hyperlink 5 2 2 4 2 4" xfId="2769"/>
    <cellStyle name="Hyperlink 5 2 2 4 2 4 2" xfId="9399"/>
    <cellStyle name="Hyperlink 5 2 2 4 2 5" xfId="4979"/>
    <cellStyle name="Hyperlink 5 2 2 4 2 6" xfId="7189"/>
    <cellStyle name="Hyperlink 5 2 2 4 3" xfId="826"/>
    <cellStyle name="Hyperlink 5 2 2 4 3 2" xfId="1939"/>
    <cellStyle name="Hyperlink 5 2 2 4 3 2 2" xfId="4150"/>
    <cellStyle name="Hyperlink 5 2 2 4 3 2 2 2" xfId="10780"/>
    <cellStyle name="Hyperlink 5 2 2 4 3 2 3" xfId="6360"/>
    <cellStyle name="Hyperlink 5 2 2 4 3 2 4" xfId="8570"/>
    <cellStyle name="Hyperlink 5 2 2 4 3 3" xfId="3045"/>
    <cellStyle name="Hyperlink 5 2 2 4 3 3 2" xfId="9675"/>
    <cellStyle name="Hyperlink 5 2 2 4 3 4" xfId="5255"/>
    <cellStyle name="Hyperlink 5 2 2 4 3 5" xfId="7465"/>
    <cellStyle name="Hyperlink 5 2 2 4 4" xfId="1387"/>
    <cellStyle name="Hyperlink 5 2 2 4 4 2" xfId="3598"/>
    <cellStyle name="Hyperlink 5 2 2 4 4 2 2" xfId="10228"/>
    <cellStyle name="Hyperlink 5 2 2 4 4 3" xfId="5808"/>
    <cellStyle name="Hyperlink 5 2 2 4 4 4" xfId="8018"/>
    <cellStyle name="Hyperlink 5 2 2 4 5" xfId="2493"/>
    <cellStyle name="Hyperlink 5 2 2 4 5 2" xfId="9123"/>
    <cellStyle name="Hyperlink 5 2 2 4 6" xfId="4703"/>
    <cellStyle name="Hyperlink 5 2 2 4 7" xfId="6913"/>
    <cellStyle name="Hyperlink 5 2 2 5" xfId="366"/>
    <cellStyle name="Hyperlink 5 2 2 5 2" xfId="918"/>
    <cellStyle name="Hyperlink 5 2 2 5 2 2" xfId="2031"/>
    <cellStyle name="Hyperlink 5 2 2 5 2 2 2" xfId="4242"/>
    <cellStyle name="Hyperlink 5 2 2 5 2 2 2 2" xfId="10872"/>
    <cellStyle name="Hyperlink 5 2 2 5 2 2 3" xfId="6452"/>
    <cellStyle name="Hyperlink 5 2 2 5 2 2 4" xfId="8662"/>
    <cellStyle name="Hyperlink 5 2 2 5 2 3" xfId="3137"/>
    <cellStyle name="Hyperlink 5 2 2 5 2 3 2" xfId="9767"/>
    <cellStyle name="Hyperlink 5 2 2 5 2 4" xfId="5347"/>
    <cellStyle name="Hyperlink 5 2 2 5 2 5" xfId="7557"/>
    <cellStyle name="Hyperlink 5 2 2 5 3" xfId="1479"/>
    <cellStyle name="Hyperlink 5 2 2 5 3 2" xfId="3690"/>
    <cellStyle name="Hyperlink 5 2 2 5 3 2 2" xfId="10320"/>
    <cellStyle name="Hyperlink 5 2 2 5 3 3" xfId="5900"/>
    <cellStyle name="Hyperlink 5 2 2 5 3 4" xfId="8110"/>
    <cellStyle name="Hyperlink 5 2 2 5 4" xfId="2585"/>
    <cellStyle name="Hyperlink 5 2 2 5 4 2" xfId="9215"/>
    <cellStyle name="Hyperlink 5 2 2 5 5" xfId="4795"/>
    <cellStyle name="Hyperlink 5 2 2 5 6" xfId="7005"/>
    <cellStyle name="Hyperlink 5 2 2 6" xfId="642"/>
    <cellStyle name="Hyperlink 5 2 2 6 2" xfId="1755"/>
    <cellStyle name="Hyperlink 5 2 2 6 2 2" xfId="3966"/>
    <cellStyle name="Hyperlink 5 2 2 6 2 2 2" xfId="10596"/>
    <cellStyle name="Hyperlink 5 2 2 6 2 3" xfId="6176"/>
    <cellStyle name="Hyperlink 5 2 2 6 2 4" xfId="8386"/>
    <cellStyle name="Hyperlink 5 2 2 6 3" xfId="2861"/>
    <cellStyle name="Hyperlink 5 2 2 6 3 2" xfId="9491"/>
    <cellStyle name="Hyperlink 5 2 2 6 4" xfId="5071"/>
    <cellStyle name="Hyperlink 5 2 2 6 5" xfId="7281"/>
    <cellStyle name="Hyperlink 5 2 2 7" xfId="1203"/>
    <cellStyle name="Hyperlink 5 2 2 7 2" xfId="3414"/>
    <cellStyle name="Hyperlink 5 2 2 7 2 2" xfId="10044"/>
    <cellStyle name="Hyperlink 5 2 2 7 3" xfId="5624"/>
    <cellStyle name="Hyperlink 5 2 2 7 4" xfId="7834"/>
    <cellStyle name="Hyperlink 5 2 2 8" xfId="2309"/>
    <cellStyle name="Hyperlink 5 2 2 8 2" xfId="893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2 2 2" xfId="10990"/>
    <cellStyle name="Hyperlink 5 2 3 2 2 2 2 3" xfId="6570"/>
    <cellStyle name="Hyperlink 5 2 3 2 2 2 2 4" xfId="8780"/>
    <cellStyle name="Hyperlink 5 2 3 2 2 2 3" xfId="3255"/>
    <cellStyle name="Hyperlink 5 2 3 2 2 2 3 2" xfId="9885"/>
    <cellStyle name="Hyperlink 5 2 3 2 2 2 4" xfId="5465"/>
    <cellStyle name="Hyperlink 5 2 3 2 2 2 5" xfId="7675"/>
    <cellStyle name="Hyperlink 5 2 3 2 2 3" xfId="1597"/>
    <cellStyle name="Hyperlink 5 2 3 2 2 3 2" xfId="3808"/>
    <cellStyle name="Hyperlink 5 2 3 2 2 3 2 2" xfId="10438"/>
    <cellStyle name="Hyperlink 5 2 3 2 2 3 3" xfId="6018"/>
    <cellStyle name="Hyperlink 5 2 3 2 2 3 4" xfId="8228"/>
    <cellStyle name="Hyperlink 5 2 3 2 2 4" xfId="2703"/>
    <cellStyle name="Hyperlink 5 2 3 2 2 4 2" xfId="9333"/>
    <cellStyle name="Hyperlink 5 2 3 2 2 5" xfId="4913"/>
    <cellStyle name="Hyperlink 5 2 3 2 2 6" xfId="7123"/>
    <cellStyle name="Hyperlink 5 2 3 2 3" xfId="760"/>
    <cellStyle name="Hyperlink 5 2 3 2 3 2" xfId="1873"/>
    <cellStyle name="Hyperlink 5 2 3 2 3 2 2" xfId="4084"/>
    <cellStyle name="Hyperlink 5 2 3 2 3 2 2 2" xfId="10714"/>
    <cellStyle name="Hyperlink 5 2 3 2 3 2 3" xfId="6294"/>
    <cellStyle name="Hyperlink 5 2 3 2 3 2 4" xfId="8504"/>
    <cellStyle name="Hyperlink 5 2 3 2 3 3" xfId="2979"/>
    <cellStyle name="Hyperlink 5 2 3 2 3 3 2" xfId="9609"/>
    <cellStyle name="Hyperlink 5 2 3 2 3 4" xfId="5189"/>
    <cellStyle name="Hyperlink 5 2 3 2 3 5" xfId="7399"/>
    <cellStyle name="Hyperlink 5 2 3 2 4" xfId="1321"/>
    <cellStyle name="Hyperlink 5 2 3 2 4 2" xfId="3532"/>
    <cellStyle name="Hyperlink 5 2 3 2 4 2 2" xfId="10162"/>
    <cellStyle name="Hyperlink 5 2 3 2 4 3" xfId="5742"/>
    <cellStyle name="Hyperlink 5 2 3 2 4 4" xfId="7952"/>
    <cellStyle name="Hyperlink 5 2 3 2 5" xfId="2427"/>
    <cellStyle name="Hyperlink 5 2 3 2 5 2" xfId="9057"/>
    <cellStyle name="Hyperlink 5 2 3 2 6" xfId="4637"/>
    <cellStyle name="Hyperlink 5 2 3 2 7" xfId="684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2 2 2" xfId="11082"/>
    <cellStyle name="Hyperlink 5 2 3 3 2 2 2 3" xfId="6662"/>
    <cellStyle name="Hyperlink 5 2 3 3 2 2 2 4" xfId="8872"/>
    <cellStyle name="Hyperlink 5 2 3 3 2 2 3" xfId="3347"/>
    <cellStyle name="Hyperlink 5 2 3 3 2 2 3 2" xfId="9977"/>
    <cellStyle name="Hyperlink 5 2 3 3 2 2 4" xfId="5557"/>
    <cellStyle name="Hyperlink 5 2 3 3 2 2 5" xfId="7767"/>
    <cellStyle name="Hyperlink 5 2 3 3 2 3" xfId="1689"/>
    <cellStyle name="Hyperlink 5 2 3 3 2 3 2" xfId="3900"/>
    <cellStyle name="Hyperlink 5 2 3 3 2 3 2 2" xfId="10530"/>
    <cellStyle name="Hyperlink 5 2 3 3 2 3 3" xfId="6110"/>
    <cellStyle name="Hyperlink 5 2 3 3 2 3 4" xfId="8320"/>
    <cellStyle name="Hyperlink 5 2 3 3 2 4" xfId="2795"/>
    <cellStyle name="Hyperlink 5 2 3 3 2 4 2" xfId="9425"/>
    <cellStyle name="Hyperlink 5 2 3 3 2 5" xfId="5005"/>
    <cellStyle name="Hyperlink 5 2 3 3 2 6" xfId="7215"/>
    <cellStyle name="Hyperlink 5 2 3 3 3" xfId="852"/>
    <cellStyle name="Hyperlink 5 2 3 3 3 2" xfId="1965"/>
    <cellStyle name="Hyperlink 5 2 3 3 3 2 2" xfId="4176"/>
    <cellStyle name="Hyperlink 5 2 3 3 3 2 2 2" xfId="10806"/>
    <cellStyle name="Hyperlink 5 2 3 3 3 2 3" xfId="6386"/>
    <cellStyle name="Hyperlink 5 2 3 3 3 2 4" xfId="8596"/>
    <cellStyle name="Hyperlink 5 2 3 3 3 3" xfId="3071"/>
    <cellStyle name="Hyperlink 5 2 3 3 3 3 2" xfId="9701"/>
    <cellStyle name="Hyperlink 5 2 3 3 3 4" xfId="5281"/>
    <cellStyle name="Hyperlink 5 2 3 3 3 5" xfId="7491"/>
    <cellStyle name="Hyperlink 5 2 3 3 4" xfId="1413"/>
    <cellStyle name="Hyperlink 5 2 3 3 4 2" xfId="3624"/>
    <cellStyle name="Hyperlink 5 2 3 3 4 2 2" xfId="10254"/>
    <cellStyle name="Hyperlink 5 2 3 3 4 3" xfId="5834"/>
    <cellStyle name="Hyperlink 5 2 3 3 4 4" xfId="8044"/>
    <cellStyle name="Hyperlink 5 2 3 3 5" xfId="2519"/>
    <cellStyle name="Hyperlink 5 2 3 3 5 2" xfId="9149"/>
    <cellStyle name="Hyperlink 5 2 3 3 6" xfId="4729"/>
    <cellStyle name="Hyperlink 5 2 3 3 7" xfId="6939"/>
    <cellStyle name="Hyperlink 5 2 3 4" xfId="392"/>
    <cellStyle name="Hyperlink 5 2 3 4 2" xfId="944"/>
    <cellStyle name="Hyperlink 5 2 3 4 2 2" xfId="2057"/>
    <cellStyle name="Hyperlink 5 2 3 4 2 2 2" xfId="4268"/>
    <cellStyle name="Hyperlink 5 2 3 4 2 2 2 2" xfId="10898"/>
    <cellStyle name="Hyperlink 5 2 3 4 2 2 3" xfId="6478"/>
    <cellStyle name="Hyperlink 5 2 3 4 2 2 4" xfId="8688"/>
    <cellStyle name="Hyperlink 5 2 3 4 2 3" xfId="3163"/>
    <cellStyle name="Hyperlink 5 2 3 4 2 3 2" xfId="9793"/>
    <cellStyle name="Hyperlink 5 2 3 4 2 4" xfId="5373"/>
    <cellStyle name="Hyperlink 5 2 3 4 2 5" xfId="7583"/>
    <cellStyle name="Hyperlink 5 2 3 4 3" xfId="1505"/>
    <cellStyle name="Hyperlink 5 2 3 4 3 2" xfId="3716"/>
    <cellStyle name="Hyperlink 5 2 3 4 3 2 2" xfId="10346"/>
    <cellStyle name="Hyperlink 5 2 3 4 3 3" xfId="5926"/>
    <cellStyle name="Hyperlink 5 2 3 4 3 4" xfId="8136"/>
    <cellStyle name="Hyperlink 5 2 3 4 4" xfId="2611"/>
    <cellStyle name="Hyperlink 5 2 3 4 4 2" xfId="9241"/>
    <cellStyle name="Hyperlink 5 2 3 4 5" xfId="4821"/>
    <cellStyle name="Hyperlink 5 2 3 4 6" xfId="7031"/>
    <cellStyle name="Hyperlink 5 2 3 5" xfId="668"/>
    <cellStyle name="Hyperlink 5 2 3 5 2" xfId="1781"/>
    <cellStyle name="Hyperlink 5 2 3 5 2 2" xfId="3992"/>
    <cellStyle name="Hyperlink 5 2 3 5 2 2 2" xfId="10622"/>
    <cellStyle name="Hyperlink 5 2 3 5 2 3" xfId="6202"/>
    <cellStyle name="Hyperlink 5 2 3 5 2 4" xfId="8412"/>
    <cellStyle name="Hyperlink 5 2 3 5 3" xfId="2887"/>
    <cellStyle name="Hyperlink 5 2 3 5 3 2" xfId="9517"/>
    <cellStyle name="Hyperlink 5 2 3 5 4" xfId="5097"/>
    <cellStyle name="Hyperlink 5 2 3 5 5" xfId="7307"/>
    <cellStyle name="Hyperlink 5 2 3 6" xfId="1229"/>
    <cellStyle name="Hyperlink 5 2 3 6 2" xfId="3440"/>
    <cellStyle name="Hyperlink 5 2 3 6 2 2" xfId="10070"/>
    <cellStyle name="Hyperlink 5 2 3 6 3" xfId="5650"/>
    <cellStyle name="Hyperlink 5 2 3 6 4" xfId="7860"/>
    <cellStyle name="Hyperlink 5 2 3 7" xfId="2335"/>
    <cellStyle name="Hyperlink 5 2 3 7 2" xfId="8965"/>
    <cellStyle name="Hyperlink 5 2 3 8" xfId="4545"/>
    <cellStyle name="Hyperlink 5 2 3 9" xfId="675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2 2 2" xfId="10944"/>
    <cellStyle name="Hyperlink 5 2 4 2 2 2 3" xfId="6524"/>
    <cellStyle name="Hyperlink 5 2 4 2 2 2 4" xfId="8734"/>
    <cellStyle name="Hyperlink 5 2 4 2 2 3" xfId="3209"/>
    <cellStyle name="Hyperlink 5 2 4 2 2 3 2" xfId="9839"/>
    <cellStyle name="Hyperlink 5 2 4 2 2 4" xfId="5419"/>
    <cellStyle name="Hyperlink 5 2 4 2 2 5" xfId="7629"/>
    <cellStyle name="Hyperlink 5 2 4 2 3" xfId="1551"/>
    <cellStyle name="Hyperlink 5 2 4 2 3 2" xfId="3762"/>
    <cellStyle name="Hyperlink 5 2 4 2 3 2 2" xfId="10392"/>
    <cellStyle name="Hyperlink 5 2 4 2 3 3" xfId="5972"/>
    <cellStyle name="Hyperlink 5 2 4 2 3 4" xfId="8182"/>
    <cellStyle name="Hyperlink 5 2 4 2 4" xfId="2657"/>
    <cellStyle name="Hyperlink 5 2 4 2 4 2" xfId="9287"/>
    <cellStyle name="Hyperlink 5 2 4 2 5" xfId="4867"/>
    <cellStyle name="Hyperlink 5 2 4 2 6" xfId="7077"/>
    <cellStyle name="Hyperlink 5 2 4 3" xfId="714"/>
    <cellStyle name="Hyperlink 5 2 4 3 2" xfId="1827"/>
    <cellStyle name="Hyperlink 5 2 4 3 2 2" xfId="4038"/>
    <cellStyle name="Hyperlink 5 2 4 3 2 2 2" xfId="10668"/>
    <cellStyle name="Hyperlink 5 2 4 3 2 3" xfId="6248"/>
    <cellStyle name="Hyperlink 5 2 4 3 2 4" xfId="8458"/>
    <cellStyle name="Hyperlink 5 2 4 3 3" xfId="2933"/>
    <cellStyle name="Hyperlink 5 2 4 3 3 2" xfId="9563"/>
    <cellStyle name="Hyperlink 5 2 4 3 4" xfId="5143"/>
    <cellStyle name="Hyperlink 5 2 4 3 5" xfId="7353"/>
    <cellStyle name="Hyperlink 5 2 4 4" xfId="1275"/>
    <cellStyle name="Hyperlink 5 2 4 4 2" xfId="3486"/>
    <cellStyle name="Hyperlink 5 2 4 4 2 2" xfId="10116"/>
    <cellStyle name="Hyperlink 5 2 4 4 3" xfId="5696"/>
    <cellStyle name="Hyperlink 5 2 4 4 4" xfId="7906"/>
    <cellStyle name="Hyperlink 5 2 4 5" xfId="2381"/>
    <cellStyle name="Hyperlink 5 2 4 5 2" xfId="9011"/>
    <cellStyle name="Hyperlink 5 2 4 6" xfId="4591"/>
    <cellStyle name="Hyperlink 5 2 4 7" xfId="680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2 2 2" xfId="11036"/>
    <cellStyle name="Hyperlink 5 2 5 2 2 2 3" xfId="6616"/>
    <cellStyle name="Hyperlink 5 2 5 2 2 2 4" xfId="8826"/>
    <cellStyle name="Hyperlink 5 2 5 2 2 3" xfId="3301"/>
    <cellStyle name="Hyperlink 5 2 5 2 2 3 2" xfId="9931"/>
    <cellStyle name="Hyperlink 5 2 5 2 2 4" xfId="5511"/>
    <cellStyle name="Hyperlink 5 2 5 2 2 5" xfId="7721"/>
    <cellStyle name="Hyperlink 5 2 5 2 3" xfId="1643"/>
    <cellStyle name="Hyperlink 5 2 5 2 3 2" xfId="3854"/>
    <cellStyle name="Hyperlink 5 2 5 2 3 2 2" xfId="10484"/>
    <cellStyle name="Hyperlink 5 2 5 2 3 3" xfId="6064"/>
    <cellStyle name="Hyperlink 5 2 5 2 3 4" xfId="8274"/>
    <cellStyle name="Hyperlink 5 2 5 2 4" xfId="2749"/>
    <cellStyle name="Hyperlink 5 2 5 2 4 2" xfId="9379"/>
    <cellStyle name="Hyperlink 5 2 5 2 5" xfId="4959"/>
    <cellStyle name="Hyperlink 5 2 5 2 6" xfId="7169"/>
    <cellStyle name="Hyperlink 5 2 5 3" xfId="806"/>
    <cellStyle name="Hyperlink 5 2 5 3 2" xfId="1919"/>
    <cellStyle name="Hyperlink 5 2 5 3 2 2" xfId="4130"/>
    <cellStyle name="Hyperlink 5 2 5 3 2 2 2" xfId="10760"/>
    <cellStyle name="Hyperlink 5 2 5 3 2 3" xfId="6340"/>
    <cellStyle name="Hyperlink 5 2 5 3 2 4" xfId="8550"/>
    <cellStyle name="Hyperlink 5 2 5 3 3" xfId="3025"/>
    <cellStyle name="Hyperlink 5 2 5 3 3 2" xfId="9655"/>
    <cellStyle name="Hyperlink 5 2 5 3 4" xfId="5235"/>
    <cellStyle name="Hyperlink 5 2 5 3 5" xfId="7445"/>
    <cellStyle name="Hyperlink 5 2 5 4" xfId="1367"/>
    <cellStyle name="Hyperlink 5 2 5 4 2" xfId="3578"/>
    <cellStyle name="Hyperlink 5 2 5 4 2 2" xfId="10208"/>
    <cellStyle name="Hyperlink 5 2 5 4 3" xfId="5788"/>
    <cellStyle name="Hyperlink 5 2 5 4 4" xfId="7998"/>
    <cellStyle name="Hyperlink 5 2 5 5" xfId="2473"/>
    <cellStyle name="Hyperlink 5 2 5 5 2" xfId="9103"/>
    <cellStyle name="Hyperlink 5 2 5 6" xfId="4683"/>
    <cellStyle name="Hyperlink 5 2 5 7" xfId="6893"/>
    <cellStyle name="Hyperlink 5 2 6" xfId="346"/>
    <cellStyle name="Hyperlink 5 2 6 2" xfId="898"/>
    <cellStyle name="Hyperlink 5 2 6 2 2" xfId="2011"/>
    <cellStyle name="Hyperlink 5 2 6 2 2 2" xfId="4222"/>
    <cellStyle name="Hyperlink 5 2 6 2 2 2 2" xfId="10852"/>
    <cellStyle name="Hyperlink 5 2 6 2 2 3" xfId="6432"/>
    <cellStyle name="Hyperlink 5 2 6 2 2 4" xfId="8642"/>
    <cellStyle name="Hyperlink 5 2 6 2 3" xfId="3117"/>
    <cellStyle name="Hyperlink 5 2 6 2 3 2" xfId="9747"/>
    <cellStyle name="Hyperlink 5 2 6 2 4" xfId="5327"/>
    <cellStyle name="Hyperlink 5 2 6 2 5" xfId="7537"/>
    <cellStyle name="Hyperlink 5 2 6 3" xfId="1459"/>
    <cellStyle name="Hyperlink 5 2 6 3 2" xfId="3670"/>
    <cellStyle name="Hyperlink 5 2 6 3 2 2" xfId="10300"/>
    <cellStyle name="Hyperlink 5 2 6 3 3" xfId="5880"/>
    <cellStyle name="Hyperlink 5 2 6 3 4" xfId="8090"/>
    <cellStyle name="Hyperlink 5 2 6 4" xfId="2565"/>
    <cellStyle name="Hyperlink 5 2 6 4 2" xfId="9195"/>
    <cellStyle name="Hyperlink 5 2 6 5" xfId="4775"/>
    <cellStyle name="Hyperlink 5 2 6 6" xfId="6985"/>
    <cellStyle name="Hyperlink 5 2 7" xfId="622"/>
    <cellStyle name="Hyperlink 5 2 7 2" xfId="1735"/>
    <cellStyle name="Hyperlink 5 2 7 2 2" xfId="3946"/>
    <cellStyle name="Hyperlink 5 2 7 2 2 2" xfId="10576"/>
    <cellStyle name="Hyperlink 5 2 7 2 3" xfId="6156"/>
    <cellStyle name="Hyperlink 5 2 7 2 4" xfId="8366"/>
    <cellStyle name="Hyperlink 5 2 7 3" xfId="2841"/>
    <cellStyle name="Hyperlink 5 2 7 3 2" xfId="9471"/>
    <cellStyle name="Hyperlink 5 2 7 4" xfId="5051"/>
    <cellStyle name="Hyperlink 5 2 7 5" xfId="7261"/>
    <cellStyle name="Hyperlink 5 2 8" xfId="1183"/>
    <cellStyle name="Hyperlink 5 2 8 2" xfId="3394"/>
    <cellStyle name="Hyperlink 5 2 8 2 2" xfId="10024"/>
    <cellStyle name="Hyperlink 5 2 8 3" xfId="5604"/>
    <cellStyle name="Hyperlink 5 2 8 4" xfId="7814"/>
    <cellStyle name="Hyperlink 5 2 9" xfId="2289"/>
    <cellStyle name="Hyperlink 5 2 9 2" xfId="8919"/>
    <cellStyle name="Hyperlink 5 3" xfId="80"/>
    <cellStyle name="Hyperlink 5 3 10" xfId="6719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2 2 2" xfId="11000"/>
    <cellStyle name="Hyperlink 5 3 2 2 2 2 2 3" xfId="6580"/>
    <cellStyle name="Hyperlink 5 3 2 2 2 2 2 4" xfId="8790"/>
    <cellStyle name="Hyperlink 5 3 2 2 2 2 3" xfId="3265"/>
    <cellStyle name="Hyperlink 5 3 2 2 2 2 3 2" xfId="9895"/>
    <cellStyle name="Hyperlink 5 3 2 2 2 2 4" xfId="5475"/>
    <cellStyle name="Hyperlink 5 3 2 2 2 2 5" xfId="7685"/>
    <cellStyle name="Hyperlink 5 3 2 2 2 3" xfId="1607"/>
    <cellStyle name="Hyperlink 5 3 2 2 2 3 2" xfId="3818"/>
    <cellStyle name="Hyperlink 5 3 2 2 2 3 2 2" xfId="10448"/>
    <cellStyle name="Hyperlink 5 3 2 2 2 3 3" xfId="6028"/>
    <cellStyle name="Hyperlink 5 3 2 2 2 3 4" xfId="8238"/>
    <cellStyle name="Hyperlink 5 3 2 2 2 4" xfId="2713"/>
    <cellStyle name="Hyperlink 5 3 2 2 2 4 2" xfId="9343"/>
    <cellStyle name="Hyperlink 5 3 2 2 2 5" xfId="4923"/>
    <cellStyle name="Hyperlink 5 3 2 2 2 6" xfId="7133"/>
    <cellStyle name="Hyperlink 5 3 2 2 3" xfId="770"/>
    <cellStyle name="Hyperlink 5 3 2 2 3 2" xfId="1883"/>
    <cellStyle name="Hyperlink 5 3 2 2 3 2 2" xfId="4094"/>
    <cellStyle name="Hyperlink 5 3 2 2 3 2 2 2" xfId="10724"/>
    <cellStyle name="Hyperlink 5 3 2 2 3 2 3" xfId="6304"/>
    <cellStyle name="Hyperlink 5 3 2 2 3 2 4" xfId="8514"/>
    <cellStyle name="Hyperlink 5 3 2 2 3 3" xfId="2989"/>
    <cellStyle name="Hyperlink 5 3 2 2 3 3 2" xfId="9619"/>
    <cellStyle name="Hyperlink 5 3 2 2 3 4" xfId="5199"/>
    <cellStyle name="Hyperlink 5 3 2 2 3 5" xfId="7409"/>
    <cellStyle name="Hyperlink 5 3 2 2 4" xfId="1331"/>
    <cellStyle name="Hyperlink 5 3 2 2 4 2" xfId="3542"/>
    <cellStyle name="Hyperlink 5 3 2 2 4 2 2" xfId="10172"/>
    <cellStyle name="Hyperlink 5 3 2 2 4 3" xfId="5752"/>
    <cellStyle name="Hyperlink 5 3 2 2 4 4" xfId="7962"/>
    <cellStyle name="Hyperlink 5 3 2 2 5" xfId="2437"/>
    <cellStyle name="Hyperlink 5 3 2 2 5 2" xfId="9067"/>
    <cellStyle name="Hyperlink 5 3 2 2 6" xfId="4647"/>
    <cellStyle name="Hyperlink 5 3 2 2 7" xfId="685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2 2 2" xfId="11092"/>
    <cellStyle name="Hyperlink 5 3 2 3 2 2 2 3" xfId="6672"/>
    <cellStyle name="Hyperlink 5 3 2 3 2 2 2 4" xfId="8882"/>
    <cellStyle name="Hyperlink 5 3 2 3 2 2 3" xfId="3357"/>
    <cellStyle name="Hyperlink 5 3 2 3 2 2 3 2" xfId="9987"/>
    <cellStyle name="Hyperlink 5 3 2 3 2 2 4" xfId="5567"/>
    <cellStyle name="Hyperlink 5 3 2 3 2 2 5" xfId="7777"/>
    <cellStyle name="Hyperlink 5 3 2 3 2 3" xfId="1699"/>
    <cellStyle name="Hyperlink 5 3 2 3 2 3 2" xfId="3910"/>
    <cellStyle name="Hyperlink 5 3 2 3 2 3 2 2" xfId="10540"/>
    <cellStyle name="Hyperlink 5 3 2 3 2 3 3" xfId="6120"/>
    <cellStyle name="Hyperlink 5 3 2 3 2 3 4" xfId="8330"/>
    <cellStyle name="Hyperlink 5 3 2 3 2 4" xfId="2805"/>
    <cellStyle name="Hyperlink 5 3 2 3 2 4 2" xfId="9435"/>
    <cellStyle name="Hyperlink 5 3 2 3 2 5" xfId="5015"/>
    <cellStyle name="Hyperlink 5 3 2 3 2 6" xfId="7225"/>
    <cellStyle name="Hyperlink 5 3 2 3 3" xfId="862"/>
    <cellStyle name="Hyperlink 5 3 2 3 3 2" xfId="1975"/>
    <cellStyle name="Hyperlink 5 3 2 3 3 2 2" xfId="4186"/>
    <cellStyle name="Hyperlink 5 3 2 3 3 2 2 2" xfId="10816"/>
    <cellStyle name="Hyperlink 5 3 2 3 3 2 3" xfId="6396"/>
    <cellStyle name="Hyperlink 5 3 2 3 3 2 4" xfId="8606"/>
    <cellStyle name="Hyperlink 5 3 2 3 3 3" xfId="3081"/>
    <cellStyle name="Hyperlink 5 3 2 3 3 3 2" xfId="9711"/>
    <cellStyle name="Hyperlink 5 3 2 3 3 4" xfId="5291"/>
    <cellStyle name="Hyperlink 5 3 2 3 3 5" xfId="7501"/>
    <cellStyle name="Hyperlink 5 3 2 3 4" xfId="1423"/>
    <cellStyle name="Hyperlink 5 3 2 3 4 2" xfId="3634"/>
    <cellStyle name="Hyperlink 5 3 2 3 4 2 2" xfId="10264"/>
    <cellStyle name="Hyperlink 5 3 2 3 4 3" xfId="5844"/>
    <cellStyle name="Hyperlink 5 3 2 3 4 4" xfId="8054"/>
    <cellStyle name="Hyperlink 5 3 2 3 5" xfId="2529"/>
    <cellStyle name="Hyperlink 5 3 2 3 5 2" xfId="9159"/>
    <cellStyle name="Hyperlink 5 3 2 3 6" xfId="4739"/>
    <cellStyle name="Hyperlink 5 3 2 3 7" xfId="6949"/>
    <cellStyle name="Hyperlink 5 3 2 4" xfId="402"/>
    <cellStyle name="Hyperlink 5 3 2 4 2" xfId="954"/>
    <cellStyle name="Hyperlink 5 3 2 4 2 2" xfId="2067"/>
    <cellStyle name="Hyperlink 5 3 2 4 2 2 2" xfId="4278"/>
    <cellStyle name="Hyperlink 5 3 2 4 2 2 2 2" xfId="10908"/>
    <cellStyle name="Hyperlink 5 3 2 4 2 2 3" xfId="6488"/>
    <cellStyle name="Hyperlink 5 3 2 4 2 2 4" xfId="8698"/>
    <cellStyle name="Hyperlink 5 3 2 4 2 3" xfId="3173"/>
    <cellStyle name="Hyperlink 5 3 2 4 2 3 2" xfId="9803"/>
    <cellStyle name="Hyperlink 5 3 2 4 2 4" xfId="5383"/>
    <cellStyle name="Hyperlink 5 3 2 4 2 5" xfId="7593"/>
    <cellStyle name="Hyperlink 5 3 2 4 3" xfId="1515"/>
    <cellStyle name="Hyperlink 5 3 2 4 3 2" xfId="3726"/>
    <cellStyle name="Hyperlink 5 3 2 4 3 2 2" xfId="10356"/>
    <cellStyle name="Hyperlink 5 3 2 4 3 3" xfId="5936"/>
    <cellStyle name="Hyperlink 5 3 2 4 3 4" xfId="8146"/>
    <cellStyle name="Hyperlink 5 3 2 4 4" xfId="2621"/>
    <cellStyle name="Hyperlink 5 3 2 4 4 2" xfId="9251"/>
    <cellStyle name="Hyperlink 5 3 2 4 5" xfId="4831"/>
    <cellStyle name="Hyperlink 5 3 2 4 6" xfId="7041"/>
    <cellStyle name="Hyperlink 5 3 2 5" xfId="678"/>
    <cellStyle name="Hyperlink 5 3 2 5 2" xfId="1791"/>
    <cellStyle name="Hyperlink 5 3 2 5 2 2" xfId="4002"/>
    <cellStyle name="Hyperlink 5 3 2 5 2 2 2" xfId="10632"/>
    <cellStyle name="Hyperlink 5 3 2 5 2 3" xfId="6212"/>
    <cellStyle name="Hyperlink 5 3 2 5 2 4" xfId="8422"/>
    <cellStyle name="Hyperlink 5 3 2 5 3" xfId="2897"/>
    <cellStyle name="Hyperlink 5 3 2 5 3 2" xfId="9527"/>
    <cellStyle name="Hyperlink 5 3 2 5 4" xfId="5107"/>
    <cellStyle name="Hyperlink 5 3 2 5 5" xfId="7317"/>
    <cellStyle name="Hyperlink 5 3 2 6" xfId="1239"/>
    <cellStyle name="Hyperlink 5 3 2 6 2" xfId="3450"/>
    <cellStyle name="Hyperlink 5 3 2 6 2 2" xfId="10080"/>
    <cellStyle name="Hyperlink 5 3 2 6 3" xfId="5660"/>
    <cellStyle name="Hyperlink 5 3 2 6 4" xfId="7870"/>
    <cellStyle name="Hyperlink 5 3 2 7" xfId="2345"/>
    <cellStyle name="Hyperlink 5 3 2 7 2" xfId="8975"/>
    <cellStyle name="Hyperlink 5 3 2 8" xfId="4555"/>
    <cellStyle name="Hyperlink 5 3 2 9" xfId="676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2 2 2" xfId="10954"/>
    <cellStyle name="Hyperlink 5 3 3 2 2 2 3" xfId="6534"/>
    <cellStyle name="Hyperlink 5 3 3 2 2 2 4" xfId="8744"/>
    <cellStyle name="Hyperlink 5 3 3 2 2 3" xfId="3219"/>
    <cellStyle name="Hyperlink 5 3 3 2 2 3 2" xfId="9849"/>
    <cellStyle name="Hyperlink 5 3 3 2 2 4" xfId="5429"/>
    <cellStyle name="Hyperlink 5 3 3 2 2 5" xfId="7639"/>
    <cellStyle name="Hyperlink 5 3 3 2 3" xfId="1561"/>
    <cellStyle name="Hyperlink 5 3 3 2 3 2" xfId="3772"/>
    <cellStyle name="Hyperlink 5 3 3 2 3 2 2" xfId="10402"/>
    <cellStyle name="Hyperlink 5 3 3 2 3 3" xfId="5982"/>
    <cellStyle name="Hyperlink 5 3 3 2 3 4" xfId="8192"/>
    <cellStyle name="Hyperlink 5 3 3 2 4" xfId="2667"/>
    <cellStyle name="Hyperlink 5 3 3 2 4 2" xfId="9297"/>
    <cellStyle name="Hyperlink 5 3 3 2 5" xfId="4877"/>
    <cellStyle name="Hyperlink 5 3 3 2 6" xfId="7087"/>
    <cellStyle name="Hyperlink 5 3 3 3" xfId="724"/>
    <cellStyle name="Hyperlink 5 3 3 3 2" xfId="1837"/>
    <cellStyle name="Hyperlink 5 3 3 3 2 2" xfId="4048"/>
    <cellStyle name="Hyperlink 5 3 3 3 2 2 2" xfId="10678"/>
    <cellStyle name="Hyperlink 5 3 3 3 2 3" xfId="6258"/>
    <cellStyle name="Hyperlink 5 3 3 3 2 4" xfId="8468"/>
    <cellStyle name="Hyperlink 5 3 3 3 3" xfId="2943"/>
    <cellStyle name="Hyperlink 5 3 3 3 3 2" xfId="9573"/>
    <cellStyle name="Hyperlink 5 3 3 3 4" xfId="5153"/>
    <cellStyle name="Hyperlink 5 3 3 3 5" xfId="7363"/>
    <cellStyle name="Hyperlink 5 3 3 4" xfId="1285"/>
    <cellStyle name="Hyperlink 5 3 3 4 2" xfId="3496"/>
    <cellStyle name="Hyperlink 5 3 3 4 2 2" xfId="10126"/>
    <cellStyle name="Hyperlink 5 3 3 4 3" xfId="5706"/>
    <cellStyle name="Hyperlink 5 3 3 4 4" xfId="7916"/>
    <cellStyle name="Hyperlink 5 3 3 5" xfId="2391"/>
    <cellStyle name="Hyperlink 5 3 3 5 2" xfId="9021"/>
    <cellStyle name="Hyperlink 5 3 3 6" xfId="4601"/>
    <cellStyle name="Hyperlink 5 3 3 7" xfId="681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2 2 2" xfId="11046"/>
    <cellStyle name="Hyperlink 5 3 4 2 2 2 3" xfId="6626"/>
    <cellStyle name="Hyperlink 5 3 4 2 2 2 4" xfId="8836"/>
    <cellStyle name="Hyperlink 5 3 4 2 2 3" xfId="3311"/>
    <cellStyle name="Hyperlink 5 3 4 2 2 3 2" xfId="9941"/>
    <cellStyle name="Hyperlink 5 3 4 2 2 4" xfId="5521"/>
    <cellStyle name="Hyperlink 5 3 4 2 2 5" xfId="7731"/>
    <cellStyle name="Hyperlink 5 3 4 2 3" xfId="1653"/>
    <cellStyle name="Hyperlink 5 3 4 2 3 2" xfId="3864"/>
    <cellStyle name="Hyperlink 5 3 4 2 3 2 2" xfId="10494"/>
    <cellStyle name="Hyperlink 5 3 4 2 3 3" xfId="6074"/>
    <cellStyle name="Hyperlink 5 3 4 2 3 4" xfId="8284"/>
    <cellStyle name="Hyperlink 5 3 4 2 4" xfId="2759"/>
    <cellStyle name="Hyperlink 5 3 4 2 4 2" xfId="9389"/>
    <cellStyle name="Hyperlink 5 3 4 2 5" xfId="4969"/>
    <cellStyle name="Hyperlink 5 3 4 2 6" xfId="7179"/>
    <cellStyle name="Hyperlink 5 3 4 3" xfId="816"/>
    <cellStyle name="Hyperlink 5 3 4 3 2" xfId="1929"/>
    <cellStyle name="Hyperlink 5 3 4 3 2 2" xfId="4140"/>
    <cellStyle name="Hyperlink 5 3 4 3 2 2 2" xfId="10770"/>
    <cellStyle name="Hyperlink 5 3 4 3 2 3" xfId="6350"/>
    <cellStyle name="Hyperlink 5 3 4 3 2 4" xfId="8560"/>
    <cellStyle name="Hyperlink 5 3 4 3 3" xfId="3035"/>
    <cellStyle name="Hyperlink 5 3 4 3 3 2" xfId="9665"/>
    <cellStyle name="Hyperlink 5 3 4 3 4" xfId="5245"/>
    <cellStyle name="Hyperlink 5 3 4 3 5" xfId="7455"/>
    <cellStyle name="Hyperlink 5 3 4 4" xfId="1377"/>
    <cellStyle name="Hyperlink 5 3 4 4 2" xfId="3588"/>
    <cellStyle name="Hyperlink 5 3 4 4 2 2" xfId="10218"/>
    <cellStyle name="Hyperlink 5 3 4 4 3" xfId="5798"/>
    <cellStyle name="Hyperlink 5 3 4 4 4" xfId="8008"/>
    <cellStyle name="Hyperlink 5 3 4 5" xfId="2483"/>
    <cellStyle name="Hyperlink 5 3 4 5 2" xfId="9113"/>
    <cellStyle name="Hyperlink 5 3 4 6" xfId="4693"/>
    <cellStyle name="Hyperlink 5 3 4 7" xfId="6903"/>
    <cellStyle name="Hyperlink 5 3 5" xfId="356"/>
    <cellStyle name="Hyperlink 5 3 5 2" xfId="908"/>
    <cellStyle name="Hyperlink 5 3 5 2 2" xfId="2021"/>
    <cellStyle name="Hyperlink 5 3 5 2 2 2" xfId="4232"/>
    <cellStyle name="Hyperlink 5 3 5 2 2 2 2" xfId="10862"/>
    <cellStyle name="Hyperlink 5 3 5 2 2 3" xfId="6442"/>
    <cellStyle name="Hyperlink 5 3 5 2 2 4" xfId="8652"/>
    <cellStyle name="Hyperlink 5 3 5 2 3" xfId="3127"/>
    <cellStyle name="Hyperlink 5 3 5 2 3 2" xfId="9757"/>
    <cellStyle name="Hyperlink 5 3 5 2 4" xfId="5337"/>
    <cellStyle name="Hyperlink 5 3 5 2 5" xfId="7547"/>
    <cellStyle name="Hyperlink 5 3 5 3" xfId="1469"/>
    <cellStyle name="Hyperlink 5 3 5 3 2" xfId="3680"/>
    <cellStyle name="Hyperlink 5 3 5 3 2 2" xfId="10310"/>
    <cellStyle name="Hyperlink 5 3 5 3 3" xfId="5890"/>
    <cellStyle name="Hyperlink 5 3 5 3 4" xfId="8100"/>
    <cellStyle name="Hyperlink 5 3 5 4" xfId="2575"/>
    <cellStyle name="Hyperlink 5 3 5 4 2" xfId="9205"/>
    <cellStyle name="Hyperlink 5 3 5 5" xfId="4785"/>
    <cellStyle name="Hyperlink 5 3 5 6" xfId="6995"/>
    <cellStyle name="Hyperlink 5 3 6" xfId="632"/>
    <cellStyle name="Hyperlink 5 3 6 2" xfId="1745"/>
    <cellStyle name="Hyperlink 5 3 6 2 2" xfId="3956"/>
    <cellStyle name="Hyperlink 5 3 6 2 2 2" xfId="10586"/>
    <cellStyle name="Hyperlink 5 3 6 2 3" xfId="6166"/>
    <cellStyle name="Hyperlink 5 3 6 2 4" xfId="8376"/>
    <cellStyle name="Hyperlink 5 3 6 3" xfId="2851"/>
    <cellStyle name="Hyperlink 5 3 6 3 2" xfId="9481"/>
    <cellStyle name="Hyperlink 5 3 6 4" xfId="5061"/>
    <cellStyle name="Hyperlink 5 3 6 5" xfId="7271"/>
    <cellStyle name="Hyperlink 5 3 7" xfId="1193"/>
    <cellStyle name="Hyperlink 5 3 7 2" xfId="3404"/>
    <cellStyle name="Hyperlink 5 3 7 2 2" xfId="10034"/>
    <cellStyle name="Hyperlink 5 3 7 3" xfId="5614"/>
    <cellStyle name="Hyperlink 5 3 7 4" xfId="7824"/>
    <cellStyle name="Hyperlink 5 3 8" xfId="2299"/>
    <cellStyle name="Hyperlink 5 3 8 2" xfId="892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2 2 2" xfId="10980"/>
    <cellStyle name="Hyperlink 5 4 2 2 2 2 3" xfId="6560"/>
    <cellStyle name="Hyperlink 5 4 2 2 2 2 4" xfId="8770"/>
    <cellStyle name="Hyperlink 5 4 2 2 2 3" xfId="3245"/>
    <cellStyle name="Hyperlink 5 4 2 2 2 3 2" xfId="9875"/>
    <cellStyle name="Hyperlink 5 4 2 2 2 4" xfId="5455"/>
    <cellStyle name="Hyperlink 5 4 2 2 2 5" xfId="7665"/>
    <cellStyle name="Hyperlink 5 4 2 2 3" xfId="1587"/>
    <cellStyle name="Hyperlink 5 4 2 2 3 2" xfId="3798"/>
    <cellStyle name="Hyperlink 5 4 2 2 3 2 2" xfId="10428"/>
    <cellStyle name="Hyperlink 5 4 2 2 3 3" xfId="6008"/>
    <cellStyle name="Hyperlink 5 4 2 2 3 4" xfId="8218"/>
    <cellStyle name="Hyperlink 5 4 2 2 4" xfId="2693"/>
    <cellStyle name="Hyperlink 5 4 2 2 4 2" xfId="9323"/>
    <cellStyle name="Hyperlink 5 4 2 2 5" xfId="4903"/>
    <cellStyle name="Hyperlink 5 4 2 2 6" xfId="7113"/>
    <cellStyle name="Hyperlink 5 4 2 3" xfId="750"/>
    <cellStyle name="Hyperlink 5 4 2 3 2" xfId="1863"/>
    <cellStyle name="Hyperlink 5 4 2 3 2 2" xfId="4074"/>
    <cellStyle name="Hyperlink 5 4 2 3 2 2 2" xfId="10704"/>
    <cellStyle name="Hyperlink 5 4 2 3 2 3" xfId="6284"/>
    <cellStyle name="Hyperlink 5 4 2 3 2 4" xfId="8494"/>
    <cellStyle name="Hyperlink 5 4 2 3 3" xfId="2969"/>
    <cellStyle name="Hyperlink 5 4 2 3 3 2" xfId="9599"/>
    <cellStyle name="Hyperlink 5 4 2 3 4" xfId="5179"/>
    <cellStyle name="Hyperlink 5 4 2 3 5" xfId="7389"/>
    <cellStyle name="Hyperlink 5 4 2 4" xfId="1311"/>
    <cellStyle name="Hyperlink 5 4 2 4 2" xfId="3522"/>
    <cellStyle name="Hyperlink 5 4 2 4 2 2" xfId="10152"/>
    <cellStyle name="Hyperlink 5 4 2 4 3" xfId="5732"/>
    <cellStyle name="Hyperlink 5 4 2 4 4" xfId="7942"/>
    <cellStyle name="Hyperlink 5 4 2 5" xfId="2417"/>
    <cellStyle name="Hyperlink 5 4 2 5 2" xfId="9047"/>
    <cellStyle name="Hyperlink 5 4 2 6" xfId="4627"/>
    <cellStyle name="Hyperlink 5 4 2 7" xfId="683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2 2 2" xfId="11072"/>
    <cellStyle name="Hyperlink 5 4 3 2 2 2 3" xfId="6652"/>
    <cellStyle name="Hyperlink 5 4 3 2 2 2 4" xfId="8862"/>
    <cellStyle name="Hyperlink 5 4 3 2 2 3" xfId="3337"/>
    <cellStyle name="Hyperlink 5 4 3 2 2 3 2" xfId="9967"/>
    <cellStyle name="Hyperlink 5 4 3 2 2 4" xfId="5547"/>
    <cellStyle name="Hyperlink 5 4 3 2 2 5" xfId="7757"/>
    <cellStyle name="Hyperlink 5 4 3 2 3" xfId="1679"/>
    <cellStyle name="Hyperlink 5 4 3 2 3 2" xfId="3890"/>
    <cellStyle name="Hyperlink 5 4 3 2 3 2 2" xfId="10520"/>
    <cellStyle name="Hyperlink 5 4 3 2 3 3" xfId="6100"/>
    <cellStyle name="Hyperlink 5 4 3 2 3 4" xfId="8310"/>
    <cellStyle name="Hyperlink 5 4 3 2 4" xfId="2785"/>
    <cellStyle name="Hyperlink 5 4 3 2 4 2" xfId="9415"/>
    <cellStyle name="Hyperlink 5 4 3 2 5" xfId="4995"/>
    <cellStyle name="Hyperlink 5 4 3 2 6" xfId="7205"/>
    <cellStyle name="Hyperlink 5 4 3 3" xfId="842"/>
    <cellStyle name="Hyperlink 5 4 3 3 2" xfId="1955"/>
    <cellStyle name="Hyperlink 5 4 3 3 2 2" xfId="4166"/>
    <cellStyle name="Hyperlink 5 4 3 3 2 2 2" xfId="10796"/>
    <cellStyle name="Hyperlink 5 4 3 3 2 3" xfId="6376"/>
    <cellStyle name="Hyperlink 5 4 3 3 2 4" xfId="8586"/>
    <cellStyle name="Hyperlink 5 4 3 3 3" xfId="3061"/>
    <cellStyle name="Hyperlink 5 4 3 3 3 2" xfId="9691"/>
    <cellStyle name="Hyperlink 5 4 3 3 4" xfId="5271"/>
    <cellStyle name="Hyperlink 5 4 3 3 5" xfId="7481"/>
    <cellStyle name="Hyperlink 5 4 3 4" xfId="1403"/>
    <cellStyle name="Hyperlink 5 4 3 4 2" xfId="3614"/>
    <cellStyle name="Hyperlink 5 4 3 4 2 2" xfId="10244"/>
    <cellStyle name="Hyperlink 5 4 3 4 3" xfId="5824"/>
    <cellStyle name="Hyperlink 5 4 3 4 4" xfId="8034"/>
    <cellStyle name="Hyperlink 5 4 3 5" xfId="2509"/>
    <cellStyle name="Hyperlink 5 4 3 5 2" xfId="9139"/>
    <cellStyle name="Hyperlink 5 4 3 6" xfId="4719"/>
    <cellStyle name="Hyperlink 5 4 3 7" xfId="6929"/>
    <cellStyle name="Hyperlink 5 4 4" xfId="382"/>
    <cellStyle name="Hyperlink 5 4 4 2" xfId="934"/>
    <cellStyle name="Hyperlink 5 4 4 2 2" xfId="2047"/>
    <cellStyle name="Hyperlink 5 4 4 2 2 2" xfId="4258"/>
    <cellStyle name="Hyperlink 5 4 4 2 2 2 2" xfId="10888"/>
    <cellStyle name="Hyperlink 5 4 4 2 2 3" xfId="6468"/>
    <cellStyle name="Hyperlink 5 4 4 2 2 4" xfId="8678"/>
    <cellStyle name="Hyperlink 5 4 4 2 3" xfId="3153"/>
    <cellStyle name="Hyperlink 5 4 4 2 3 2" xfId="9783"/>
    <cellStyle name="Hyperlink 5 4 4 2 4" xfId="5363"/>
    <cellStyle name="Hyperlink 5 4 4 2 5" xfId="7573"/>
    <cellStyle name="Hyperlink 5 4 4 3" xfId="1495"/>
    <cellStyle name="Hyperlink 5 4 4 3 2" xfId="3706"/>
    <cellStyle name="Hyperlink 5 4 4 3 2 2" xfId="10336"/>
    <cellStyle name="Hyperlink 5 4 4 3 3" xfId="5916"/>
    <cellStyle name="Hyperlink 5 4 4 3 4" xfId="8126"/>
    <cellStyle name="Hyperlink 5 4 4 4" xfId="2601"/>
    <cellStyle name="Hyperlink 5 4 4 4 2" xfId="9231"/>
    <cellStyle name="Hyperlink 5 4 4 5" xfId="4811"/>
    <cellStyle name="Hyperlink 5 4 4 6" xfId="7021"/>
    <cellStyle name="Hyperlink 5 4 5" xfId="658"/>
    <cellStyle name="Hyperlink 5 4 5 2" xfId="1771"/>
    <cellStyle name="Hyperlink 5 4 5 2 2" xfId="3982"/>
    <cellStyle name="Hyperlink 5 4 5 2 2 2" xfId="10612"/>
    <cellStyle name="Hyperlink 5 4 5 2 3" xfId="6192"/>
    <cellStyle name="Hyperlink 5 4 5 2 4" xfId="8402"/>
    <cellStyle name="Hyperlink 5 4 5 3" xfId="2877"/>
    <cellStyle name="Hyperlink 5 4 5 3 2" xfId="9507"/>
    <cellStyle name="Hyperlink 5 4 5 4" xfId="5087"/>
    <cellStyle name="Hyperlink 5 4 5 5" xfId="7297"/>
    <cellStyle name="Hyperlink 5 4 6" xfId="1219"/>
    <cellStyle name="Hyperlink 5 4 6 2" xfId="3430"/>
    <cellStyle name="Hyperlink 5 4 6 2 2" xfId="10060"/>
    <cellStyle name="Hyperlink 5 4 6 3" xfId="5640"/>
    <cellStyle name="Hyperlink 5 4 6 4" xfId="7850"/>
    <cellStyle name="Hyperlink 5 4 7" xfId="2325"/>
    <cellStyle name="Hyperlink 5 4 7 2" xfId="8955"/>
    <cellStyle name="Hyperlink 5 4 8" xfId="4535"/>
    <cellStyle name="Hyperlink 5 4 9" xfId="674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2 2 2" xfId="10934"/>
    <cellStyle name="Hyperlink 5 5 2 2 2 3" xfId="6514"/>
    <cellStyle name="Hyperlink 5 5 2 2 2 4" xfId="8724"/>
    <cellStyle name="Hyperlink 5 5 2 2 3" xfId="3199"/>
    <cellStyle name="Hyperlink 5 5 2 2 3 2" xfId="9829"/>
    <cellStyle name="Hyperlink 5 5 2 2 4" xfId="5409"/>
    <cellStyle name="Hyperlink 5 5 2 2 5" xfId="7619"/>
    <cellStyle name="Hyperlink 5 5 2 3" xfId="1541"/>
    <cellStyle name="Hyperlink 5 5 2 3 2" xfId="3752"/>
    <cellStyle name="Hyperlink 5 5 2 3 2 2" xfId="10382"/>
    <cellStyle name="Hyperlink 5 5 2 3 3" xfId="5962"/>
    <cellStyle name="Hyperlink 5 5 2 3 4" xfId="8172"/>
    <cellStyle name="Hyperlink 5 5 2 4" xfId="2647"/>
    <cellStyle name="Hyperlink 5 5 2 4 2" xfId="9277"/>
    <cellStyle name="Hyperlink 5 5 2 5" xfId="4857"/>
    <cellStyle name="Hyperlink 5 5 2 6" xfId="7067"/>
    <cellStyle name="Hyperlink 5 5 3" xfId="704"/>
    <cellStyle name="Hyperlink 5 5 3 2" xfId="1817"/>
    <cellStyle name="Hyperlink 5 5 3 2 2" xfId="4028"/>
    <cellStyle name="Hyperlink 5 5 3 2 2 2" xfId="10658"/>
    <cellStyle name="Hyperlink 5 5 3 2 3" xfId="6238"/>
    <cellStyle name="Hyperlink 5 5 3 2 4" xfId="8448"/>
    <cellStyle name="Hyperlink 5 5 3 3" xfId="2923"/>
    <cellStyle name="Hyperlink 5 5 3 3 2" xfId="9553"/>
    <cellStyle name="Hyperlink 5 5 3 4" xfId="5133"/>
    <cellStyle name="Hyperlink 5 5 3 5" xfId="7343"/>
    <cellStyle name="Hyperlink 5 5 4" xfId="1265"/>
    <cellStyle name="Hyperlink 5 5 4 2" xfId="3476"/>
    <cellStyle name="Hyperlink 5 5 4 2 2" xfId="10106"/>
    <cellStyle name="Hyperlink 5 5 4 3" xfId="5686"/>
    <cellStyle name="Hyperlink 5 5 4 4" xfId="7896"/>
    <cellStyle name="Hyperlink 5 5 5" xfId="2371"/>
    <cellStyle name="Hyperlink 5 5 5 2" xfId="9001"/>
    <cellStyle name="Hyperlink 5 5 6" xfId="4581"/>
    <cellStyle name="Hyperlink 5 5 7" xfId="679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2 2 2" xfId="11026"/>
    <cellStyle name="Hyperlink 5 6 2 2 2 3" xfId="6606"/>
    <cellStyle name="Hyperlink 5 6 2 2 2 4" xfId="8816"/>
    <cellStyle name="Hyperlink 5 6 2 2 3" xfId="3291"/>
    <cellStyle name="Hyperlink 5 6 2 2 3 2" xfId="9921"/>
    <cellStyle name="Hyperlink 5 6 2 2 4" xfId="5501"/>
    <cellStyle name="Hyperlink 5 6 2 2 5" xfId="7711"/>
    <cellStyle name="Hyperlink 5 6 2 3" xfId="1633"/>
    <cellStyle name="Hyperlink 5 6 2 3 2" xfId="3844"/>
    <cellStyle name="Hyperlink 5 6 2 3 2 2" xfId="10474"/>
    <cellStyle name="Hyperlink 5 6 2 3 3" xfId="6054"/>
    <cellStyle name="Hyperlink 5 6 2 3 4" xfId="8264"/>
    <cellStyle name="Hyperlink 5 6 2 4" xfId="2739"/>
    <cellStyle name="Hyperlink 5 6 2 4 2" xfId="9369"/>
    <cellStyle name="Hyperlink 5 6 2 5" xfId="4949"/>
    <cellStyle name="Hyperlink 5 6 2 6" xfId="7159"/>
    <cellStyle name="Hyperlink 5 6 3" xfId="796"/>
    <cellStyle name="Hyperlink 5 6 3 2" xfId="1909"/>
    <cellStyle name="Hyperlink 5 6 3 2 2" xfId="4120"/>
    <cellStyle name="Hyperlink 5 6 3 2 2 2" xfId="10750"/>
    <cellStyle name="Hyperlink 5 6 3 2 3" xfId="6330"/>
    <cellStyle name="Hyperlink 5 6 3 2 4" xfId="8540"/>
    <cellStyle name="Hyperlink 5 6 3 3" xfId="3015"/>
    <cellStyle name="Hyperlink 5 6 3 3 2" xfId="9645"/>
    <cellStyle name="Hyperlink 5 6 3 4" xfId="5225"/>
    <cellStyle name="Hyperlink 5 6 3 5" xfId="7435"/>
    <cellStyle name="Hyperlink 5 6 4" xfId="1357"/>
    <cellStyle name="Hyperlink 5 6 4 2" xfId="3568"/>
    <cellStyle name="Hyperlink 5 6 4 2 2" xfId="10198"/>
    <cellStyle name="Hyperlink 5 6 4 3" xfId="5778"/>
    <cellStyle name="Hyperlink 5 6 4 4" xfId="7988"/>
    <cellStyle name="Hyperlink 5 6 5" xfId="2463"/>
    <cellStyle name="Hyperlink 5 6 5 2" xfId="9093"/>
    <cellStyle name="Hyperlink 5 6 6" xfId="4673"/>
    <cellStyle name="Hyperlink 5 6 7" xfId="6883"/>
    <cellStyle name="Hyperlink 5 7" xfId="336"/>
    <cellStyle name="Hyperlink 5 7 2" xfId="888"/>
    <cellStyle name="Hyperlink 5 7 2 2" xfId="2001"/>
    <cellStyle name="Hyperlink 5 7 2 2 2" xfId="4212"/>
    <cellStyle name="Hyperlink 5 7 2 2 2 2" xfId="10842"/>
    <cellStyle name="Hyperlink 5 7 2 2 3" xfId="6422"/>
    <cellStyle name="Hyperlink 5 7 2 2 4" xfId="8632"/>
    <cellStyle name="Hyperlink 5 7 2 3" xfId="3107"/>
    <cellStyle name="Hyperlink 5 7 2 3 2" xfId="9737"/>
    <cellStyle name="Hyperlink 5 7 2 4" xfId="5317"/>
    <cellStyle name="Hyperlink 5 7 2 5" xfId="7527"/>
    <cellStyle name="Hyperlink 5 7 3" xfId="1449"/>
    <cellStyle name="Hyperlink 5 7 3 2" xfId="3660"/>
    <cellStyle name="Hyperlink 5 7 3 2 2" xfId="10290"/>
    <cellStyle name="Hyperlink 5 7 3 3" xfId="5870"/>
    <cellStyle name="Hyperlink 5 7 3 4" xfId="8080"/>
    <cellStyle name="Hyperlink 5 7 4" xfId="2555"/>
    <cellStyle name="Hyperlink 5 7 4 2" xfId="9185"/>
    <cellStyle name="Hyperlink 5 7 5" xfId="4765"/>
    <cellStyle name="Hyperlink 5 7 6" xfId="6975"/>
    <cellStyle name="Hyperlink 5 8" xfId="612"/>
    <cellStyle name="Hyperlink 5 8 2" xfId="1725"/>
    <cellStyle name="Hyperlink 5 8 2 2" xfId="3936"/>
    <cellStyle name="Hyperlink 5 8 2 2 2" xfId="10566"/>
    <cellStyle name="Hyperlink 5 8 2 3" xfId="6146"/>
    <cellStyle name="Hyperlink 5 8 2 4" xfId="8356"/>
    <cellStyle name="Hyperlink 5 8 3" xfId="2831"/>
    <cellStyle name="Hyperlink 5 8 3 2" xfId="9461"/>
    <cellStyle name="Hyperlink 5 8 4" xfId="5041"/>
    <cellStyle name="Hyperlink 5 8 5" xfId="7251"/>
    <cellStyle name="Hyperlink 5 9" xfId="1173"/>
    <cellStyle name="Hyperlink 5 9 2" xfId="3384"/>
    <cellStyle name="Hyperlink 5 9 2 2" xfId="10014"/>
    <cellStyle name="Hyperlink 5 9 3" xfId="5594"/>
    <cellStyle name="Hyperlink 5 9 4" xfId="7804"/>
    <cellStyle name="Hyperlink 6" xfId="65"/>
    <cellStyle name="Hyperlink 6 10" xfId="4494"/>
    <cellStyle name="Hyperlink 6 11" xfId="6704"/>
    <cellStyle name="Hyperlink 6 2" xfId="85"/>
    <cellStyle name="Hyperlink 6 2 10" xfId="6724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2 2 2" xfId="11005"/>
    <cellStyle name="Hyperlink 6 2 2 2 2 2 2 3" xfId="6585"/>
    <cellStyle name="Hyperlink 6 2 2 2 2 2 2 4" xfId="8795"/>
    <cellStyle name="Hyperlink 6 2 2 2 2 2 3" xfId="3270"/>
    <cellStyle name="Hyperlink 6 2 2 2 2 2 3 2" xfId="9900"/>
    <cellStyle name="Hyperlink 6 2 2 2 2 2 4" xfId="5480"/>
    <cellStyle name="Hyperlink 6 2 2 2 2 2 5" xfId="7690"/>
    <cellStyle name="Hyperlink 6 2 2 2 2 3" xfId="1612"/>
    <cellStyle name="Hyperlink 6 2 2 2 2 3 2" xfId="3823"/>
    <cellStyle name="Hyperlink 6 2 2 2 2 3 2 2" xfId="10453"/>
    <cellStyle name="Hyperlink 6 2 2 2 2 3 3" xfId="6033"/>
    <cellStyle name="Hyperlink 6 2 2 2 2 3 4" xfId="8243"/>
    <cellStyle name="Hyperlink 6 2 2 2 2 4" xfId="2718"/>
    <cellStyle name="Hyperlink 6 2 2 2 2 4 2" xfId="9348"/>
    <cellStyle name="Hyperlink 6 2 2 2 2 5" xfId="4928"/>
    <cellStyle name="Hyperlink 6 2 2 2 2 6" xfId="7138"/>
    <cellStyle name="Hyperlink 6 2 2 2 3" xfId="775"/>
    <cellStyle name="Hyperlink 6 2 2 2 3 2" xfId="1888"/>
    <cellStyle name="Hyperlink 6 2 2 2 3 2 2" xfId="4099"/>
    <cellStyle name="Hyperlink 6 2 2 2 3 2 2 2" xfId="10729"/>
    <cellStyle name="Hyperlink 6 2 2 2 3 2 3" xfId="6309"/>
    <cellStyle name="Hyperlink 6 2 2 2 3 2 4" xfId="8519"/>
    <cellStyle name="Hyperlink 6 2 2 2 3 3" xfId="2994"/>
    <cellStyle name="Hyperlink 6 2 2 2 3 3 2" xfId="9624"/>
    <cellStyle name="Hyperlink 6 2 2 2 3 4" xfId="5204"/>
    <cellStyle name="Hyperlink 6 2 2 2 3 5" xfId="7414"/>
    <cellStyle name="Hyperlink 6 2 2 2 4" xfId="1336"/>
    <cellStyle name="Hyperlink 6 2 2 2 4 2" xfId="3547"/>
    <cellStyle name="Hyperlink 6 2 2 2 4 2 2" xfId="10177"/>
    <cellStyle name="Hyperlink 6 2 2 2 4 3" xfId="5757"/>
    <cellStyle name="Hyperlink 6 2 2 2 4 4" xfId="7967"/>
    <cellStyle name="Hyperlink 6 2 2 2 5" xfId="2442"/>
    <cellStyle name="Hyperlink 6 2 2 2 5 2" xfId="9072"/>
    <cellStyle name="Hyperlink 6 2 2 2 6" xfId="4652"/>
    <cellStyle name="Hyperlink 6 2 2 2 7" xfId="686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2 2 2" xfId="11097"/>
    <cellStyle name="Hyperlink 6 2 2 3 2 2 2 3" xfId="6677"/>
    <cellStyle name="Hyperlink 6 2 2 3 2 2 2 4" xfId="8887"/>
    <cellStyle name="Hyperlink 6 2 2 3 2 2 3" xfId="3362"/>
    <cellStyle name="Hyperlink 6 2 2 3 2 2 3 2" xfId="9992"/>
    <cellStyle name="Hyperlink 6 2 2 3 2 2 4" xfId="5572"/>
    <cellStyle name="Hyperlink 6 2 2 3 2 2 5" xfId="7782"/>
    <cellStyle name="Hyperlink 6 2 2 3 2 3" xfId="1704"/>
    <cellStyle name="Hyperlink 6 2 2 3 2 3 2" xfId="3915"/>
    <cellStyle name="Hyperlink 6 2 2 3 2 3 2 2" xfId="10545"/>
    <cellStyle name="Hyperlink 6 2 2 3 2 3 3" xfId="6125"/>
    <cellStyle name="Hyperlink 6 2 2 3 2 3 4" xfId="8335"/>
    <cellStyle name="Hyperlink 6 2 2 3 2 4" xfId="2810"/>
    <cellStyle name="Hyperlink 6 2 2 3 2 4 2" xfId="9440"/>
    <cellStyle name="Hyperlink 6 2 2 3 2 5" xfId="5020"/>
    <cellStyle name="Hyperlink 6 2 2 3 2 6" xfId="7230"/>
    <cellStyle name="Hyperlink 6 2 2 3 3" xfId="867"/>
    <cellStyle name="Hyperlink 6 2 2 3 3 2" xfId="1980"/>
    <cellStyle name="Hyperlink 6 2 2 3 3 2 2" xfId="4191"/>
    <cellStyle name="Hyperlink 6 2 2 3 3 2 2 2" xfId="10821"/>
    <cellStyle name="Hyperlink 6 2 2 3 3 2 3" xfId="6401"/>
    <cellStyle name="Hyperlink 6 2 2 3 3 2 4" xfId="8611"/>
    <cellStyle name="Hyperlink 6 2 2 3 3 3" xfId="3086"/>
    <cellStyle name="Hyperlink 6 2 2 3 3 3 2" xfId="9716"/>
    <cellStyle name="Hyperlink 6 2 2 3 3 4" xfId="5296"/>
    <cellStyle name="Hyperlink 6 2 2 3 3 5" xfId="7506"/>
    <cellStyle name="Hyperlink 6 2 2 3 4" xfId="1428"/>
    <cellStyle name="Hyperlink 6 2 2 3 4 2" xfId="3639"/>
    <cellStyle name="Hyperlink 6 2 2 3 4 2 2" xfId="10269"/>
    <cellStyle name="Hyperlink 6 2 2 3 4 3" xfId="5849"/>
    <cellStyle name="Hyperlink 6 2 2 3 4 4" xfId="8059"/>
    <cellStyle name="Hyperlink 6 2 2 3 5" xfId="2534"/>
    <cellStyle name="Hyperlink 6 2 2 3 5 2" xfId="9164"/>
    <cellStyle name="Hyperlink 6 2 2 3 6" xfId="4744"/>
    <cellStyle name="Hyperlink 6 2 2 3 7" xfId="6954"/>
    <cellStyle name="Hyperlink 6 2 2 4" xfId="407"/>
    <cellStyle name="Hyperlink 6 2 2 4 2" xfId="959"/>
    <cellStyle name="Hyperlink 6 2 2 4 2 2" xfId="2072"/>
    <cellStyle name="Hyperlink 6 2 2 4 2 2 2" xfId="4283"/>
    <cellStyle name="Hyperlink 6 2 2 4 2 2 2 2" xfId="10913"/>
    <cellStyle name="Hyperlink 6 2 2 4 2 2 3" xfId="6493"/>
    <cellStyle name="Hyperlink 6 2 2 4 2 2 4" xfId="8703"/>
    <cellStyle name="Hyperlink 6 2 2 4 2 3" xfId="3178"/>
    <cellStyle name="Hyperlink 6 2 2 4 2 3 2" xfId="9808"/>
    <cellStyle name="Hyperlink 6 2 2 4 2 4" xfId="5388"/>
    <cellStyle name="Hyperlink 6 2 2 4 2 5" xfId="7598"/>
    <cellStyle name="Hyperlink 6 2 2 4 3" xfId="1520"/>
    <cellStyle name="Hyperlink 6 2 2 4 3 2" xfId="3731"/>
    <cellStyle name="Hyperlink 6 2 2 4 3 2 2" xfId="10361"/>
    <cellStyle name="Hyperlink 6 2 2 4 3 3" xfId="5941"/>
    <cellStyle name="Hyperlink 6 2 2 4 3 4" xfId="8151"/>
    <cellStyle name="Hyperlink 6 2 2 4 4" xfId="2626"/>
    <cellStyle name="Hyperlink 6 2 2 4 4 2" xfId="9256"/>
    <cellStyle name="Hyperlink 6 2 2 4 5" xfId="4836"/>
    <cellStyle name="Hyperlink 6 2 2 4 6" xfId="7046"/>
    <cellStyle name="Hyperlink 6 2 2 5" xfId="683"/>
    <cellStyle name="Hyperlink 6 2 2 5 2" xfId="1796"/>
    <cellStyle name="Hyperlink 6 2 2 5 2 2" xfId="4007"/>
    <cellStyle name="Hyperlink 6 2 2 5 2 2 2" xfId="10637"/>
    <cellStyle name="Hyperlink 6 2 2 5 2 3" xfId="6217"/>
    <cellStyle name="Hyperlink 6 2 2 5 2 4" xfId="8427"/>
    <cellStyle name="Hyperlink 6 2 2 5 3" xfId="2902"/>
    <cellStyle name="Hyperlink 6 2 2 5 3 2" xfId="9532"/>
    <cellStyle name="Hyperlink 6 2 2 5 4" xfId="5112"/>
    <cellStyle name="Hyperlink 6 2 2 5 5" xfId="7322"/>
    <cellStyle name="Hyperlink 6 2 2 6" xfId="1244"/>
    <cellStyle name="Hyperlink 6 2 2 6 2" xfId="3455"/>
    <cellStyle name="Hyperlink 6 2 2 6 2 2" xfId="10085"/>
    <cellStyle name="Hyperlink 6 2 2 6 3" xfId="5665"/>
    <cellStyle name="Hyperlink 6 2 2 6 4" xfId="7875"/>
    <cellStyle name="Hyperlink 6 2 2 7" xfId="2350"/>
    <cellStyle name="Hyperlink 6 2 2 7 2" xfId="8980"/>
    <cellStyle name="Hyperlink 6 2 2 8" xfId="4560"/>
    <cellStyle name="Hyperlink 6 2 2 9" xfId="677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2 2 2" xfId="10959"/>
    <cellStyle name="Hyperlink 6 2 3 2 2 2 3" xfId="6539"/>
    <cellStyle name="Hyperlink 6 2 3 2 2 2 4" xfId="8749"/>
    <cellStyle name="Hyperlink 6 2 3 2 2 3" xfId="3224"/>
    <cellStyle name="Hyperlink 6 2 3 2 2 3 2" xfId="9854"/>
    <cellStyle name="Hyperlink 6 2 3 2 2 4" xfId="5434"/>
    <cellStyle name="Hyperlink 6 2 3 2 2 5" xfId="7644"/>
    <cellStyle name="Hyperlink 6 2 3 2 3" xfId="1566"/>
    <cellStyle name="Hyperlink 6 2 3 2 3 2" xfId="3777"/>
    <cellStyle name="Hyperlink 6 2 3 2 3 2 2" xfId="10407"/>
    <cellStyle name="Hyperlink 6 2 3 2 3 3" xfId="5987"/>
    <cellStyle name="Hyperlink 6 2 3 2 3 4" xfId="8197"/>
    <cellStyle name="Hyperlink 6 2 3 2 4" xfId="2672"/>
    <cellStyle name="Hyperlink 6 2 3 2 4 2" xfId="9302"/>
    <cellStyle name="Hyperlink 6 2 3 2 5" xfId="4882"/>
    <cellStyle name="Hyperlink 6 2 3 2 6" xfId="7092"/>
    <cellStyle name="Hyperlink 6 2 3 3" xfId="729"/>
    <cellStyle name="Hyperlink 6 2 3 3 2" xfId="1842"/>
    <cellStyle name="Hyperlink 6 2 3 3 2 2" xfId="4053"/>
    <cellStyle name="Hyperlink 6 2 3 3 2 2 2" xfId="10683"/>
    <cellStyle name="Hyperlink 6 2 3 3 2 3" xfId="6263"/>
    <cellStyle name="Hyperlink 6 2 3 3 2 4" xfId="8473"/>
    <cellStyle name="Hyperlink 6 2 3 3 3" xfId="2948"/>
    <cellStyle name="Hyperlink 6 2 3 3 3 2" xfId="9578"/>
    <cellStyle name="Hyperlink 6 2 3 3 4" xfId="5158"/>
    <cellStyle name="Hyperlink 6 2 3 3 5" xfId="7368"/>
    <cellStyle name="Hyperlink 6 2 3 4" xfId="1290"/>
    <cellStyle name="Hyperlink 6 2 3 4 2" xfId="3501"/>
    <cellStyle name="Hyperlink 6 2 3 4 2 2" xfId="10131"/>
    <cellStyle name="Hyperlink 6 2 3 4 3" xfId="5711"/>
    <cellStyle name="Hyperlink 6 2 3 4 4" xfId="7921"/>
    <cellStyle name="Hyperlink 6 2 3 5" xfId="2396"/>
    <cellStyle name="Hyperlink 6 2 3 5 2" xfId="9026"/>
    <cellStyle name="Hyperlink 6 2 3 6" xfId="4606"/>
    <cellStyle name="Hyperlink 6 2 3 7" xfId="681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2 2 2" xfId="11051"/>
    <cellStyle name="Hyperlink 6 2 4 2 2 2 3" xfId="6631"/>
    <cellStyle name="Hyperlink 6 2 4 2 2 2 4" xfId="8841"/>
    <cellStyle name="Hyperlink 6 2 4 2 2 3" xfId="3316"/>
    <cellStyle name="Hyperlink 6 2 4 2 2 3 2" xfId="9946"/>
    <cellStyle name="Hyperlink 6 2 4 2 2 4" xfId="5526"/>
    <cellStyle name="Hyperlink 6 2 4 2 2 5" xfId="7736"/>
    <cellStyle name="Hyperlink 6 2 4 2 3" xfId="1658"/>
    <cellStyle name="Hyperlink 6 2 4 2 3 2" xfId="3869"/>
    <cellStyle name="Hyperlink 6 2 4 2 3 2 2" xfId="10499"/>
    <cellStyle name="Hyperlink 6 2 4 2 3 3" xfId="6079"/>
    <cellStyle name="Hyperlink 6 2 4 2 3 4" xfId="8289"/>
    <cellStyle name="Hyperlink 6 2 4 2 4" xfId="2764"/>
    <cellStyle name="Hyperlink 6 2 4 2 4 2" xfId="9394"/>
    <cellStyle name="Hyperlink 6 2 4 2 5" xfId="4974"/>
    <cellStyle name="Hyperlink 6 2 4 2 6" xfId="7184"/>
    <cellStyle name="Hyperlink 6 2 4 3" xfId="821"/>
    <cellStyle name="Hyperlink 6 2 4 3 2" xfId="1934"/>
    <cellStyle name="Hyperlink 6 2 4 3 2 2" xfId="4145"/>
    <cellStyle name="Hyperlink 6 2 4 3 2 2 2" xfId="10775"/>
    <cellStyle name="Hyperlink 6 2 4 3 2 3" xfId="6355"/>
    <cellStyle name="Hyperlink 6 2 4 3 2 4" xfId="8565"/>
    <cellStyle name="Hyperlink 6 2 4 3 3" xfId="3040"/>
    <cellStyle name="Hyperlink 6 2 4 3 3 2" xfId="9670"/>
    <cellStyle name="Hyperlink 6 2 4 3 4" xfId="5250"/>
    <cellStyle name="Hyperlink 6 2 4 3 5" xfId="7460"/>
    <cellStyle name="Hyperlink 6 2 4 4" xfId="1382"/>
    <cellStyle name="Hyperlink 6 2 4 4 2" xfId="3593"/>
    <cellStyle name="Hyperlink 6 2 4 4 2 2" xfId="10223"/>
    <cellStyle name="Hyperlink 6 2 4 4 3" xfId="5803"/>
    <cellStyle name="Hyperlink 6 2 4 4 4" xfId="8013"/>
    <cellStyle name="Hyperlink 6 2 4 5" xfId="2488"/>
    <cellStyle name="Hyperlink 6 2 4 5 2" xfId="9118"/>
    <cellStyle name="Hyperlink 6 2 4 6" xfId="4698"/>
    <cellStyle name="Hyperlink 6 2 4 7" xfId="6908"/>
    <cellStyle name="Hyperlink 6 2 5" xfId="361"/>
    <cellStyle name="Hyperlink 6 2 5 2" xfId="913"/>
    <cellStyle name="Hyperlink 6 2 5 2 2" xfId="2026"/>
    <cellStyle name="Hyperlink 6 2 5 2 2 2" xfId="4237"/>
    <cellStyle name="Hyperlink 6 2 5 2 2 2 2" xfId="10867"/>
    <cellStyle name="Hyperlink 6 2 5 2 2 3" xfId="6447"/>
    <cellStyle name="Hyperlink 6 2 5 2 2 4" xfId="8657"/>
    <cellStyle name="Hyperlink 6 2 5 2 3" xfId="3132"/>
    <cellStyle name="Hyperlink 6 2 5 2 3 2" xfId="9762"/>
    <cellStyle name="Hyperlink 6 2 5 2 4" xfId="5342"/>
    <cellStyle name="Hyperlink 6 2 5 2 5" xfId="7552"/>
    <cellStyle name="Hyperlink 6 2 5 3" xfId="1474"/>
    <cellStyle name="Hyperlink 6 2 5 3 2" xfId="3685"/>
    <cellStyle name="Hyperlink 6 2 5 3 2 2" xfId="10315"/>
    <cellStyle name="Hyperlink 6 2 5 3 3" xfId="5895"/>
    <cellStyle name="Hyperlink 6 2 5 3 4" xfId="8105"/>
    <cellStyle name="Hyperlink 6 2 5 4" xfId="2580"/>
    <cellStyle name="Hyperlink 6 2 5 4 2" xfId="9210"/>
    <cellStyle name="Hyperlink 6 2 5 5" xfId="4790"/>
    <cellStyle name="Hyperlink 6 2 5 6" xfId="7000"/>
    <cellStyle name="Hyperlink 6 2 6" xfId="637"/>
    <cellStyle name="Hyperlink 6 2 6 2" xfId="1750"/>
    <cellStyle name="Hyperlink 6 2 6 2 2" xfId="3961"/>
    <cellStyle name="Hyperlink 6 2 6 2 2 2" xfId="10591"/>
    <cellStyle name="Hyperlink 6 2 6 2 3" xfId="6171"/>
    <cellStyle name="Hyperlink 6 2 6 2 4" xfId="8381"/>
    <cellStyle name="Hyperlink 6 2 6 3" xfId="2856"/>
    <cellStyle name="Hyperlink 6 2 6 3 2" xfId="9486"/>
    <cellStyle name="Hyperlink 6 2 6 4" xfId="5066"/>
    <cellStyle name="Hyperlink 6 2 6 5" xfId="7276"/>
    <cellStyle name="Hyperlink 6 2 7" xfId="1198"/>
    <cellStyle name="Hyperlink 6 2 7 2" xfId="3409"/>
    <cellStyle name="Hyperlink 6 2 7 2 2" xfId="10039"/>
    <cellStyle name="Hyperlink 6 2 7 3" xfId="5619"/>
    <cellStyle name="Hyperlink 6 2 7 4" xfId="7829"/>
    <cellStyle name="Hyperlink 6 2 8" xfId="2304"/>
    <cellStyle name="Hyperlink 6 2 8 2" xfId="893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2 2 2" xfId="10985"/>
    <cellStyle name="Hyperlink 6 3 2 2 2 2 3" xfId="6565"/>
    <cellStyle name="Hyperlink 6 3 2 2 2 2 4" xfId="8775"/>
    <cellStyle name="Hyperlink 6 3 2 2 2 3" xfId="3250"/>
    <cellStyle name="Hyperlink 6 3 2 2 2 3 2" xfId="9880"/>
    <cellStyle name="Hyperlink 6 3 2 2 2 4" xfId="5460"/>
    <cellStyle name="Hyperlink 6 3 2 2 2 5" xfId="7670"/>
    <cellStyle name="Hyperlink 6 3 2 2 3" xfId="1592"/>
    <cellStyle name="Hyperlink 6 3 2 2 3 2" xfId="3803"/>
    <cellStyle name="Hyperlink 6 3 2 2 3 2 2" xfId="10433"/>
    <cellStyle name="Hyperlink 6 3 2 2 3 3" xfId="6013"/>
    <cellStyle name="Hyperlink 6 3 2 2 3 4" xfId="8223"/>
    <cellStyle name="Hyperlink 6 3 2 2 4" xfId="2698"/>
    <cellStyle name="Hyperlink 6 3 2 2 4 2" xfId="9328"/>
    <cellStyle name="Hyperlink 6 3 2 2 5" xfId="4908"/>
    <cellStyle name="Hyperlink 6 3 2 2 6" xfId="7118"/>
    <cellStyle name="Hyperlink 6 3 2 3" xfId="755"/>
    <cellStyle name="Hyperlink 6 3 2 3 2" xfId="1868"/>
    <cellStyle name="Hyperlink 6 3 2 3 2 2" xfId="4079"/>
    <cellStyle name="Hyperlink 6 3 2 3 2 2 2" xfId="10709"/>
    <cellStyle name="Hyperlink 6 3 2 3 2 3" xfId="6289"/>
    <cellStyle name="Hyperlink 6 3 2 3 2 4" xfId="8499"/>
    <cellStyle name="Hyperlink 6 3 2 3 3" xfId="2974"/>
    <cellStyle name="Hyperlink 6 3 2 3 3 2" xfId="9604"/>
    <cellStyle name="Hyperlink 6 3 2 3 4" xfId="5184"/>
    <cellStyle name="Hyperlink 6 3 2 3 5" xfId="7394"/>
    <cellStyle name="Hyperlink 6 3 2 4" xfId="1316"/>
    <cellStyle name="Hyperlink 6 3 2 4 2" xfId="3527"/>
    <cellStyle name="Hyperlink 6 3 2 4 2 2" xfId="10157"/>
    <cellStyle name="Hyperlink 6 3 2 4 3" xfId="5737"/>
    <cellStyle name="Hyperlink 6 3 2 4 4" xfId="7947"/>
    <cellStyle name="Hyperlink 6 3 2 5" xfId="2422"/>
    <cellStyle name="Hyperlink 6 3 2 5 2" xfId="9052"/>
    <cellStyle name="Hyperlink 6 3 2 6" xfId="4632"/>
    <cellStyle name="Hyperlink 6 3 2 7" xfId="684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2 2 2" xfId="11077"/>
    <cellStyle name="Hyperlink 6 3 3 2 2 2 3" xfId="6657"/>
    <cellStyle name="Hyperlink 6 3 3 2 2 2 4" xfId="8867"/>
    <cellStyle name="Hyperlink 6 3 3 2 2 3" xfId="3342"/>
    <cellStyle name="Hyperlink 6 3 3 2 2 3 2" xfId="9972"/>
    <cellStyle name="Hyperlink 6 3 3 2 2 4" xfId="5552"/>
    <cellStyle name="Hyperlink 6 3 3 2 2 5" xfId="7762"/>
    <cellStyle name="Hyperlink 6 3 3 2 3" xfId="1684"/>
    <cellStyle name="Hyperlink 6 3 3 2 3 2" xfId="3895"/>
    <cellStyle name="Hyperlink 6 3 3 2 3 2 2" xfId="10525"/>
    <cellStyle name="Hyperlink 6 3 3 2 3 3" xfId="6105"/>
    <cellStyle name="Hyperlink 6 3 3 2 3 4" xfId="8315"/>
    <cellStyle name="Hyperlink 6 3 3 2 4" xfId="2790"/>
    <cellStyle name="Hyperlink 6 3 3 2 4 2" xfId="9420"/>
    <cellStyle name="Hyperlink 6 3 3 2 5" xfId="5000"/>
    <cellStyle name="Hyperlink 6 3 3 2 6" xfId="7210"/>
    <cellStyle name="Hyperlink 6 3 3 3" xfId="847"/>
    <cellStyle name="Hyperlink 6 3 3 3 2" xfId="1960"/>
    <cellStyle name="Hyperlink 6 3 3 3 2 2" xfId="4171"/>
    <cellStyle name="Hyperlink 6 3 3 3 2 2 2" xfId="10801"/>
    <cellStyle name="Hyperlink 6 3 3 3 2 3" xfId="6381"/>
    <cellStyle name="Hyperlink 6 3 3 3 2 4" xfId="8591"/>
    <cellStyle name="Hyperlink 6 3 3 3 3" xfId="3066"/>
    <cellStyle name="Hyperlink 6 3 3 3 3 2" xfId="9696"/>
    <cellStyle name="Hyperlink 6 3 3 3 4" xfId="5276"/>
    <cellStyle name="Hyperlink 6 3 3 3 5" xfId="7486"/>
    <cellStyle name="Hyperlink 6 3 3 4" xfId="1408"/>
    <cellStyle name="Hyperlink 6 3 3 4 2" xfId="3619"/>
    <cellStyle name="Hyperlink 6 3 3 4 2 2" xfId="10249"/>
    <cellStyle name="Hyperlink 6 3 3 4 3" xfId="5829"/>
    <cellStyle name="Hyperlink 6 3 3 4 4" xfId="8039"/>
    <cellStyle name="Hyperlink 6 3 3 5" xfId="2514"/>
    <cellStyle name="Hyperlink 6 3 3 5 2" xfId="9144"/>
    <cellStyle name="Hyperlink 6 3 3 6" xfId="4724"/>
    <cellStyle name="Hyperlink 6 3 3 7" xfId="6934"/>
    <cellStyle name="Hyperlink 6 3 4" xfId="387"/>
    <cellStyle name="Hyperlink 6 3 4 2" xfId="939"/>
    <cellStyle name="Hyperlink 6 3 4 2 2" xfId="2052"/>
    <cellStyle name="Hyperlink 6 3 4 2 2 2" xfId="4263"/>
    <cellStyle name="Hyperlink 6 3 4 2 2 2 2" xfId="10893"/>
    <cellStyle name="Hyperlink 6 3 4 2 2 3" xfId="6473"/>
    <cellStyle name="Hyperlink 6 3 4 2 2 4" xfId="8683"/>
    <cellStyle name="Hyperlink 6 3 4 2 3" xfId="3158"/>
    <cellStyle name="Hyperlink 6 3 4 2 3 2" xfId="9788"/>
    <cellStyle name="Hyperlink 6 3 4 2 4" xfId="5368"/>
    <cellStyle name="Hyperlink 6 3 4 2 5" xfId="7578"/>
    <cellStyle name="Hyperlink 6 3 4 3" xfId="1500"/>
    <cellStyle name="Hyperlink 6 3 4 3 2" xfId="3711"/>
    <cellStyle name="Hyperlink 6 3 4 3 2 2" xfId="10341"/>
    <cellStyle name="Hyperlink 6 3 4 3 3" xfId="5921"/>
    <cellStyle name="Hyperlink 6 3 4 3 4" xfId="8131"/>
    <cellStyle name="Hyperlink 6 3 4 4" xfId="2606"/>
    <cellStyle name="Hyperlink 6 3 4 4 2" xfId="9236"/>
    <cellStyle name="Hyperlink 6 3 4 5" xfId="4816"/>
    <cellStyle name="Hyperlink 6 3 4 6" xfId="7026"/>
    <cellStyle name="Hyperlink 6 3 5" xfId="663"/>
    <cellStyle name="Hyperlink 6 3 5 2" xfId="1776"/>
    <cellStyle name="Hyperlink 6 3 5 2 2" xfId="3987"/>
    <cellStyle name="Hyperlink 6 3 5 2 2 2" xfId="10617"/>
    <cellStyle name="Hyperlink 6 3 5 2 3" xfId="6197"/>
    <cellStyle name="Hyperlink 6 3 5 2 4" xfId="8407"/>
    <cellStyle name="Hyperlink 6 3 5 3" xfId="2882"/>
    <cellStyle name="Hyperlink 6 3 5 3 2" xfId="9512"/>
    <cellStyle name="Hyperlink 6 3 5 4" xfId="5092"/>
    <cellStyle name="Hyperlink 6 3 5 5" xfId="7302"/>
    <cellStyle name="Hyperlink 6 3 6" xfId="1224"/>
    <cellStyle name="Hyperlink 6 3 6 2" xfId="3435"/>
    <cellStyle name="Hyperlink 6 3 6 2 2" xfId="10065"/>
    <cellStyle name="Hyperlink 6 3 6 3" xfId="5645"/>
    <cellStyle name="Hyperlink 6 3 6 4" xfId="7855"/>
    <cellStyle name="Hyperlink 6 3 7" xfId="2330"/>
    <cellStyle name="Hyperlink 6 3 7 2" xfId="8960"/>
    <cellStyle name="Hyperlink 6 3 8" xfId="4540"/>
    <cellStyle name="Hyperlink 6 3 9" xfId="675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2 2 2" xfId="10939"/>
    <cellStyle name="Hyperlink 6 4 2 2 2 3" xfId="6519"/>
    <cellStyle name="Hyperlink 6 4 2 2 2 4" xfId="8729"/>
    <cellStyle name="Hyperlink 6 4 2 2 3" xfId="3204"/>
    <cellStyle name="Hyperlink 6 4 2 2 3 2" xfId="9834"/>
    <cellStyle name="Hyperlink 6 4 2 2 4" xfId="5414"/>
    <cellStyle name="Hyperlink 6 4 2 2 5" xfId="7624"/>
    <cellStyle name="Hyperlink 6 4 2 3" xfId="1546"/>
    <cellStyle name="Hyperlink 6 4 2 3 2" xfId="3757"/>
    <cellStyle name="Hyperlink 6 4 2 3 2 2" xfId="10387"/>
    <cellStyle name="Hyperlink 6 4 2 3 3" xfId="5967"/>
    <cellStyle name="Hyperlink 6 4 2 3 4" xfId="8177"/>
    <cellStyle name="Hyperlink 6 4 2 4" xfId="2652"/>
    <cellStyle name="Hyperlink 6 4 2 4 2" xfId="9282"/>
    <cellStyle name="Hyperlink 6 4 2 5" xfId="4862"/>
    <cellStyle name="Hyperlink 6 4 2 6" xfId="7072"/>
    <cellStyle name="Hyperlink 6 4 3" xfId="709"/>
    <cellStyle name="Hyperlink 6 4 3 2" xfId="1822"/>
    <cellStyle name="Hyperlink 6 4 3 2 2" xfId="4033"/>
    <cellStyle name="Hyperlink 6 4 3 2 2 2" xfId="10663"/>
    <cellStyle name="Hyperlink 6 4 3 2 3" xfId="6243"/>
    <cellStyle name="Hyperlink 6 4 3 2 4" xfId="8453"/>
    <cellStyle name="Hyperlink 6 4 3 3" xfId="2928"/>
    <cellStyle name="Hyperlink 6 4 3 3 2" xfId="9558"/>
    <cellStyle name="Hyperlink 6 4 3 4" xfId="5138"/>
    <cellStyle name="Hyperlink 6 4 3 5" xfId="7348"/>
    <cellStyle name="Hyperlink 6 4 4" xfId="1270"/>
    <cellStyle name="Hyperlink 6 4 4 2" xfId="3481"/>
    <cellStyle name="Hyperlink 6 4 4 2 2" xfId="10111"/>
    <cellStyle name="Hyperlink 6 4 4 3" xfId="5691"/>
    <cellStyle name="Hyperlink 6 4 4 4" xfId="7901"/>
    <cellStyle name="Hyperlink 6 4 5" xfId="2376"/>
    <cellStyle name="Hyperlink 6 4 5 2" xfId="9006"/>
    <cellStyle name="Hyperlink 6 4 6" xfId="4586"/>
    <cellStyle name="Hyperlink 6 4 7" xfId="679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2 2 2" xfId="11031"/>
    <cellStyle name="Hyperlink 6 5 2 2 2 3" xfId="6611"/>
    <cellStyle name="Hyperlink 6 5 2 2 2 4" xfId="8821"/>
    <cellStyle name="Hyperlink 6 5 2 2 3" xfId="3296"/>
    <cellStyle name="Hyperlink 6 5 2 2 3 2" xfId="9926"/>
    <cellStyle name="Hyperlink 6 5 2 2 4" xfId="5506"/>
    <cellStyle name="Hyperlink 6 5 2 2 5" xfId="7716"/>
    <cellStyle name="Hyperlink 6 5 2 3" xfId="1638"/>
    <cellStyle name="Hyperlink 6 5 2 3 2" xfId="3849"/>
    <cellStyle name="Hyperlink 6 5 2 3 2 2" xfId="10479"/>
    <cellStyle name="Hyperlink 6 5 2 3 3" xfId="6059"/>
    <cellStyle name="Hyperlink 6 5 2 3 4" xfId="8269"/>
    <cellStyle name="Hyperlink 6 5 2 4" xfId="2744"/>
    <cellStyle name="Hyperlink 6 5 2 4 2" xfId="9374"/>
    <cellStyle name="Hyperlink 6 5 2 5" xfId="4954"/>
    <cellStyle name="Hyperlink 6 5 2 6" xfId="7164"/>
    <cellStyle name="Hyperlink 6 5 3" xfId="801"/>
    <cellStyle name="Hyperlink 6 5 3 2" xfId="1914"/>
    <cellStyle name="Hyperlink 6 5 3 2 2" xfId="4125"/>
    <cellStyle name="Hyperlink 6 5 3 2 2 2" xfId="10755"/>
    <cellStyle name="Hyperlink 6 5 3 2 3" xfId="6335"/>
    <cellStyle name="Hyperlink 6 5 3 2 4" xfId="8545"/>
    <cellStyle name="Hyperlink 6 5 3 3" xfId="3020"/>
    <cellStyle name="Hyperlink 6 5 3 3 2" xfId="9650"/>
    <cellStyle name="Hyperlink 6 5 3 4" xfId="5230"/>
    <cellStyle name="Hyperlink 6 5 3 5" xfId="7440"/>
    <cellStyle name="Hyperlink 6 5 4" xfId="1362"/>
    <cellStyle name="Hyperlink 6 5 4 2" xfId="3573"/>
    <cellStyle name="Hyperlink 6 5 4 2 2" xfId="10203"/>
    <cellStyle name="Hyperlink 6 5 4 3" xfId="5783"/>
    <cellStyle name="Hyperlink 6 5 4 4" xfId="7993"/>
    <cellStyle name="Hyperlink 6 5 5" xfId="2468"/>
    <cellStyle name="Hyperlink 6 5 5 2" xfId="9098"/>
    <cellStyle name="Hyperlink 6 5 6" xfId="4678"/>
    <cellStyle name="Hyperlink 6 5 7" xfId="6888"/>
    <cellStyle name="Hyperlink 6 6" xfId="341"/>
    <cellStyle name="Hyperlink 6 6 2" xfId="893"/>
    <cellStyle name="Hyperlink 6 6 2 2" xfId="2006"/>
    <cellStyle name="Hyperlink 6 6 2 2 2" xfId="4217"/>
    <cellStyle name="Hyperlink 6 6 2 2 2 2" xfId="10847"/>
    <cellStyle name="Hyperlink 6 6 2 2 3" xfId="6427"/>
    <cellStyle name="Hyperlink 6 6 2 2 4" xfId="8637"/>
    <cellStyle name="Hyperlink 6 6 2 3" xfId="3112"/>
    <cellStyle name="Hyperlink 6 6 2 3 2" xfId="9742"/>
    <cellStyle name="Hyperlink 6 6 2 4" xfId="5322"/>
    <cellStyle name="Hyperlink 6 6 2 5" xfId="7532"/>
    <cellStyle name="Hyperlink 6 6 3" xfId="1454"/>
    <cellStyle name="Hyperlink 6 6 3 2" xfId="3665"/>
    <cellStyle name="Hyperlink 6 6 3 2 2" xfId="10295"/>
    <cellStyle name="Hyperlink 6 6 3 3" xfId="5875"/>
    <cellStyle name="Hyperlink 6 6 3 4" xfId="8085"/>
    <cellStyle name="Hyperlink 6 6 4" xfId="2560"/>
    <cellStyle name="Hyperlink 6 6 4 2" xfId="9190"/>
    <cellStyle name="Hyperlink 6 6 5" xfId="4770"/>
    <cellStyle name="Hyperlink 6 6 6" xfId="6980"/>
    <cellStyle name="Hyperlink 6 7" xfId="617"/>
    <cellStyle name="Hyperlink 6 7 2" xfId="1730"/>
    <cellStyle name="Hyperlink 6 7 2 2" xfId="3941"/>
    <cellStyle name="Hyperlink 6 7 2 2 2" xfId="10571"/>
    <cellStyle name="Hyperlink 6 7 2 3" xfId="6151"/>
    <cellStyle name="Hyperlink 6 7 2 4" xfId="8361"/>
    <cellStyle name="Hyperlink 6 7 3" xfId="2836"/>
    <cellStyle name="Hyperlink 6 7 3 2" xfId="9466"/>
    <cellStyle name="Hyperlink 6 7 4" xfId="5046"/>
    <cellStyle name="Hyperlink 6 7 5" xfId="7256"/>
    <cellStyle name="Hyperlink 6 8" xfId="1178"/>
    <cellStyle name="Hyperlink 6 8 2" xfId="3389"/>
    <cellStyle name="Hyperlink 6 8 2 2" xfId="10019"/>
    <cellStyle name="Hyperlink 6 8 3" xfId="5599"/>
    <cellStyle name="Hyperlink 6 8 4" xfId="7809"/>
    <cellStyle name="Hyperlink 6 9" xfId="2284"/>
    <cellStyle name="Hyperlink 6 9 2" xfId="8914"/>
    <cellStyle name="Hyperlink 7" xfId="75"/>
    <cellStyle name="Hyperlink 7 10" xfId="6714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2 2 2" xfId="10995"/>
    <cellStyle name="Hyperlink 7 2 2 2 2 2 3" xfId="6575"/>
    <cellStyle name="Hyperlink 7 2 2 2 2 2 4" xfId="8785"/>
    <cellStyle name="Hyperlink 7 2 2 2 2 3" xfId="3260"/>
    <cellStyle name="Hyperlink 7 2 2 2 2 3 2" xfId="9890"/>
    <cellStyle name="Hyperlink 7 2 2 2 2 4" xfId="5470"/>
    <cellStyle name="Hyperlink 7 2 2 2 2 5" xfId="7680"/>
    <cellStyle name="Hyperlink 7 2 2 2 3" xfId="1602"/>
    <cellStyle name="Hyperlink 7 2 2 2 3 2" xfId="3813"/>
    <cellStyle name="Hyperlink 7 2 2 2 3 2 2" xfId="10443"/>
    <cellStyle name="Hyperlink 7 2 2 2 3 3" xfId="6023"/>
    <cellStyle name="Hyperlink 7 2 2 2 3 4" xfId="8233"/>
    <cellStyle name="Hyperlink 7 2 2 2 4" xfId="2708"/>
    <cellStyle name="Hyperlink 7 2 2 2 4 2" xfId="9338"/>
    <cellStyle name="Hyperlink 7 2 2 2 5" xfId="4918"/>
    <cellStyle name="Hyperlink 7 2 2 2 6" xfId="7128"/>
    <cellStyle name="Hyperlink 7 2 2 3" xfId="765"/>
    <cellStyle name="Hyperlink 7 2 2 3 2" xfId="1878"/>
    <cellStyle name="Hyperlink 7 2 2 3 2 2" xfId="4089"/>
    <cellStyle name="Hyperlink 7 2 2 3 2 2 2" xfId="10719"/>
    <cellStyle name="Hyperlink 7 2 2 3 2 3" xfId="6299"/>
    <cellStyle name="Hyperlink 7 2 2 3 2 4" xfId="8509"/>
    <cellStyle name="Hyperlink 7 2 2 3 3" xfId="2984"/>
    <cellStyle name="Hyperlink 7 2 2 3 3 2" xfId="9614"/>
    <cellStyle name="Hyperlink 7 2 2 3 4" xfId="5194"/>
    <cellStyle name="Hyperlink 7 2 2 3 5" xfId="7404"/>
    <cellStyle name="Hyperlink 7 2 2 4" xfId="1326"/>
    <cellStyle name="Hyperlink 7 2 2 4 2" xfId="3537"/>
    <cellStyle name="Hyperlink 7 2 2 4 2 2" xfId="10167"/>
    <cellStyle name="Hyperlink 7 2 2 4 3" xfId="5747"/>
    <cellStyle name="Hyperlink 7 2 2 4 4" xfId="7957"/>
    <cellStyle name="Hyperlink 7 2 2 5" xfId="2432"/>
    <cellStyle name="Hyperlink 7 2 2 5 2" xfId="9062"/>
    <cellStyle name="Hyperlink 7 2 2 6" xfId="4642"/>
    <cellStyle name="Hyperlink 7 2 2 7" xfId="685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2 2 2" xfId="11087"/>
    <cellStyle name="Hyperlink 7 2 3 2 2 2 3" xfId="6667"/>
    <cellStyle name="Hyperlink 7 2 3 2 2 2 4" xfId="8877"/>
    <cellStyle name="Hyperlink 7 2 3 2 2 3" xfId="3352"/>
    <cellStyle name="Hyperlink 7 2 3 2 2 3 2" xfId="9982"/>
    <cellStyle name="Hyperlink 7 2 3 2 2 4" xfId="5562"/>
    <cellStyle name="Hyperlink 7 2 3 2 2 5" xfId="7772"/>
    <cellStyle name="Hyperlink 7 2 3 2 3" xfId="1694"/>
    <cellStyle name="Hyperlink 7 2 3 2 3 2" xfId="3905"/>
    <cellStyle name="Hyperlink 7 2 3 2 3 2 2" xfId="10535"/>
    <cellStyle name="Hyperlink 7 2 3 2 3 3" xfId="6115"/>
    <cellStyle name="Hyperlink 7 2 3 2 3 4" xfId="8325"/>
    <cellStyle name="Hyperlink 7 2 3 2 4" xfId="2800"/>
    <cellStyle name="Hyperlink 7 2 3 2 4 2" xfId="9430"/>
    <cellStyle name="Hyperlink 7 2 3 2 5" xfId="5010"/>
    <cellStyle name="Hyperlink 7 2 3 2 6" xfId="7220"/>
    <cellStyle name="Hyperlink 7 2 3 3" xfId="857"/>
    <cellStyle name="Hyperlink 7 2 3 3 2" xfId="1970"/>
    <cellStyle name="Hyperlink 7 2 3 3 2 2" xfId="4181"/>
    <cellStyle name="Hyperlink 7 2 3 3 2 2 2" xfId="10811"/>
    <cellStyle name="Hyperlink 7 2 3 3 2 3" xfId="6391"/>
    <cellStyle name="Hyperlink 7 2 3 3 2 4" xfId="8601"/>
    <cellStyle name="Hyperlink 7 2 3 3 3" xfId="3076"/>
    <cellStyle name="Hyperlink 7 2 3 3 3 2" xfId="9706"/>
    <cellStyle name="Hyperlink 7 2 3 3 4" xfId="5286"/>
    <cellStyle name="Hyperlink 7 2 3 3 5" xfId="7496"/>
    <cellStyle name="Hyperlink 7 2 3 4" xfId="1418"/>
    <cellStyle name="Hyperlink 7 2 3 4 2" xfId="3629"/>
    <cellStyle name="Hyperlink 7 2 3 4 2 2" xfId="10259"/>
    <cellStyle name="Hyperlink 7 2 3 4 3" xfId="5839"/>
    <cellStyle name="Hyperlink 7 2 3 4 4" xfId="8049"/>
    <cellStyle name="Hyperlink 7 2 3 5" xfId="2524"/>
    <cellStyle name="Hyperlink 7 2 3 5 2" xfId="9154"/>
    <cellStyle name="Hyperlink 7 2 3 6" xfId="4734"/>
    <cellStyle name="Hyperlink 7 2 3 7" xfId="6944"/>
    <cellStyle name="Hyperlink 7 2 4" xfId="397"/>
    <cellStyle name="Hyperlink 7 2 4 2" xfId="949"/>
    <cellStyle name="Hyperlink 7 2 4 2 2" xfId="2062"/>
    <cellStyle name="Hyperlink 7 2 4 2 2 2" xfId="4273"/>
    <cellStyle name="Hyperlink 7 2 4 2 2 2 2" xfId="10903"/>
    <cellStyle name="Hyperlink 7 2 4 2 2 3" xfId="6483"/>
    <cellStyle name="Hyperlink 7 2 4 2 2 4" xfId="8693"/>
    <cellStyle name="Hyperlink 7 2 4 2 3" xfId="3168"/>
    <cellStyle name="Hyperlink 7 2 4 2 3 2" xfId="9798"/>
    <cellStyle name="Hyperlink 7 2 4 2 4" xfId="5378"/>
    <cellStyle name="Hyperlink 7 2 4 2 5" xfId="7588"/>
    <cellStyle name="Hyperlink 7 2 4 3" xfId="1510"/>
    <cellStyle name="Hyperlink 7 2 4 3 2" xfId="3721"/>
    <cellStyle name="Hyperlink 7 2 4 3 2 2" xfId="10351"/>
    <cellStyle name="Hyperlink 7 2 4 3 3" xfId="5931"/>
    <cellStyle name="Hyperlink 7 2 4 3 4" xfId="8141"/>
    <cellStyle name="Hyperlink 7 2 4 4" xfId="2616"/>
    <cellStyle name="Hyperlink 7 2 4 4 2" xfId="9246"/>
    <cellStyle name="Hyperlink 7 2 4 5" xfId="4826"/>
    <cellStyle name="Hyperlink 7 2 4 6" xfId="7036"/>
    <cellStyle name="Hyperlink 7 2 5" xfId="673"/>
    <cellStyle name="Hyperlink 7 2 5 2" xfId="1786"/>
    <cellStyle name="Hyperlink 7 2 5 2 2" xfId="3997"/>
    <cellStyle name="Hyperlink 7 2 5 2 2 2" xfId="10627"/>
    <cellStyle name="Hyperlink 7 2 5 2 3" xfId="6207"/>
    <cellStyle name="Hyperlink 7 2 5 2 4" xfId="8417"/>
    <cellStyle name="Hyperlink 7 2 5 3" xfId="2892"/>
    <cellStyle name="Hyperlink 7 2 5 3 2" xfId="9522"/>
    <cellStyle name="Hyperlink 7 2 5 4" xfId="5102"/>
    <cellStyle name="Hyperlink 7 2 5 5" xfId="7312"/>
    <cellStyle name="Hyperlink 7 2 6" xfId="1234"/>
    <cellStyle name="Hyperlink 7 2 6 2" xfId="3445"/>
    <cellStyle name="Hyperlink 7 2 6 2 2" xfId="10075"/>
    <cellStyle name="Hyperlink 7 2 6 3" xfId="5655"/>
    <cellStyle name="Hyperlink 7 2 6 4" xfId="7865"/>
    <cellStyle name="Hyperlink 7 2 7" xfId="2340"/>
    <cellStyle name="Hyperlink 7 2 7 2" xfId="8970"/>
    <cellStyle name="Hyperlink 7 2 8" xfId="4550"/>
    <cellStyle name="Hyperlink 7 2 9" xfId="676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2 2 2" xfId="10949"/>
    <cellStyle name="Hyperlink 7 3 2 2 2 3" xfId="6529"/>
    <cellStyle name="Hyperlink 7 3 2 2 2 4" xfId="8739"/>
    <cellStyle name="Hyperlink 7 3 2 2 3" xfId="3214"/>
    <cellStyle name="Hyperlink 7 3 2 2 3 2" xfId="9844"/>
    <cellStyle name="Hyperlink 7 3 2 2 4" xfId="5424"/>
    <cellStyle name="Hyperlink 7 3 2 2 5" xfId="7634"/>
    <cellStyle name="Hyperlink 7 3 2 3" xfId="1556"/>
    <cellStyle name="Hyperlink 7 3 2 3 2" xfId="3767"/>
    <cellStyle name="Hyperlink 7 3 2 3 2 2" xfId="10397"/>
    <cellStyle name="Hyperlink 7 3 2 3 3" xfId="5977"/>
    <cellStyle name="Hyperlink 7 3 2 3 4" xfId="8187"/>
    <cellStyle name="Hyperlink 7 3 2 4" xfId="2662"/>
    <cellStyle name="Hyperlink 7 3 2 4 2" xfId="9292"/>
    <cellStyle name="Hyperlink 7 3 2 5" xfId="4872"/>
    <cellStyle name="Hyperlink 7 3 2 6" xfId="7082"/>
    <cellStyle name="Hyperlink 7 3 3" xfId="719"/>
    <cellStyle name="Hyperlink 7 3 3 2" xfId="1832"/>
    <cellStyle name="Hyperlink 7 3 3 2 2" xfId="4043"/>
    <cellStyle name="Hyperlink 7 3 3 2 2 2" xfId="10673"/>
    <cellStyle name="Hyperlink 7 3 3 2 3" xfId="6253"/>
    <cellStyle name="Hyperlink 7 3 3 2 4" xfId="8463"/>
    <cellStyle name="Hyperlink 7 3 3 3" xfId="2938"/>
    <cellStyle name="Hyperlink 7 3 3 3 2" xfId="9568"/>
    <cellStyle name="Hyperlink 7 3 3 4" xfId="5148"/>
    <cellStyle name="Hyperlink 7 3 3 5" xfId="7358"/>
    <cellStyle name="Hyperlink 7 3 4" xfId="1280"/>
    <cellStyle name="Hyperlink 7 3 4 2" xfId="3491"/>
    <cellStyle name="Hyperlink 7 3 4 2 2" xfId="10121"/>
    <cellStyle name="Hyperlink 7 3 4 3" xfId="5701"/>
    <cellStyle name="Hyperlink 7 3 4 4" xfId="7911"/>
    <cellStyle name="Hyperlink 7 3 5" xfId="2386"/>
    <cellStyle name="Hyperlink 7 3 5 2" xfId="9016"/>
    <cellStyle name="Hyperlink 7 3 6" xfId="4596"/>
    <cellStyle name="Hyperlink 7 3 7" xfId="680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2 2 2" xfId="11041"/>
    <cellStyle name="Hyperlink 7 4 2 2 2 3" xfId="6621"/>
    <cellStyle name="Hyperlink 7 4 2 2 2 4" xfId="8831"/>
    <cellStyle name="Hyperlink 7 4 2 2 3" xfId="3306"/>
    <cellStyle name="Hyperlink 7 4 2 2 3 2" xfId="9936"/>
    <cellStyle name="Hyperlink 7 4 2 2 4" xfId="5516"/>
    <cellStyle name="Hyperlink 7 4 2 2 5" xfId="7726"/>
    <cellStyle name="Hyperlink 7 4 2 3" xfId="1648"/>
    <cellStyle name="Hyperlink 7 4 2 3 2" xfId="3859"/>
    <cellStyle name="Hyperlink 7 4 2 3 2 2" xfId="10489"/>
    <cellStyle name="Hyperlink 7 4 2 3 3" xfId="6069"/>
    <cellStyle name="Hyperlink 7 4 2 3 4" xfId="8279"/>
    <cellStyle name="Hyperlink 7 4 2 4" xfId="2754"/>
    <cellStyle name="Hyperlink 7 4 2 4 2" xfId="9384"/>
    <cellStyle name="Hyperlink 7 4 2 5" xfId="4964"/>
    <cellStyle name="Hyperlink 7 4 2 6" xfId="7174"/>
    <cellStyle name="Hyperlink 7 4 3" xfId="811"/>
    <cellStyle name="Hyperlink 7 4 3 2" xfId="1924"/>
    <cellStyle name="Hyperlink 7 4 3 2 2" xfId="4135"/>
    <cellStyle name="Hyperlink 7 4 3 2 2 2" xfId="10765"/>
    <cellStyle name="Hyperlink 7 4 3 2 3" xfId="6345"/>
    <cellStyle name="Hyperlink 7 4 3 2 4" xfId="8555"/>
    <cellStyle name="Hyperlink 7 4 3 3" xfId="3030"/>
    <cellStyle name="Hyperlink 7 4 3 3 2" xfId="9660"/>
    <cellStyle name="Hyperlink 7 4 3 4" xfId="5240"/>
    <cellStyle name="Hyperlink 7 4 3 5" xfId="7450"/>
    <cellStyle name="Hyperlink 7 4 4" xfId="1372"/>
    <cellStyle name="Hyperlink 7 4 4 2" xfId="3583"/>
    <cellStyle name="Hyperlink 7 4 4 2 2" xfId="10213"/>
    <cellStyle name="Hyperlink 7 4 4 3" xfId="5793"/>
    <cellStyle name="Hyperlink 7 4 4 4" xfId="8003"/>
    <cellStyle name="Hyperlink 7 4 5" xfId="2478"/>
    <cellStyle name="Hyperlink 7 4 5 2" xfId="9108"/>
    <cellStyle name="Hyperlink 7 4 6" xfId="4688"/>
    <cellStyle name="Hyperlink 7 4 7" xfId="6898"/>
    <cellStyle name="Hyperlink 7 5" xfId="351"/>
    <cellStyle name="Hyperlink 7 5 2" xfId="903"/>
    <cellStyle name="Hyperlink 7 5 2 2" xfId="2016"/>
    <cellStyle name="Hyperlink 7 5 2 2 2" xfId="4227"/>
    <cellStyle name="Hyperlink 7 5 2 2 2 2" xfId="10857"/>
    <cellStyle name="Hyperlink 7 5 2 2 3" xfId="6437"/>
    <cellStyle name="Hyperlink 7 5 2 2 4" xfId="8647"/>
    <cellStyle name="Hyperlink 7 5 2 3" xfId="3122"/>
    <cellStyle name="Hyperlink 7 5 2 3 2" xfId="9752"/>
    <cellStyle name="Hyperlink 7 5 2 4" xfId="5332"/>
    <cellStyle name="Hyperlink 7 5 2 5" xfId="7542"/>
    <cellStyle name="Hyperlink 7 5 3" xfId="1464"/>
    <cellStyle name="Hyperlink 7 5 3 2" xfId="3675"/>
    <cellStyle name="Hyperlink 7 5 3 2 2" xfId="10305"/>
    <cellStyle name="Hyperlink 7 5 3 3" xfId="5885"/>
    <cellStyle name="Hyperlink 7 5 3 4" xfId="8095"/>
    <cellStyle name="Hyperlink 7 5 4" xfId="2570"/>
    <cellStyle name="Hyperlink 7 5 4 2" xfId="9200"/>
    <cellStyle name="Hyperlink 7 5 5" xfId="4780"/>
    <cellStyle name="Hyperlink 7 5 6" xfId="6990"/>
    <cellStyle name="Hyperlink 7 6" xfId="627"/>
    <cellStyle name="Hyperlink 7 6 2" xfId="1740"/>
    <cellStyle name="Hyperlink 7 6 2 2" xfId="3951"/>
    <cellStyle name="Hyperlink 7 6 2 2 2" xfId="10581"/>
    <cellStyle name="Hyperlink 7 6 2 3" xfId="6161"/>
    <cellStyle name="Hyperlink 7 6 2 4" xfId="8371"/>
    <cellStyle name="Hyperlink 7 6 3" xfId="2846"/>
    <cellStyle name="Hyperlink 7 6 3 2" xfId="9476"/>
    <cellStyle name="Hyperlink 7 6 4" xfId="5056"/>
    <cellStyle name="Hyperlink 7 6 5" xfId="7266"/>
    <cellStyle name="Hyperlink 7 7" xfId="1188"/>
    <cellStyle name="Hyperlink 7 7 2" xfId="3399"/>
    <cellStyle name="Hyperlink 7 7 2 2" xfId="10029"/>
    <cellStyle name="Hyperlink 7 7 3" xfId="5609"/>
    <cellStyle name="Hyperlink 7 7 4" xfId="7819"/>
    <cellStyle name="Hyperlink 7 8" xfId="2294"/>
    <cellStyle name="Hyperlink 7 8 2" xfId="8924"/>
    <cellStyle name="Hyperlink 7 9" xfId="4504"/>
    <cellStyle name="Hyperlink 8" xfId="96"/>
    <cellStyle name="Hyperlink 8 10" xfId="6735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2 2 2" xfId="11016"/>
    <cellStyle name="Hyperlink 8 2 2 2 2 2 3" xfId="6596"/>
    <cellStyle name="Hyperlink 8 2 2 2 2 2 4" xfId="8806"/>
    <cellStyle name="Hyperlink 8 2 2 2 2 3" xfId="3281"/>
    <cellStyle name="Hyperlink 8 2 2 2 2 3 2" xfId="9911"/>
    <cellStyle name="Hyperlink 8 2 2 2 2 4" xfId="5491"/>
    <cellStyle name="Hyperlink 8 2 2 2 2 5" xfId="7701"/>
    <cellStyle name="Hyperlink 8 2 2 2 3" xfId="1623"/>
    <cellStyle name="Hyperlink 8 2 2 2 3 2" xfId="3834"/>
    <cellStyle name="Hyperlink 8 2 2 2 3 2 2" xfId="10464"/>
    <cellStyle name="Hyperlink 8 2 2 2 3 3" xfId="6044"/>
    <cellStyle name="Hyperlink 8 2 2 2 3 4" xfId="8254"/>
    <cellStyle name="Hyperlink 8 2 2 2 4" xfId="2729"/>
    <cellStyle name="Hyperlink 8 2 2 2 4 2" xfId="9359"/>
    <cellStyle name="Hyperlink 8 2 2 2 5" xfId="4939"/>
    <cellStyle name="Hyperlink 8 2 2 2 6" xfId="7149"/>
    <cellStyle name="Hyperlink 8 2 2 3" xfId="786"/>
    <cellStyle name="Hyperlink 8 2 2 3 2" xfId="1899"/>
    <cellStyle name="Hyperlink 8 2 2 3 2 2" xfId="4110"/>
    <cellStyle name="Hyperlink 8 2 2 3 2 2 2" xfId="10740"/>
    <cellStyle name="Hyperlink 8 2 2 3 2 3" xfId="6320"/>
    <cellStyle name="Hyperlink 8 2 2 3 2 4" xfId="8530"/>
    <cellStyle name="Hyperlink 8 2 2 3 3" xfId="3005"/>
    <cellStyle name="Hyperlink 8 2 2 3 3 2" xfId="9635"/>
    <cellStyle name="Hyperlink 8 2 2 3 4" xfId="5215"/>
    <cellStyle name="Hyperlink 8 2 2 3 5" xfId="7425"/>
    <cellStyle name="Hyperlink 8 2 2 4" xfId="1347"/>
    <cellStyle name="Hyperlink 8 2 2 4 2" xfId="3558"/>
    <cellStyle name="Hyperlink 8 2 2 4 2 2" xfId="10188"/>
    <cellStyle name="Hyperlink 8 2 2 4 3" xfId="5768"/>
    <cellStyle name="Hyperlink 8 2 2 4 4" xfId="7978"/>
    <cellStyle name="Hyperlink 8 2 2 5" xfId="2453"/>
    <cellStyle name="Hyperlink 8 2 2 5 2" xfId="9083"/>
    <cellStyle name="Hyperlink 8 2 2 6" xfId="4663"/>
    <cellStyle name="Hyperlink 8 2 2 7" xfId="687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2 2 2" xfId="11108"/>
    <cellStyle name="Hyperlink 8 2 3 2 2 2 3" xfId="6688"/>
    <cellStyle name="Hyperlink 8 2 3 2 2 2 4" xfId="8898"/>
    <cellStyle name="Hyperlink 8 2 3 2 2 3" xfId="3373"/>
    <cellStyle name="Hyperlink 8 2 3 2 2 3 2" xfId="10003"/>
    <cellStyle name="Hyperlink 8 2 3 2 2 4" xfId="5583"/>
    <cellStyle name="Hyperlink 8 2 3 2 2 5" xfId="7793"/>
    <cellStyle name="Hyperlink 8 2 3 2 3" xfId="1715"/>
    <cellStyle name="Hyperlink 8 2 3 2 3 2" xfId="3926"/>
    <cellStyle name="Hyperlink 8 2 3 2 3 2 2" xfId="10556"/>
    <cellStyle name="Hyperlink 8 2 3 2 3 3" xfId="6136"/>
    <cellStyle name="Hyperlink 8 2 3 2 3 4" xfId="8346"/>
    <cellStyle name="Hyperlink 8 2 3 2 4" xfId="2821"/>
    <cellStyle name="Hyperlink 8 2 3 2 4 2" xfId="9451"/>
    <cellStyle name="Hyperlink 8 2 3 2 5" xfId="5031"/>
    <cellStyle name="Hyperlink 8 2 3 2 6" xfId="7241"/>
    <cellStyle name="Hyperlink 8 2 3 3" xfId="878"/>
    <cellStyle name="Hyperlink 8 2 3 3 2" xfId="1991"/>
    <cellStyle name="Hyperlink 8 2 3 3 2 2" xfId="4202"/>
    <cellStyle name="Hyperlink 8 2 3 3 2 2 2" xfId="10832"/>
    <cellStyle name="Hyperlink 8 2 3 3 2 3" xfId="6412"/>
    <cellStyle name="Hyperlink 8 2 3 3 2 4" xfId="8622"/>
    <cellStyle name="Hyperlink 8 2 3 3 3" xfId="3097"/>
    <cellStyle name="Hyperlink 8 2 3 3 3 2" xfId="9727"/>
    <cellStyle name="Hyperlink 8 2 3 3 4" xfId="5307"/>
    <cellStyle name="Hyperlink 8 2 3 3 5" xfId="7517"/>
    <cellStyle name="Hyperlink 8 2 3 4" xfId="1439"/>
    <cellStyle name="Hyperlink 8 2 3 4 2" xfId="3650"/>
    <cellStyle name="Hyperlink 8 2 3 4 2 2" xfId="10280"/>
    <cellStyle name="Hyperlink 8 2 3 4 3" xfId="5860"/>
    <cellStyle name="Hyperlink 8 2 3 4 4" xfId="8070"/>
    <cellStyle name="Hyperlink 8 2 3 5" xfId="2545"/>
    <cellStyle name="Hyperlink 8 2 3 5 2" xfId="9175"/>
    <cellStyle name="Hyperlink 8 2 3 6" xfId="4755"/>
    <cellStyle name="Hyperlink 8 2 3 7" xfId="6965"/>
    <cellStyle name="Hyperlink 8 2 4" xfId="418"/>
    <cellStyle name="Hyperlink 8 2 4 2" xfId="970"/>
    <cellStyle name="Hyperlink 8 2 4 2 2" xfId="2083"/>
    <cellStyle name="Hyperlink 8 2 4 2 2 2" xfId="4294"/>
    <cellStyle name="Hyperlink 8 2 4 2 2 2 2" xfId="10924"/>
    <cellStyle name="Hyperlink 8 2 4 2 2 3" xfId="6504"/>
    <cellStyle name="Hyperlink 8 2 4 2 2 4" xfId="8714"/>
    <cellStyle name="Hyperlink 8 2 4 2 3" xfId="3189"/>
    <cellStyle name="Hyperlink 8 2 4 2 3 2" xfId="9819"/>
    <cellStyle name="Hyperlink 8 2 4 2 4" xfId="5399"/>
    <cellStyle name="Hyperlink 8 2 4 2 5" xfId="7609"/>
    <cellStyle name="Hyperlink 8 2 4 3" xfId="1531"/>
    <cellStyle name="Hyperlink 8 2 4 3 2" xfId="3742"/>
    <cellStyle name="Hyperlink 8 2 4 3 2 2" xfId="10372"/>
    <cellStyle name="Hyperlink 8 2 4 3 3" xfId="5952"/>
    <cellStyle name="Hyperlink 8 2 4 3 4" xfId="8162"/>
    <cellStyle name="Hyperlink 8 2 4 4" xfId="2637"/>
    <cellStyle name="Hyperlink 8 2 4 4 2" xfId="9267"/>
    <cellStyle name="Hyperlink 8 2 4 5" xfId="4847"/>
    <cellStyle name="Hyperlink 8 2 4 6" xfId="7057"/>
    <cellStyle name="Hyperlink 8 2 5" xfId="694"/>
    <cellStyle name="Hyperlink 8 2 5 2" xfId="1807"/>
    <cellStyle name="Hyperlink 8 2 5 2 2" xfId="4018"/>
    <cellStyle name="Hyperlink 8 2 5 2 2 2" xfId="10648"/>
    <cellStyle name="Hyperlink 8 2 5 2 3" xfId="6228"/>
    <cellStyle name="Hyperlink 8 2 5 2 4" xfId="8438"/>
    <cellStyle name="Hyperlink 8 2 5 3" xfId="2913"/>
    <cellStyle name="Hyperlink 8 2 5 3 2" xfId="9543"/>
    <cellStyle name="Hyperlink 8 2 5 4" xfId="5123"/>
    <cellStyle name="Hyperlink 8 2 5 5" xfId="7333"/>
    <cellStyle name="Hyperlink 8 2 6" xfId="1255"/>
    <cellStyle name="Hyperlink 8 2 6 2" xfId="3466"/>
    <cellStyle name="Hyperlink 8 2 6 2 2" xfId="10096"/>
    <cellStyle name="Hyperlink 8 2 6 3" xfId="5676"/>
    <cellStyle name="Hyperlink 8 2 6 4" xfId="7886"/>
    <cellStyle name="Hyperlink 8 2 7" xfId="2361"/>
    <cellStyle name="Hyperlink 8 2 7 2" xfId="8991"/>
    <cellStyle name="Hyperlink 8 2 8" xfId="4571"/>
    <cellStyle name="Hyperlink 8 2 9" xfId="678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2 2 2" xfId="10970"/>
    <cellStyle name="Hyperlink 8 3 2 2 2 3" xfId="6550"/>
    <cellStyle name="Hyperlink 8 3 2 2 2 4" xfId="8760"/>
    <cellStyle name="Hyperlink 8 3 2 2 3" xfId="3235"/>
    <cellStyle name="Hyperlink 8 3 2 2 3 2" xfId="9865"/>
    <cellStyle name="Hyperlink 8 3 2 2 4" xfId="5445"/>
    <cellStyle name="Hyperlink 8 3 2 2 5" xfId="7655"/>
    <cellStyle name="Hyperlink 8 3 2 3" xfId="1577"/>
    <cellStyle name="Hyperlink 8 3 2 3 2" xfId="3788"/>
    <cellStyle name="Hyperlink 8 3 2 3 2 2" xfId="10418"/>
    <cellStyle name="Hyperlink 8 3 2 3 3" xfId="5998"/>
    <cellStyle name="Hyperlink 8 3 2 3 4" xfId="8208"/>
    <cellStyle name="Hyperlink 8 3 2 4" xfId="2683"/>
    <cellStyle name="Hyperlink 8 3 2 4 2" xfId="9313"/>
    <cellStyle name="Hyperlink 8 3 2 5" xfId="4893"/>
    <cellStyle name="Hyperlink 8 3 2 6" xfId="7103"/>
    <cellStyle name="Hyperlink 8 3 3" xfId="740"/>
    <cellStyle name="Hyperlink 8 3 3 2" xfId="1853"/>
    <cellStyle name="Hyperlink 8 3 3 2 2" xfId="4064"/>
    <cellStyle name="Hyperlink 8 3 3 2 2 2" xfId="10694"/>
    <cellStyle name="Hyperlink 8 3 3 2 3" xfId="6274"/>
    <cellStyle name="Hyperlink 8 3 3 2 4" xfId="8484"/>
    <cellStyle name="Hyperlink 8 3 3 3" xfId="2959"/>
    <cellStyle name="Hyperlink 8 3 3 3 2" xfId="9589"/>
    <cellStyle name="Hyperlink 8 3 3 4" xfId="5169"/>
    <cellStyle name="Hyperlink 8 3 3 5" xfId="7379"/>
    <cellStyle name="Hyperlink 8 3 4" xfId="1301"/>
    <cellStyle name="Hyperlink 8 3 4 2" xfId="3512"/>
    <cellStyle name="Hyperlink 8 3 4 2 2" xfId="10142"/>
    <cellStyle name="Hyperlink 8 3 4 3" xfId="5722"/>
    <cellStyle name="Hyperlink 8 3 4 4" xfId="7932"/>
    <cellStyle name="Hyperlink 8 3 5" xfId="2407"/>
    <cellStyle name="Hyperlink 8 3 5 2" xfId="9037"/>
    <cellStyle name="Hyperlink 8 3 6" xfId="4617"/>
    <cellStyle name="Hyperlink 8 3 7" xfId="682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2 2 2" xfId="11062"/>
    <cellStyle name="Hyperlink 8 4 2 2 2 3" xfId="6642"/>
    <cellStyle name="Hyperlink 8 4 2 2 2 4" xfId="8852"/>
    <cellStyle name="Hyperlink 8 4 2 2 3" xfId="3327"/>
    <cellStyle name="Hyperlink 8 4 2 2 3 2" xfId="9957"/>
    <cellStyle name="Hyperlink 8 4 2 2 4" xfId="5537"/>
    <cellStyle name="Hyperlink 8 4 2 2 5" xfId="7747"/>
    <cellStyle name="Hyperlink 8 4 2 3" xfId="1669"/>
    <cellStyle name="Hyperlink 8 4 2 3 2" xfId="3880"/>
    <cellStyle name="Hyperlink 8 4 2 3 2 2" xfId="10510"/>
    <cellStyle name="Hyperlink 8 4 2 3 3" xfId="6090"/>
    <cellStyle name="Hyperlink 8 4 2 3 4" xfId="8300"/>
    <cellStyle name="Hyperlink 8 4 2 4" xfId="2775"/>
    <cellStyle name="Hyperlink 8 4 2 4 2" xfId="9405"/>
    <cellStyle name="Hyperlink 8 4 2 5" xfId="4985"/>
    <cellStyle name="Hyperlink 8 4 2 6" xfId="7195"/>
    <cellStyle name="Hyperlink 8 4 3" xfId="832"/>
    <cellStyle name="Hyperlink 8 4 3 2" xfId="1945"/>
    <cellStyle name="Hyperlink 8 4 3 2 2" xfId="4156"/>
    <cellStyle name="Hyperlink 8 4 3 2 2 2" xfId="10786"/>
    <cellStyle name="Hyperlink 8 4 3 2 3" xfId="6366"/>
    <cellStyle name="Hyperlink 8 4 3 2 4" xfId="8576"/>
    <cellStyle name="Hyperlink 8 4 3 3" xfId="3051"/>
    <cellStyle name="Hyperlink 8 4 3 3 2" xfId="9681"/>
    <cellStyle name="Hyperlink 8 4 3 4" xfId="5261"/>
    <cellStyle name="Hyperlink 8 4 3 5" xfId="7471"/>
    <cellStyle name="Hyperlink 8 4 4" xfId="1393"/>
    <cellStyle name="Hyperlink 8 4 4 2" xfId="3604"/>
    <cellStyle name="Hyperlink 8 4 4 2 2" xfId="10234"/>
    <cellStyle name="Hyperlink 8 4 4 3" xfId="5814"/>
    <cellStyle name="Hyperlink 8 4 4 4" xfId="8024"/>
    <cellStyle name="Hyperlink 8 4 5" xfId="2499"/>
    <cellStyle name="Hyperlink 8 4 5 2" xfId="9129"/>
    <cellStyle name="Hyperlink 8 4 6" xfId="4709"/>
    <cellStyle name="Hyperlink 8 4 7" xfId="6919"/>
    <cellStyle name="Hyperlink 8 5" xfId="372"/>
    <cellStyle name="Hyperlink 8 5 2" xfId="924"/>
    <cellStyle name="Hyperlink 8 5 2 2" xfId="2037"/>
    <cellStyle name="Hyperlink 8 5 2 2 2" xfId="4248"/>
    <cellStyle name="Hyperlink 8 5 2 2 2 2" xfId="10878"/>
    <cellStyle name="Hyperlink 8 5 2 2 3" xfId="6458"/>
    <cellStyle name="Hyperlink 8 5 2 2 4" xfId="8668"/>
    <cellStyle name="Hyperlink 8 5 2 3" xfId="3143"/>
    <cellStyle name="Hyperlink 8 5 2 3 2" xfId="9773"/>
    <cellStyle name="Hyperlink 8 5 2 4" xfId="5353"/>
    <cellStyle name="Hyperlink 8 5 2 5" xfId="7563"/>
    <cellStyle name="Hyperlink 8 5 3" xfId="1485"/>
    <cellStyle name="Hyperlink 8 5 3 2" xfId="3696"/>
    <cellStyle name="Hyperlink 8 5 3 2 2" xfId="10326"/>
    <cellStyle name="Hyperlink 8 5 3 3" xfId="5906"/>
    <cellStyle name="Hyperlink 8 5 3 4" xfId="8116"/>
    <cellStyle name="Hyperlink 8 5 4" xfId="2591"/>
    <cellStyle name="Hyperlink 8 5 4 2" xfId="9221"/>
    <cellStyle name="Hyperlink 8 5 5" xfId="4801"/>
    <cellStyle name="Hyperlink 8 5 6" xfId="7011"/>
    <cellStyle name="Hyperlink 8 6" xfId="648"/>
    <cellStyle name="Hyperlink 8 6 2" xfId="1761"/>
    <cellStyle name="Hyperlink 8 6 2 2" xfId="3972"/>
    <cellStyle name="Hyperlink 8 6 2 2 2" xfId="10602"/>
    <cellStyle name="Hyperlink 8 6 2 3" xfId="6182"/>
    <cellStyle name="Hyperlink 8 6 2 4" xfId="8392"/>
    <cellStyle name="Hyperlink 8 6 3" xfId="2867"/>
    <cellStyle name="Hyperlink 8 6 3 2" xfId="9497"/>
    <cellStyle name="Hyperlink 8 6 4" xfId="5077"/>
    <cellStyle name="Hyperlink 8 6 5" xfId="7287"/>
    <cellStyle name="Hyperlink 8 7" xfId="1209"/>
    <cellStyle name="Hyperlink 8 7 2" xfId="3420"/>
    <cellStyle name="Hyperlink 8 7 2 2" xfId="10050"/>
    <cellStyle name="Hyperlink 8 7 3" xfId="5630"/>
    <cellStyle name="Hyperlink 8 7 4" xfId="7840"/>
    <cellStyle name="Hyperlink 8 8" xfId="2315"/>
    <cellStyle name="Hyperlink 8 8 2" xfId="894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2 2 2" xfId="10975"/>
    <cellStyle name="Hyperlink 9 2 2 2 2 3" xfId="6555"/>
    <cellStyle name="Hyperlink 9 2 2 2 2 4" xfId="8765"/>
    <cellStyle name="Hyperlink 9 2 2 2 3" xfId="3240"/>
    <cellStyle name="Hyperlink 9 2 2 2 3 2" xfId="9870"/>
    <cellStyle name="Hyperlink 9 2 2 2 4" xfId="5450"/>
    <cellStyle name="Hyperlink 9 2 2 2 5" xfId="7660"/>
    <cellStyle name="Hyperlink 9 2 2 3" xfId="1582"/>
    <cellStyle name="Hyperlink 9 2 2 3 2" xfId="3793"/>
    <cellStyle name="Hyperlink 9 2 2 3 2 2" xfId="10423"/>
    <cellStyle name="Hyperlink 9 2 2 3 3" xfId="6003"/>
    <cellStyle name="Hyperlink 9 2 2 3 4" xfId="8213"/>
    <cellStyle name="Hyperlink 9 2 2 4" xfId="2688"/>
    <cellStyle name="Hyperlink 9 2 2 4 2" xfId="9318"/>
    <cellStyle name="Hyperlink 9 2 2 5" xfId="4898"/>
    <cellStyle name="Hyperlink 9 2 2 6" xfId="7108"/>
    <cellStyle name="Hyperlink 9 2 3" xfId="745"/>
    <cellStyle name="Hyperlink 9 2 3 2" xfId="1858"/>
    <cellStyle name="Hyperlink 9 2 3 2 2" xfId="4069"/>
    <cellStyle name="Hyperlink 9 2 3 2 2 2" xfId="10699"/>
    <cellStyle name="Hyperlink 9 2 3 2 3" xfId="6279"/>
    <cellStyle name="Hyperlink 9 2 3 2 4" xfId="8489"/>
    <cellStyle name="Hyperlink 9 2 3 3" xfId="2964"/>
    <cellStyle name="Hyperlink 9 2 3 3 2" xfId="9594"/>
    <cellStyle name="Hyperlink 9 2 3 4" xfId="5174"/>
    <cellStyle name="Hyperlink 9 2 3 5" xfId="7384"/>
    <cellStyle name="Hyperlink 9 2 4" xfId="1306"/>
    <cellStyle name="Hyperlink 9 2 4 2" xfId="3517"/>
    <cellStyle name="Hyperlink 9 2 4 2 2" xfId="10147"/>
    <cellStyle name="Hyperlink 9 2 4 3" xfId="5727"/>
    <cellStyle name="Hyperlink 9 2 4 4" xfId="7937"/>
    <cellStyle name="Hyperlink 9 2 5" xfId="2412"/>
    <cellStyle name="Hyperlink 9 2 5 2" xfId="9042"/>
    <cellStyle name="Hyperlink 9 2 6" xfId="4622"/>
    <cellStyle name="Hyperlink 9 2 7" xfId="683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2 2 2" xfId="11067"/>
    <cellStyle name="Hyperlink 9 3 2 2 2 3" xfId="6647"/>
    <cellStyle name="Hyperlink 9 3 2 2 2 4" xfId="8857"/>
    <cellStyle name="Hyperlink 9 3 2 2 3" xfId="3332"/>
    <cellStyle name="Hyperlink 9 3 2 2 3 2" xfId="9962"/>
    <cellStyle name="Hyperlink 9 3 2 2 4" xfId="5542"/>
    <cellStyle name="Hyperlink 9 3 2 2 5" xfId="7752"/>
    <cellStyle name="Hyperlink 9 3 2 3" xfId="1674"/>
    <cellStyle name="Hyperlink 9 3 2 3 2" xfId="3885"/>
    <cellStyle name="Hyperlink 9 3 2 3 2 2" xfId="10515"/>
    <cellStyle name="Hyperlink 9 3 2 3 3" xfId="6095"/>
    <cellStyle name="Hyperlink 9 3 2 3 4" xfId="8305"/>
    <cellStyle name="Hyperlink 9 3 2 4" xfId="2780"/>
    <cellStyle name="Hyperlink 9 3 2 4 2" xfId="9410"/>
    <cellStyle name="Hyperlink 9 3 2 5" xfId="4990"/>
    <cellStyle name="Hyperlink 9 3 2 6" xfId="7200"/>
    <cellStyle name="Hyperlink 9 3 3" xfId="837"/>
    <cellStyle name="Hyperlink 9 3 3 2" xfId="1950"/>
    <cellStyle name="Hyperlink 9 3 3 2 2" xfId="4161"/>
    <cellStyle name="Hyperlink 9 3 3 2 2 2" xfId="10791"/>
    <cellStyle name="Hyperlink 9 3 3 2 3" xfId="6371"/>
    <cellStyle name="Hyperlink 9 3 3 2 4" xfId="8581"/>
    <cellStyle name="Hyperlink 9 3 3 3" xfId="3056"/>
    <cellStyle name="Hyperlink 9 3 3 3 2" xfId="9686"/>
    <cellStyle name="Hyperlink 9 3 3 4" xfId="5266"/>
    <cellStyle name="Hyperlink 9 3 3 5" xfId="7476"/>
    <cellStyle name="Hyperlink 9 3 4" xfId="1398"/>
    <cellStyle name="Hyperlink 9 3 4 2" xfId="3609"/>
    <cellStyle name="Hyperlink 9 3 4 2 2" xfId="10239"/>
    <cellStyle name="Hyperlink 9 3 4 3" xfId="5819"/>
    <cellStyle name="Hyperlink 9 3 4 4" xfId="8029"/>
    <cellStyle name="Hyperlink 9 3 5" xfId="2504"/>
    <cellStyle name="Hyperlink 9 3 5 2" xfId="9134"/>
    <cellStyle name="Hyperlink 9 3 6" xfId="4714"/>
    <cellStyle name="Hyperlink 9 3 7" xfId="6924"/>
    <cellStyle name="Hyperlink 9 4" xfId="377"/>
    <cellStyle name="Hyperlink 9 4 2" xfId="929"/>
    <cellStyle name="Hyperlink 9 4 2 2" xfId="2042"/>
    <cellStyle name="Hyperlink 9 4 2 2 2" xfId="4253"/>
    <cellStyle name="Hyperlink 9 4 2 2 2 2" xfId="10883"/>
    <cellStyle name="Hyperlink 9 4 2 2 3" xfId="6463"/>
    <cellStyle name="Hyperlink 9 4 2 2 4" xfId="8673"/>
    <cellStyle name="Hyperlink 9 4 2 3" xfId="3148"/>
    <cellStyle name="Hyperlink 9 4 2 3 2" xfId="9778"/>
    <cellStyle name="Hyperlink 9 4 2 4" xfId="5358"/>
    <cellStyle name="Hyperlink 9 4 2 5" xfId="7568"/>
    <cellStyle name="Hyperlink 9 4 3" xfId="1490"/>
    <cellStyle name="Hyperlink 9 4 3 2" xfId="3701"/>
    <cellStyle name="Hyperlink 9 4 3 2 2" xfId="10331"/>
    <cellStyle name="Hyperlink 9 4 3 3" xfId="5911"/>
    <cellStyle name="Hyperlink 9 4 3 4" xfId="8121"/>
    <cellStyle name="Hyperlink 9 4 4" xfId="2596"/>
    <cellStyle name="Hyperlink 9 4 4 2" xfId="9226"/>
    <cellStyle name="Hyperlink 9 4 5" xfId="4806"/>
    <cellStyle name="Hyperlink 9 4 6" xfId="7016"/>
    <cellStyle name="Hyperlink 9 5" xfId="653"/>
    <cellStyle name="Hyperlink 9 5 2" xfId="1766"/>
    <cellStyle name="Hyperlink 9 5 2 2" xfId="3977"/>
    <cellStyle name="Hyperlink 9 5 2 2 2" xfId="10607"/>
    <cellStyle name="Hyperlink 9 5 2 3" xfId="6187"/>
    <cellStyle name="Hyperlink 9 5 2 4" xfId="8397"/>
    <cellStyle name="Hyperlink 9 5 3" xfId="2872"/>
    <cellStyle name="Hyperlink 9 5 3 2" xfId="9502"/>
    <cellStyle name="Hyperlink 9 5 4" xfId="5082"/>
    <cellStyle name="Hyperlink 9 5 5" xfId="7292"/>
    <cellStyle name="Hyperlink 9 6" xfId="1214"/>
    <cellStyle name="Hyperlink 9 6 2" xfId="3425"/>
    <cellStyle name="Hyperlink 9 6 2 2" xfId="10055"/>
    <cellStyle name="Hyperlink 9 6 3" xfId="5635"/>
    <cellStyle name="Hyperlink 9 6 4" xfId="7845"/>
    <cellStyle name="Hyperlink 9 7" xfId="2320"/>
    <cellStyle name="Hyperlink 9 7 2" xfId="8950"/>
    <cellStyle name="Hyperlink 9 8" xfId="4530"/>
    <cellStyle name="Hyperlink 9 9" xfId="674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70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FFFFFF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703"/>
      <tableStyleElement type="headerRow" dxfId="702"/>
      <tableStyleElement type="totalRow" dxfId="701"/>
      <tableStyleElement type="firstColumn" dxfId="700"/>
      <tableStyleElement type="lastColumn" dxfId="699"/>
      <tableStyleElement type="firstRowStripe" dxfId="698"/>
      <tableStyleElement type="firstColumnStripe" dxfId="697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worksheet" Target="worksheets/sheet13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chartsheet" Target="chartsheets/sheet5.xml"/><Relationship Id="rId25" Type="http://schemas.openxmlformats.org/officeDocument/2006/relationships/styles" Target="styles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12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theme" Target="theme/theme1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externalLink" Target="externalLinks/externalLink1.xml"/><Relationship Id="rId10" Type="http://schemas.openxmlformats.org/officeDocument/2006/relationships/worksheet" Target="worksheets/sheet6.xml"/><Relationship Id="rId19" Type="http://schemas.openxmlformats.org/officeDocument/2006/relationships/chartsheet" Target="chartsheets/sheet6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worksheet" Target="worksheets/sheet16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369</v>
          </cell>
          <cell r="B264" t="str">
            <v>ATM Autoservicio Plaza Lama Aut. Duarte</v>
          </cell>
          <cell r="C264" t="str">
            <v>DISTRITO NACIONAL</v>
          </cell>
        </row>
        <row r="265">
          <cell r="A265">
            <v>370</v>
          </cell>
          <cell r="B265" t="str">
            <v>ATM Oficina Cruce de Imbert II (puerto Plata)</v>
          </cell>
          <cell r="C265" t="str">
            <v>NORTE</v>
          </cell>
        </row>
        <row r="266">
          <cell r="A266">
            <v>372</v>
          </cell>
          <cell r="B266" t="str">
            <v>ATM Oficina Sánchez II</v>
          </cell>
          <cell r="C266" t="str">
            <v>NORTE</v>
          </cell>
        </row>
        <row r="267">
          <cell r="A267">
            <v>373</v>
          </cell>
          <cell r="B267" t="str">
            <v>S/M Tangui Nagua</v>
          </cell>
          <cell r="C267" t="str">
            <v>NORTE</v>
          </cell>
        </row>
        <row r="268">
          <cell r="A268">
            <v>375</v>
          </cell>
          <cell r="B268" t="str">
            <v>ATM Base Naval Las Calderas (BANI)</v>
          </cell>
          <cell r="C268" t="str">
            <v>SUR</v>
          </cell>
        </row>
        <row r="269">
          <cell r="A269">
            <v>377</v>
          </cell>
          <cell r="B269" t="str">
            <v>ATM Estación del Metro Eduardo Brito</v>
          </cell>
          <cell r="C269" t="str">
            <v>DISTRITO NACIONAL</v>
          </cell>
        </row>
        <row r="270">
          <cell r="A270">
            <v>378</v>
          </cell>
          <cell r="B270" t="str">
            <v>ATM UNP Villa Flores</v>
          </cell>
          <cell r="C270" t="str">
            <v>DISTRITO NACIONAL</v>
          </cell>
        </row>
        <row r="271">
          <cell r="A271">
            <v>380</v>
          </cell>
          <cell r="B271" t="str">
            <v xml:space="preserve">ATM Oficina Navarrete </v>
          </cell>
          <cell r="C271" t="str">
            <v>NORTE</v>
          </cell>
        </row>
        <row r="272">
          <cell r="A272">
            <v>382</v>
          </cell>
          <cell r="B272" t="str">
            <v>ATM Estación del Metro María Montés</v>
          </cell>
          <cell r="C272" t="str">
            <v>DISTRITO NACIONAL</v>
          </cell>
        </row>
        <row r="273">
          <cell r="A273">
            <v>383</v>
          </cell>
          <cell r="B273" t="str">
            <v>ATM S/M Daniel (Dajabón)</v>
          </cell>
          <cell r="C273" t="str">
            <v>NORTE</v>
          </cell>
        </row>
        <row r="274">
          <cell r="A274">
            <v>385</v>
          </cell>
          <cell r="B274" t="str">
            <v xml:space="preserve">ATM Plaza Verón I </v>
          </cell>
          <cell r="C274" t="str">
            <v>ESTE</v>
          </cell>
        </row>
        <row r="275">
          <cell r="A275">
            <v>386</v>
          </cell>
          <cell r="B275" t="str">
            <v xml:space="preserve">ATM Plaza Verón II </v>
          </cell>
          <cell r="C275" t="str">
            <v>ESTE</v>
          </cell>
        </row>
        <row r="276">
          <cell r="A276">
            <v>387</v>
          </cell>
          <cell r="B276" t="str">
            <v xml:space="preserve">ATM S/M La Cadena San Vicente de Paul </v>
          </cell>
          <cell r="C276" t="str">
            <v>DISTRITO NACIONAL</v>
          </cell>
        </row>
        <row r="277">
          <cell r="A277">
            <v>388</v>
          </cell>
          <cell r="B277" t="str">
            <v xml:space="preserve">ATM Multicentro La Sirena Puerto Plata </v>
          </cell>
          <cell r="C277" t="str">
            <v>NORTE</v>
          </cell>
        </row>
        <row r="278">
          <cell r="A278">
            <v>389</v>
          </cell>
          <cell r="B278" t="str">
            <v xml:space="preserve">ATM Casino Hotel Princess </v>
          </cell>
          <cell r="C278" t="str">
            <v>DISTRITO NACIONAL</v>
          </cell>
        </row>
        <row r="279">
          <cell r="A279">
            <v>390</v>
          </cell>
          <cell r="B279" t="str">
            <v xml:space="preserve">ATM Oficina Boca Chica II </v>
          </cell>
          <cell r="C279" t="str">
            <v>DISTRITO NACIONAL</v>
          </cell>
        </row>
        <row r="280">
          <cell r="A280">
            <v>391</v>
          </cell>
          <cell r="B280" t="str">
            <v xml:space="preserve">ATM S/M Jumbo Luperón </v>
          </cell>
          <cell r="C280" t="str">
            <v>DISTRITO NACIONAL</v>
          </cell>
        </row>
        <row r="281">
          <cell r="A281">
            <v>392</v>
          </cell>
          <cell r="B281" t="str">
            <v xml:space="preserve">ATM Oficina San Juan de la Maguana II </v>
          </cell>
          <cell r="C281" t="str">
            <v>SUR</v>
          </cell>
        </row>
        <row r="282">
          <cell r="A282">
            <v>394</v>
          </cell>
          <cell r="B282" t="str">
            <v xml:space="preserve">ATM Multicentro La Sirena Luperón </v>
          </cell>
          <cell r="C282" t="str">
            <v>DISTRITO NACIONAL</v>
          </cell>
        </row>
        <row r="283">
          <cell r="A283">
            <v>395</v>
          </cell>
          <cell r="B283" t="str">
            <v xml:space="preserve">ATM UNP Sabana Iglesia </v>
          </cell>
          <cell r="C283" t="str">
            <v>NORTE</v>
          </cell>
        </row>
        <row r="284">
          <cell r="A284">
            <v>396</v>
          </cell>
          <cell r="B284" t="str">
            <v xml:space="preserve">ATM Oficina Plaza Ulloa (La Fuente) </v>
          </cell>
          <cell r="C284" t="str">
            <v>NORTE</v>
          </cell>
        </row>
        <row r="285">
          <cell r="A285">
            <v>397</v>
          </cell>
          <cell r="B285" t="str">
            <v xml:space="preserve">ATM Autobanco San Francisco de Macoris </v>
          </cell>
          <cell r="C285" t="str">
            <v>NORTE</v>
          </cell>
        </row>
        <row r="286">
          <cell r="A286">
            <v>399</v>
          </cell>
          <cell r="B286" t="str">
            <v xml:space="preserve">ATM Oficina La Romana II </v>
          </cell>
          <cell r="C286" t="str">
            <v>ESTE</v>
          </cell>
        </row>
        <row r="287">
          <cell r="A287">
            <v>402</v>
          </cell>
          <cell r="B287" t="str">
            <v xml:space="preserve">ATM La Sirena La Vega </v>
          </cell>
          <cell r="C287" t="str">
            <v>NORTE</v>
          </cell>
        </row>
        <row r="288">
          <cell r="A288">
            <v>403</v>
          </cell>
          <cell r="B288" t="str">
            <v xml:space="preserve">ATM Oficina Vicente Noble </v>
          </cell>
          <cell r="C288" t="str">
            <v>SUR</v>
          </cell>
        </row>
        <row r="289">
          <cell r="A289">
            <v>405</v>
          </cell>
          <cell r="B289" t="str">
            <v xml:space="preserve">ATM UNP Loma de Cabrera </v>
          </cell>
          <cell r="C289" t="str">
            <v>NORTE</v>
          </cell>
        </row>
        <row r="290">
          <cell r="A290">
            <v>406</v>
          </cell>
          <cell r="B290" t="str">
            <v xml:space="preserve">ATM UNP Plaza Lama Máximo Gómez </v>
          </cell>
          <cell r="C290" t="str">
            <v>DISTRITO NACIONAL</v>
          </cell>
        </row>
        <row r="291">
          <cell r="A291">
            <v>407</v>
          </cell>
          <cell r="B291" t="str">
            <v xml:space="preserve">ATM Multicentro La Sirena Villa Mella </v>
          </cell>
          <cell r="C291" t="str">
            <v>DISTRITO NACIONAL</v>
          </cell>
        </row>
        <row r="292">
          <cell r="A292">
            <v>408</v>
          </cell>
          <cell r="B292" t="str">
            <v xml:space="preserve">ATM Autobanco Las Palmas de Herrera </v>
          </cell>
          <cell r="C292" t="str">
            <v>DISTRITO NACIONAL</v>
          </cell>
        </row>
        <row r="293">
          <cell r="A293">
            <v>409</v>
          </cell>
          <cell r="B293" t="str">
            <v xml:space="preserve">ATM Oficina Las Palmas de Herrera I </v>
          </cell>
          <cell r="C293" t="str">
            <v>DISTRITO NACIONAL</v>
          </cell>
        </row>
        <row r="294">
          <cell r="A294">
            <v>410</v>
          </cell>
          <cell r="B294" t="str">
            <v xml:space="preserve">ATM Oficina Las Palmas de Herrera II </v>
          </cell>
          <cell r="C294" t="str">
            <v>DISTRITO NACIONAL</v>
          </cell>
        </row>
        <row r="295">
          <cell r="A295">
            <v>411</v>
          </cell>
          <cell r="B295" t="str">
            <v xml:space="preserve">ATM UNP Piedra Blanca </v>
          </cell>
          <cell r="C295" t="str">
            <v>NORTE</v>
          </cell>
        </row>
        <row r="296">
          <cell r="A296">
            <v>413</v>
          </cell>
          <cell r="B296" t="str">
            <v xml:space="preserve">ATM UNP Las Galeras Samaná </v>
          </cell>
          <cell r="C296" t="str">
            <v>NORTE</v>
          </cell>
        </row>
        <row r="297">
          <cell r="A297">
            <v>414</v>
          </cell>
          <cell r="B297" t="str">
            <v>ATM Villa Francisca II</v>
          </cell>
          <cell r="C297" t="str">
            <v>DISTRITO NACIONAL</v>
          </cell>
        </row>
        <row r="298">
          <cell r="A298">
            <v>415</v>
          </cell>
          <cell r="B298" t="str">
            <v xml:space="preserve">ATM Autobanco San Martín I </v>
          </cell>
          <cell r="C298" t="str">
            <v>DISTRITO NACIONAL</v>
          </cell>
        </row>
        <row r="299">
          <cell r="A299">
            <v>416</v>
          </cell>
          <cell r="B299" t="str">
            <v xml:space="preserve">ATM Autobanco San Martín II </v>
          </cell>
          <cell r="C299" t="str">
            <v>DISTRITO NACIONAL</v>
          </cell>
        </row>
        <row r="300">
          <cell r="A300">
            <v>420</v>
          </cell>
          <cell r="B300" t="str">
            <v xml:space="preserve">ATM DGII Av. Lincoln </v>
          </cell>
          <cell r="C300" t="str">
            <v>DISTRITO NACIONAL</v>
          </cell>
        </row>
        <row r="301">
          <cell r="A301">
            <v>421</v>
          </cell>
          <cell r="B301" t="str">
            <v xml:space="preserve">ATM Estación Texaco Arroyo Hondo </v>
          </cell>
          <cell r="C301" t="str">
            <v>DISTRITO NACIONAL</v>
          </cell>
        </row>
        <row r="302">
          <cell r="A302">
            <v>422</v>
          </cell>
          <cell r="B302" t="str">
            <v xml:space="preserve">ATM Olé Manoguayabo </v>
          </cell>
          <cell r="C302" t="str">
            <v>DISTRITO NACIONAL</v>
          </cell>
        </row>
        <row r="303">
          <cell r="A303">
            <v>423</v>
          </cell>
          <cell r="B303" t="str">
            <v xml:space="preserve">ATM Farmacia Marinely </v>
          </cell>
          <cell r="C303" t="str">
            <v>DISTRITO NACIONAL</v>
          </cell>
        </row>
        <row r="304">
          <cell r="A304">
            <v>424</v>
          </cell>
          <cell r="B304" t="str">
            <v xml:space="preserve">ATM UNP Jumbo Luperón I </v>
          </cell>
          <cell r="C304" t="str">
            <v>DISTRITO NACIONAL</v>
          </cell>
        </row>
        <row r="305">
          <cell r="A305">
            <v>425</v>
          </cell>
          <cell r="B305" t="str">
            <v xml:space="preserve">ATM UNP Jumbo Luperón II </v>
          </cell>
          <cell r="C305" t="str">
            <v>DISTRITO NACIONAL</v>
          </cell>
        </row>
        <row r="306">
          <cell r="A306">
            <v>427</v>
          </cell>
          <cell r="B306" t="str">
            <v xml:space="preserve">ATM Almacenes Iberia (Hato Mayor) </v>
          </cell>
          <cell r="C306" t="str">
            <v>ESTE</v>
          </cell>
        </row>
        <row r="307">
          <cell r="A307">
            <v>428</v>
          </cell>
          <cell r="B307" t="str">
            <v xml:space="preserve">ATM Acrópolis Center </v>
          </cell>
          <cell r="C307" t="str">
            <v>DISTRITO NACIONAL</v>
          </cell>
        </row>
        <row r="308">
          <cell r="A308">
            <v>429</v>
          </cell>
          <cell r="B308" t="str">
            <v xml:space="preserve">ATM Oficina Jumbo La Romana </v>
          </cell>
          <cell r="C308" t="str">
            <v>ESTE</v>
          </cell>
        </row>
        <row r="309">
          <cell r="A309">
            <v>430</v>
          </cell>
          <cell r="B309" t="str">
            <v xml:space="preserve">ATM Almacén IKEA </v>
          </cell>
          <cell r="C309" t="str">
            <v>DISTRITO NACIONAL</v>
          </cell>
        </row>
        <row r="310">
          <cell r="A310">
            <v>431</v>
          </cell>
          <cell r="B310" t="str">
            <v xml:space="preserve">ATM Autoservicio Sol (Santiago) </v>
          </cell>
          <cell r="C310" t="str">
            <v>NORTE</v>
          </cell>
        </row>
        <row r="311">
          <cell r="A311">
            <v>432</v>
          </cell>
          <cell r="B311" t="str">
            <v xml:space="preserve">ATM Oficina Puerto Plata II </v>
          </cell>
          <cell r="C311" t="str">
            <v>NORTE</v>
          </cell>
        </row>
        <row r="312">
          <cell r="A312">
            <v>433</v>
          </cell>
          <cell r="B312" t="str">
            <v xml:space="preserve">ATM Centro Comercial Las Canas (Cap Cana) </v>
          </cell>
          <cell r="C312" t="str">
            <v>ESTE</v>
          </cell>
        </row>
        <row r="313">
          <cell r="A313">
            <v>434</v>
          </cell>
          <cell r="B313" t="str">
            <v xml:space="preserve">ATM Generadora Hidroeléctrica Dom. (EGEHID) </v>
          </cell>
          <cell r="C313" t="str">
            <v>DISTRITO NACIONAL</v>
          </cell>
        </row>
        <row r="314">
          <cell r="A314">
            <v>435</v>
          </cell>
          <cell r="B314" t="str">
            <v xml:space="preserve">ATM Autobanco Torre I </v>
          </cell>
          <cell r="C314" t="str">
            <v>DISTRITO NACIONAL</v>
          </cell>
        </row>
        <row r="315">
          <cell r="A315">
            <v>436</v>
          </cell>
          <cell r="B315" t="str">
            <v xml:space="preserve">ATM Autobanco Torre II </v>
          </cell>
          <cell r="C315" t="str">
            <v>DISTRITO NACIONAL</v>
          </cell>
        </row>
        <row r="316">
          <cell r="A316">
            <v>437</v>
          </cell>
          <cell r="B316" t="str">
            <v xml:space="preserve">ATM Autobanco Torre III </v>
          </cell>
          <cell r="C316" t="str">
            <v>DISTRITO NACIONAL</v>
          </cell>
        </row>
        <row r="317">
          <cell r="A317">
            <v>438</v>
          </cell>
          <cell r="B317" t="str">
            <v xml:space="preserve">ATM Autobanco Torre IV </v>
          </cell>
          <cell r="C317" t="str">
            <v>DISTRITO NACIONAL</v>
          </cell>
        </row>
        <row r="318">
          <cell r="A318">
            <v>441</v>
          </cell>
          <cell r="B318" t="str">
            <v>ATM Estacion de Servicio Romulo Betancour</v>
          </cell>
          <cell r="C318" t="str">
            <v>DISTRITO NACIONAL</v>
          </cell>
        </row>
        <row r="319">
          <cell r="A319">
            <v>443</v>
          </cell>
          <cell r="B319" t="str">
            <v xml:space="preserve">ATM Edificio San Rafael </v>
          </cell>
          <cell r="C319" t="str">
            <v>DISTRITO NACIONAL</v>
          </cell>
        </row>
        <row r="320">
          <cell r="A320">
            <v>444</v>
          </cell>
          <cell r="B320" t="str">
            <v xml:space="preserve">ATM Hospital Metropolitano de (Santiago) (HOMS) </v>
          </cell>
          <cell r="C320" t="str">
            <v>NORTE</v>
          </cell>
        </row>
        <row r="321">
          <cell r="A321">
            <v>445</v>
          </cell>
          <cell r="B321" t="str">
            <v xml:space="preserve">ATM Distribuidora Corripio </v>
          </cell>
          <cell r="C321" t="str">
            <v>DISTRITO NACIONAL</v>
          </cell>
        </row>
        <row r="322">
          <cell r="A322">
            <v>446</v>
          </cell>
          <cell r="B322" t="str">
            <v>ATM Hipodromo V Centenario</v>
          </cell>
          <cell r="C322" t="str">
            <v>DISTRITO NACIONAL</v>
          </cell>
        </row>
        <row r="323">
          <cell r="A323">
            <v>447</v>
          </cell>
          <cell r="B323" t="str">
            <v xml:space="preserve">ATM Centro Caja Plaza Lama (La Romana) </v>
          </cell>
          <cell r="C323" t="str">
            <v>ESTE</v>
          </cell>
        </row>
        <row r="324">
          <cell r="A324">
            <v>448</v>
          </cell>
          <cell r="B324" t="str">
            <v xml:space="preserve">ATM Club Banco Central </v>
          </cell>
          <cell r="C324" t="str">
            <v>DISTRITO NACIONAL</v>
          </cell>
        </row>
        <row r="325">
          <cell r="A325">
            <v>449</v>
          </cell>
          <cell r="B325" t="str">
            <v>ATM Autobanco Lope de Vega II</v>
          </cell>
          <cell r="C325" t="str">
            <v>DISTRITO NACIONAL</v>
          </cell>
        </row>
        <row r="326">
          <cell r="A326">
            <v>453</v>
          </cell>
          <cell r="B326" t="str">
            <v xml:space="preserve">ATM Autobanco Sarasota II </v>
          </cell>
          <cell r="C326" t="str">
            <v>DISTRITO NACIONAL</v>
          </cell>
        </row>
        <row r="327">
          <cell r="A327">
            <v>454</v>
          </cell>
          <cell r="B327" t="str">
            <v>ATM Partido Dajabón</v>
          </cell>
          <cell r="C327" t="str">
            <v>NORTE</v>
          </cell>
        </row>
        <row r="328">
          <cell r="A328">
            <v>455</v>
          </cell>
          <cell r="B328" t="str">
            <v xml:space="preserve">ATM Oficina Baní II </v>
          </cell>
          <cell r="C328" t="str">
            <v>SUR</v>
          </cell>
        </row>
        <row r="329">
          <cell r="A329">
            <v>457</v>
          </cell>
          <cell r="B329" t="str">
            <v>ATM S/M Olé Hainamosa</v>
          </cell>
          <cell r="C329" t="str">
            <v>DISTRITO NACIONAL</v>
          </cell>
        </row>
        <row r="330">
          <cell r="A330">
            <v>458</v>
          </cell>
          <cell r="B330" t="str">
            <v>ATM Hospital Dario Contreras</v>
          </cell>
          <cell r="C330" t="str">
            <v>DISTRITO NACIONAL</v>
          </cell>
        </row>
        <row r="331">
          <cell r="A331">
            <v>459</v>
          </cell>
          <cell r="B331" t="str">
            <v>ATM Estación Jima Bonao</v>
          </cell>
          <cell r="C331" t="str">
            <v>DISTRITO NACIONAL</v>
          </cell>
        </row>
        <row r="332">
          <cell r="A332">
            <v>461</v>
          </cell>
          <cell r="B332" t="str">
            <v xml:space="preserve">ATM Autobanco Sarasota I </v>
          </cell>
          <cell r="C332" t="str">
            <v>DISTRITO NACIONAL</v>
          </cell>
        </row>
        <row r="333">
          <cell r="A333">
            <v>462</v>
          </cell>
          <cell r="B333" t="str">
            <v>ATM Agrocafe Del Caribe</v>
          </cell>
          <cell r="C333" t="str">
            <v>ESTE</v>
          </cell>
        </row>
        <row r="334">
          <cell r="A334">
            <v>463</v>
          </cell>
          <cell r="B334" t="str">
            <v xml:space="preserve">ATM La Sirena El Embrujo </v>
          </cell>
          <cell r="C334" t="str">
            <v>NORTE</v>
          </cell>
        </row>
        <row r="335">
          <cell r="A335">
            <v>465</v>
          </cell>
          <cell r="B335" t="str">
            <v>ATM Edificio Tarjeta de Crédito</v>
          </cell>
          <cell r="C335" t="str">
            <v>DISTRITO NACIONAL</v>
          </cell>
        </row>
        <row r="336">
          <cell r="A336">
            <v>466</v>
          </cell>
          <cell r="B336" t="str">
            <v>ATM Superintendencia de Valores</v>
          </cell>
          <cell r="C336" t="str">
            <v>DISTRITO NACIONAL</v>
          </cell>
        </row>
        <row r="337">
          <cell r="A337">
            <v>467</v>
          </cell>
          <cell r="B337" t="str">
            <v>ATM Estacion Rilix Pontezuela (puerto Plata)</v>
          </cell>
          <cell r="C337" t="str">
            <v>NORTE</v>
          </cell>
        </row>
        <row r="338">
          <cell r="A338">
            <v>468</v>
          </cell>
          <cell r="B338" t="str">
            <v>ATM Estadio Quisqueya</v>
          </cell>
          <cell r="C338" t="str">
            <v>DISTRITO NACIONAL</v>
          </cell>
        </row>
        <row r="339">
          <cell r="A339">
            <v>469</v>
          </cell>
          <cell r="B339" t="str">
            <v>ATM ASOCIVU</v>
          </cell>
          <cell r="C339" t="str">
            <v>DISTRITO NACIONAL</v>
          </cell>
        </row>
        <row r="340">
          <cell r="A340">
            <v>470</v>
          </cell>
          <cell r="B340" t="str">
            <v xml:space="preserve">ATM Hospital Taiwán (Azua) </v>
          </cell>
          <cell r="C340" t="str">
            <v>SUR</v>
          </cell>
        </row>
        <row r="341">
          <cell r="A341">
            <v>471</v>
          </cell>
          <cell r="B341" t="str">
            <v>ATM Autoservicio DGT I</v>
          </cell>
          <cell r="C341" t="str">
            <v>DISTRITO NACIONAL</v>
          </cell>
        </row>
        <row r="342">
          <cell r="A342">
            <v>472</v>
          </cell>
          <cell r="B342" t="str">
            <v xml:space="preserve">ATM Plaza Megatone (Moca) </v>
          </cell>
          <cell r="C342" t="str">
            <v>NORTE</v>
          </cell>
        </row>
        <row r="343">
          <cell r="A343">
            <v>473</v>
          </cell>
          <cell r="B343" t="str">
            <v xml:space="preserve">ATM Oficina Carrefour II </v>
          </cell>
          <cell r="C343" t="str">
            <v>DISTRITO NACIONAL</v>
          </cell>
        </row>
        <row r="344">
          <cell r="A344">
            <v>476</v>
          </cell>
          <cell r="B344" t="str">
            <v xml:space="preserve">ATM Multicentro La Sirena Las Caobas </v>
          </cell>
          <cell r="C344" t="str">
            <v>DISTRITO NACIONAL</v>
          </cell>
        </row>
        <row r="345">
          <cell r="A345">
            <v>480</v>
          </cell>
          <cell r="B345" t="str">
            <v>ATM UNP Farmaconal Higuey</v>
          </cell>
          <cell r="C345" t="str">
            <v>ESTE</v>
          </cell>
        </row>
        <row r="346">
          <cell r="A346">
            <v>482</v>
          </cell>
          <cell r="B346" t="str">
            <v xml:space="preserve">ATM Centro de Caja Plaza Lama (Santiago) </v>
          </cell>
          <cell r="C346" t="str">
            <v>NORTE</v>
          </cell>
        </row>
        <row r="347">
          <cell r="A347">
            <v>483</v>
          </cell>
          <cell r="B347" t="str">
            <v xml:space="preserve">ATM S/M Karla (Dajabón) </v>
          </cell>
          <cell r="C347" t="str">
            <v>NORTE</v>
          </cell>
        </row>
        <row r="348">
          <cell r="A348">
            <v>485</v>
          </cell>
          <cell r="B348" t="str">
            <v xml:space="preserve">ATM CEDIMAT </v>
          </cell>
          <cell r="C348" t="str">
            <v>DISTRITO NACIONAL</v>
          </cell>
        </row>
        <row r="349">
          <cell r="A349">
            <v>486</v>
          </cell>
          <cell r="B349" t="str">
            <v xml:space="preserve">ATM Olé La Caleta </v>
          </cell>
          <cell r="C349" t="str">
            <v>DISTRITO NACIONAL</v>
          </cell>
        </row>
        <row r="350">
          <cell r="A350">
            <v>487</v>
          </cell>
          <cell r="B350" t="str">
            <v xml:space="preserve">ATM Olé Hainamosa </v>
          </cell>
          <cell r="C350" t="str">
            <v>DISTRITO NACIONAL</v>
          </cell>
        </row>
        <row r="351">
          <cell r="A351">
            <v>488</v>
          </cell>
          <cell r="B351" t="str">
            <v xml:space="preserve">ATM Aeropuerto El Higuero </v>
          </cell>
          <cell r="C351" t="str">
            <v>DISTRITO NACIONAL</v>
          </cell>
        </row>
        <row r="352">
          <cell r="A352">
            <v>489</v>
          </cell>
          <cell r="B352" t="str">
            <v xml:space="preserve">ATM Aeropuerto El Catey (Samaná) </v>
          </cell>
          <cell r="C352" t="str">
            <v>NORTE</v>
          </cell>
        </row>
        <row r="353">
          <cell r="A353">
            <v>490</v>
          </cell>
          <cell r="B353" t="str">
            <v xml:space="preserve">ATM Hospital Ney Arias Lora </v>
          </cell>
          <cell r="C353" t="str">
            <v>DISTRITO NACIONAL</v>
          </cell>
        </row>
        <row r="354">
          <cell r="A354">
            <v>491</v>
          </cell>
          <cell r="B354" t="str">
            <v xml:space="preserve">ATM Dolphin Explorer </v>
          </cell>
          <cell r="C354" t="str">
            <v>ESTE</v>
          </cell>
        </row>
        <row r="355">
          <cell r="A355">
            <v>492</v>
          </cell>
          <cell r="B355" t="str">
            <v>S/M Nacional El Dorado (Santiago)</v>
          </cell>
          <cell r="C355" t="str">
            <v>NORTE</v>
          </cell>
        </row>
        <row r="356">
          <cell r="A356">
            <v>493</v>
          </cell>
          <cell r="B356" t="str">
            <v xml:space="preserve">ATM Oficina Haina Occidental II </v>
          </cell>
          <cell r="C356" t="str">
            <v>DISTRITO NACIONAL</v>
          </cell>
        </row>
        <row r="357">
          <cell r="A357">
            <v>494</v>
          </cell>
          <cell r="B357" t="str">
            <v xml:space="preserve">ATM Oficina Blue Mall </v>
          </cell>
          <cell r="C357" t="str">
            <v>DISTRITO NACIONAL</v>
          </cell>
        </row>
        <row r="358">
          <cell r="A358">
            <v>495</v>
          </cell>
          <cell r="B358" t="str">
            <v>ATM Cemento PANAM</v>
          </cell>
          <cell r="C358" t="str">
            <v>ESTE</v>
          </cell>
        </row>
        <row r="359">
          <cell r="A359">
            <v>496</v>
          </cell>
          <cell r="B359" t="str">
            <v xml:space="preserve">ATM Multicentro La Sirena Bonao </v>
          </cell>
          <cell r="C359" t="str">
            <v>NORTE</v>
          </cell>
        </row>
        <row r="360">
          <cell r="A360">
            <v>497</v>
          </cell>
          <cell r="B360" t="str">
            <v>ATM Ofic. El Portal ll (Santiago)</v>
          </cell>
          <cell r="C360" t="str">
            <v>NORTE</v>
          </cell>
        </row>
        <row r="361">
          <cell r="A361">
            <v>498</v>
          </cell>
          <cell r="B361" t="str">
            <v xml:space="preserve">ATM Estación Sunix 27 de Febrero </v>
          </cell>
          <cell r="C361" t="str">
            <v>DISTRITO NACIONAL</v>
          </cell>
        </row>
        <row r="362">
          <cell r="A362">
            <v>499</v>
          </cell>
          <cell r="B362" t="str">
            <v xml:space="preserve">ATM Estación Sunix Tiradentes </v>
          </cell>
          <cell r="C362" t="str">
            <v>DISTRITO NACIONAL</v>
          </cell>
        </row>
        <row r="363">
          <cell r="A363">
            <v>500</v>
          </cell>
          <cell r="B363" t="str">
            <v xml:space="preserve">ATM UNP Cutupú </v>
          </cell>
          <cell r="C363" t="str">
            <v>NORTE</v>
          </cell>
        </row>
        <row r="364">
          <cell r="A364">
            <v>501</v>
          </cell>
          <cell r="B364" t="str">
            <v xml:space="preserve">ATM UNP La Canela </v>
          </cell>
          <cell r="C364" t="str">
            <v>NORTE</v>
          </cell>
        </row>
        <row r="365">
          <cell r="A365">
            <v>502</v>
          </cell>
          <cell r="B365" t="str">
            <v xml:space="preserve">ATM Materno Infantil de (Santiago) </v>
          </cell>
          <cell r="C365" t="str">
            <v>NORTE</v>
          </cell>
        </row>
        <row r="366">
          <cell r="A366">
            <v>504</v>
          </cell>
          <cell r="B366" t="str">
            <v>ATM CURNA UASD Nagua</v>
          </cell>
          <cell r="C366" t="str">
            <v>NORTE</v>
          </cell>
        </row>
        <row r="367">
          <cell r="A367">
            <v>507</v>
          </cell>
          <cell r="B367" t="str">
            <v>ATM Estación Sigma Boca Chica</v>
          </cell>
          <cell r="C367" t="str">
            <v>DISTRITO NACIONAL</v>
          </cell>
        </row>
        <row r="368">
          <cell r="A368">
            <v>510</v>
          </cell>
          <cell r="B368" t="str">
            <v xml:space="preserve">ATM Ferretería Bellón (Santiago) </v>
          </cell>
          <cell r="C368" t="str">
            <v>NORTE</v>
          </cell>
        </row>
        <row r="369">
          <cell r="A369">
            <v>511</v>
          </cell>
          <cell r="B369" t="str">
            <v xml:space="preserve">ATM UNP Río San Juan (Nagua) </v>
          </cell>
          <cell r="C369" t="str">
            <v>NORTE</v>
          </cell>
        </row>
        <row r="370">
          <cell r="A370">
            <v>512</v>
          </cell>
          <cell r="B370" t="str">
            <v>ATM Plaza Jesús Ferreira</v>
          </cell>
          <cell r="C370" t="str">
            <v>SUR</v>
          </cell>
        </row>
        <row r="371">
          <cell r="A371">
            <v>513</v>
          </cell>
          <cell r="B371" t="str">
            <v xml:space="preserve">ATM UNP Lagunas de Nisibón </v>
          </cell>
          <cell r="C371" t="str">
            <v>ESTE</v>
          </cell>
        </row>
        <row r="372">
          <cell r="A372">
            <v>514</v>
          </cell>
          <cell r="B372" t="str">
            <v>ATM Autoservicio Charles de Gaulle</v>
          </cell>
          <cell r="C372" t="str">
            <v>DISTRITO NACIONAL</v>
          </cell>
        </row>
        <row r="373">
          <cell r="A373">
            <v>515</v>
          </cell>
          <cell r="B373" t="str">
            <v xml:space="preserve">ATM Oficina Agora Mall I </v>
          </cell>
          <cell r="C373" t="str">
            <v>DISTRITO NACIONAL</v>
          </cell>
        </row>
        <row r="374">
          <cell r="A374">
            <v>516</v>
          </cell>
          <cell r="B374" t="str">
            <v xml:space="preserve">ATM Oficina Gascue </v>
          </cell>
          <cell r="C374" t="str">
            <v>DISTRITO NACIONAL</v>
          </cell>
        </row>
        <row r="375">
          <cell r="A375">
            <v>517</v>
          </cell>
          <cell r="B375" t="str">
            <v xml:space="preserve">ATM Autobanco Oficina Sans Soucí </v>
          </cell>
          <cell r="C375" t="str">
            <v>DISTRITO NACIONAL</v>
          </cell>
        </row>
        <row r="376">
          <cell r="A376">
            <v>518</v>
          </cell>
          <cell r="B376" t="str">
            <v xml:space="preserve">ATM Autobanco Los Alamos </v>
          </cell>
          <cell r="C376" t="str">
            <v>NORTE</v>
          </cell>
        </row>
        <row r="377">
          <cell r="A377">
            <v>519</v>
          </cell>
          <cell r="B377" t="str">
            <v xml:space="preserve">ATM Plaza Estrella (Bávaro) </v>
          </cell>
          <cell r="C377" t="str">
            <v>ESTE</v>
          </cell>
        </row>
        <row r="378">
          <cell r="A378">
            <v>520</v>
          </cell>
          <cell r="B378" t="str">
            <v xml:space="preserve">ATM Cooperativa Navarrete (COOPNAVA) </v>
          </cell>
          <cell r="C378" t="str">
            <v>NORTE</v>
          </cell>
        </row>
        <row r="379">
          <cell r="A379">
            <v>521</v>
          </cell>
          <cell r="B379" t="str">
            <v xml:space="preserve">ATM UNP Bayahibe (La Romana) </v>
          </cell>
          <cell r="C379" t="str">
            <v>ESTE</v>
          </cell>
        </row>
        <row r="380">
          <cell r="A380">
            <v>522</v>
          </cell>
          <cell r="B380" t="str">
            <v xml:space="preserve">ATM Oficina Galería 360 </v>
          </cell>
          <cell r="C380" t="str">
            <v>DISTRITO NACIONAL</v>
          </cell>
        </row>
        <row r="381">
          <cell r="A381">
            <v>524</v>
          </cell>
          <cell r="B381" t="str">
            <v xml:space="preserve">ATM DNCD </v>
          </cell>
          <cell r="C381" t="str">
            <v>DISTRITO NACIONAL</v>
          </cell>
        </row>
        <row r="382">
          <cell r="A382">
            <v>525</v>
          </cell>
          <cell r="B382" t="str">
            <v>ATM S/M Bravo Las Americas</v>
          </cell>
          <cell r="C382" t="str">
            <v>DISTRITO NACIONAL</v>
          </cell>
        </row>
        <row r="383">
          <cell r="A383">
            <v>527</v>
          </cell>
          <cell r="B383" t="str">
            <v>ATM Oficina Zona Oriental II</v>
          </cell>
          <cell r="C383" t="str">
            <v>DISTRITO NACIONAL</v>
          </cell>
        </row>
        <row r="384">
          <cell r="A384">
            <v>528</v>
          </cell>
          <cell r="B384" t="str">
            <v xml:space="preserve">ATM Ferretería Ochoa (Santiago) </v>
          </cell>
          <cell r="C384" t="str">
            <v>NORTE</v>
          </cell>
        </row>
        <row r="385">
          <cell r="A385">
            <v>529</v>
          </cell>
          <cell r="B385" t="str">
            <v xml:space="preserve">ATM Plan Social de la Presidencia </v>
          </cell>
          <cell r="C385" t="str">
            <v>DISTRITO NACIONAL</v>
          </cell>
        </row>
        <row r="386">
          <cell r="A386">
            <v>530</v>
          </cell>
          <cell r="B386" t="str">
            <v xml:space="preserve">ATM Estación Next Dipsa (Charles Summer) </v>
          </cell>
          <cell r="C386" t="str">
            <v>DISTRITO NACIONAL</v>
          </cell>
        </row>
        <row r="387">
          <cell r="A387">
            <v>531</v>
          </cell>
          <cell r="B387" t="str">
            <v xml:space="preserve">ATM Escuela Nacional de la Judicatura </v>
          </cell>
          <cell r="C387" t="str">
            <v>DISTRITO NACIONAL</v>
          </cell>
        </row>
        <row r="388">
          <cell r="A388">
            <v>532</v>
          </cell>
          <cell r="B388" t="str">
            <v xml:space="preserve">ATM UNP Guanábano (Moca) </v>
          </cell>
          <cell r="C388" t="str">
            <v>NORTE</v>
          </cell>
        </row>
        <row r="389">
          <cell r="A389">
            <v>533</v>
          </cell>
          <cell r="B389" t="str">
            <v>ATM AILA II</v>
          </cell>
          <cell r="C389" t="str">
            <v>DISTRITO NACIONAL</v>
          </cell>
        </row>
        <row r="390">
          <cell r="A390">
            <v>533</v>
          </cell>
          <cell r="B390" t="str">
            <v xml:space="preserve">ATM Oficina Aeropuerto Las Américas II </v>
          </cell>
          <cell r="C390" t="str">
            <v>DISTRITO NACIONAL</v>
          </cell>
        </row>
        <row r="391">
          <cell r="A391">
            <v>534</v>
          </cell>
          <cell r="B391" t="str">
            <v xml:space="preserve">ATM Oficina Torre II </v>
          </cell>
          <cell r="C391" t="str">
            <v>DISTRITO NACIONAL</v>
          </cell>
        </row>
        <row r="392">
          <cell r="A392">
            <v>535</v>
          </cell>
          <cell r="B392" t="str">
            <v xml:space="preserve">ATM Autoservicio Torre III </v>
          </cell>
          <cell r="C392" t="str">
            <v>DISTRITO NACIONAL</v>
          </cell>
        </row>
        <row r="393">
          <cell r="A393">
            <v>536</v>
          </cell>
          <cell r="B393" t="str">
            <v xml:space="preserve">ATM Super Lama San Isidro </v>
          </cell>
          <cell r="C393" t="str">
            <v>DISTRITO NACIONAL</v>
          </cell>
        </row>
        <row r="394">
          <cell r="A394">
            <v>537</v>
          </cell>
          <cell r="B394" t="str">
            <v xml:space="preserve">ATM Estación Texaco Enriquillo (Barahona) </v>
          </cell>
          <cell r="C394" t="str">
            <v>SUR</v>
          </cell>
        </row>
        <row r="395">
          <cell r="A395">
            <v>538</v>
          </cell>
          <cell r="B395" t="str">
            <v>ATM  Autoservicio San Fco. Macorís</v>
          </cell>
          <cell r="C395" t="str">
            <v>NORTE</v>
          </cell>
        </row>
        <row r="396">
          <cell r="A396">
            <v>539</v>
          </cell>
          <cell r="B396" t="str">
            <v>ATM S/M La Cadena Los Proceres</v>
          </cell>
          <cell r="C396" t="str">
            <v>DISTRITO NACIONAL</v>
          </cell>
        </row>
        <row r="397">
          <cell r="A397">
            <v>540</v>
          </cell>
          <cell r="B397" t="str">
            <v xml:space="preserve">ATM Autoservicio Sambil I </v>
          </cell>
          <cell r="C397" t="str">
            <v>DISTRITO NACIONAL</v>
          </cell>
        </row>
        <row r="398">
          <cell r="A398">
            <v>541</v>
          </cell>
          <cell r="B398" t="str">
            <v xml:space="preserve">ATM Oficina Sambil II </v>
          </cell>
          <cell r="C398" t="str">
            <v>DISTRITO NACIONAL</v>
          </cell>
        </row>
        <row r="399">
          <cell r="A399">
            <v>542</v>
          </cell>
          <cell r="B399" t="str">
            <v>ATM S/M la Cadena Carretera Mella</v>
          </cell>
          <cell r="C399" t="str">
            <v>DISTRITO NACIONAL</v>
          </cell>
        </row>
        <row r="400">
          <cell r="A400">
            <v>544</v>
          </cell>
          <cell r="B400" t="str">
            <v xml:space="preserve">ATM Dirección General de Tecnología (DGT CTB) </v>
          </cell>
          <cell r="C400" t="str">
            <v>DISTRITO NACIONAL</v>
          </cell>
        </row>
        <row r="401">
          <cell r="A401">
            <v>545</v>
          </cell>
          <cell r="B401" t="str">
            <v xml:space="preserve">ATM Oficina Isabel La Católica II  </v>
          </cell>
          <cell r="C401" t="str">
            <v>DISTRITO NACIONAL</v>
          </cell>
        </row>
        <row r="402">
          <cell r="A402">
            <v>546</v>
          </cell>
          <cell r="B402" t="str">
            <v xml:space="preserve">ATM ITLA </v>
          </cell>
          <cell r="C402" t="str">
            <v>DISTRITO NACIONAL</v>
          </cell>
        </row>
        <row r="403">
          <cell r="A403">
            <v>547</v>
          </cell>
          <cell r="B403" t="str">
            <v xml:space="preserve">ATM Plaza Lama Herrera </v>
          </cell>
          <cell r="C403" t="str">
            <v>DISTRITO NACIONAL</v>
          </cell>
        </row>
        <row r="404">
          <cell r="A404">
            <v>548</v>
          </cell>
          <cell r="B404" t="str">
            <v xml:space="preserve">ATM AMET </v>
          </cell>
          <cell r="C404" t="str">
            <v>DISTRITO NACIONAL</v>
          </cell>
        </row>
        <row r="405">
          <cell r="A405">
            <v>549</v>
          </cell>
          <cell r="B405" t="str">
            <v xml:space="preserve">ATM Ministerio de Turismo (Oficinas Gubernamentales) </v>
          </cell>
          <cell r="C405" t="str">
            <v>DISTRITO NACIONAL</v>
          </cell>
        </row>
        <row r="406">
          <cell r="A406">
            <v>551</v>
          </cell>
          <cell r="B406" t="str">
            <v xml:space="preserve">ATM Oficina Padre Castellanos </v>
          </cell>
          <cell r="C406" t="str">
            <v>DISTRITO NACIONAL</v>
          </cell>
        </row>
        <row r="407">
          <cell r="A407">
            <v>552</v>
          </cell>
          <cell r="B407" t="str">
            <v xml:space="preserve">ATM Suprema Corte de Justicia </v>
          </cell>
          <cell r="C407" t="str">
            <v>DISTRITO NACIONAL</v>
          </cell>
        </row>
        <row r="408">
          <cell r="A408">
            <v>553</v>
          </cell>
          <cell r="B408" t="str">
            <v xml:space="preserve">ATM Centro de Caja Las Américas </v>
          </cell>
          <cell r="C408" t="str">
            <v>DISTRITO NACIONAL</v>
          </cell>
        </row>
        <row r="409">
          <cell r="A409">
            <v>554</v>
          </cell>
          <cell r="B409" t="str">
            <v xml:space="preserve">ATM Oficina Isabel La Católica I </v>
          </cell>
          <cell r="C409" t="str">
            <v>DISTRITO NACIONAL</v>
          </cell>
        </row>
        <row r="410">
          <cell r="A410">
            <v>555</v>
          </cell>
          <cell r="B410" t="str">
            <v xml:space="preserve">ATM Estación Shell Las Praderas </v>
          </cell>
          <cell r="C410" t="str">
            <v>DISTRITO NACIONAL</v>
          </cell>
        </row>
        <row r="411">
          <cell r="A411">
            <v>556</v>
          </cell>
          <cell r="B411" t="str">
            <v xml:space="preserve">ATM Almacén General Ave. Luperón </v>
          </cell>
          <cell r="C411" t="str">
            <v>DISTRITO NACIONAL</v>
          </cell>
        </row>
        <row r="412">
          <cell r="A412">
            <v>557</v>
          </cell>
          <cell r="B412" t="str">
            <v xml:space="preserve">ATM Multicentro La Sirena Ave. Mella </v>
          </cell>
          <cell r="C412" t="str">
            <v>DISTRITO NACIONAL</v>
          </cell>
        </row>
        <row r="413">
          <cell r="A413">
            <v>558</v>
          </cell>
          <cell r="B413" t="str">
            <v xml:space="preserve">ATM Base Naval 27 de Febrero (Sans Soucí) </v>
          </cell>
          <cell r="C413" t="str">
            <v>DISTRITO NACIONAL</v>
          </cell>
        </row>
        <row r="414">
          <cell r="A414">
            <v>559</v>
          </cell>
          <cell r="B414" t="str">
            <v xml:space="preserve">ATM UNP Metro I </v>
          </cell>
          <cell r="C414" t="str">
            <v>DISTRITO NACIONAL</v>
          </cell>
        </row>
        <row r="415">
          <cell r="A415">
            <v>560</v>
          </cell>
          <cell r="B415" t="str">
            <v xml:space="preserve">ATM Junta Central Electoral </v>
          </cell>
          <cell r="C415" t="str">
            <v>DISTRITO NACIONAL</v>
          </cell>
        </row>
        <row r="416">
          <cell r="A416">
            <v>561</v>
          </cell>
          <cell r="B416" t="str">
            <v xml:space="preserve">ATM Comando Regional P.N. S.D. Este </v>
          </cell>
          <cell r="C416" t="str">
            <v>DISTRITO NACIONAL</v>
          </cell>
        </row>
        <row r="417">
          <cell r="A417">
            <v>562</v>
          </cell>
          <cell r="B417" t="str">
            <v xml:space="preserve">ATM S/M Jumbo Carretera Mella </v>
          </cell>
          <cell r="C417" t="str">
            <v>DISTRITO NACIONAL</v>
          </cell>
        </row>
        <row r="418">
          <cell r="A418">
            <v>563</v>
          </cell>
          <cell r="B418" t="str">
            <v xml:space="preserve">ATM Base Aérea San Isidro </v>
          </cell>
          <cell r="C418" t="str">
            <v>DISTRITO NACIONAL</v>
          </cell>
        </row>
        <row r="419">
          <cell r="A419">
            <v>564</v>
          </cell>
          <cell r="B419" t="str">
            <v xml:space="preserve">ATM Ministerio de Agricultura </v>
          </cell>
          <cell r="C419" t="str">
            <v>DISTRITO NACIONAL</v>
          </cell>
        </row>
        <row r="420">
          <cell r="A420">
            <v>565</v>
          </cell>
          <cell r="B420" t="str">
            <v xml:space="preserve">ATM S/M La Cadena Núñez de Cáceres </v>
          </cell>
          <cell r="C420" t="str">
            <v>DISTRITO NACIONAL</v>
          </cell>
        </row>
        <row r="421">
          <cell r="A421">
            <v>566</v>
          </cell>
          <cell r="B421" t="str">
            <v xml:space="preserve">ATM Hiper Olé Aut. Duarte </v>
          </cell>
          <cell r="C421" t="str">
            <v>DISTRITO NACIONAL</v>
          </cell>
        </row>
        <row r="422">
          <cell r="A422">
            <v>567</v>
          </cell>
          <cell r="B422" t="str">
            <v xml:space="preserve">ATM Oficina Máximo Gómez </v>
          </cell>
          <cell r="C422" t="str">
            <v>DISTRITO NACIONAL</v>
          </cell>
        </row>
        <row r="423">
          <cell r="A423">
            <v>568</v>
          </cell>
          <cell r="B423" t="str">
            <v xml:space="preserve">ATM Ministerio de Educación </v>
          </cell>
          <cell r="C423" t="str">
            <v>DISTRITO NACIONAL</v>
          </cell>
        </row>
        <row r="424">
          <cell r="A424">
            <v>569</v>
          </cell>
          <cell r="B424" t="str">
            <v xml:space="preserve">ATM Superintendencia de Seguros </v>
          </cell>
          <cell r="C424" t="str">
            <v>DISTRITO NACIONAL</v>
          </cell>
        </row>
        <row r="425">
          <cell r="A425">
            <v>570</v>
          </cell>
          <cell r="B425" t="str">
            <v xml:space="preserve">ATM S/M Liverpool Villa Mella </v>
          </cell>
          <cell r="C425" t="str">
            <v>DISTRITO NACIONAL</v>
          </cell>
        </row>
        <row r="426">
          <cell r="A426">
            <v>571</v>
          </cell>
          <cell r="B426" t="str">
            <v xml:space="preserve">ATM Hospital Central FF. AA. </v>
          </cell>
          <cell r="C426" t="str">
            <v>DISTRITO NACIONAL</v>
          </cell>
        </row>
        <row r="427">
          <cell r="A427">
            <v>572</v>
          </cell>
          <cell r="B427" t="str">
            <v xml:space="preserve">ATM Olé Ovando </v>
          </cell>
          <cell r="C427" t="str">
            <v>DISTRITO NACIONAL</v>
          </cell>
        </row>
        <row r="428">
          <cell r="A428">
            <v>573</v>
          </cell>
          <cell r="B428" t="str">
            <v xml:space="preserve">ATM IDSS </v>
          </cell>
          <cell r="C428" t="str">
            <v>DISTRITO NACIONAL</v>
          </cell>
        </row>
        <row r="429">
          <cell r="A429">
            <v>574</v>
          </cell>
          <cell r="B429" t="str">
            <v xml:space="preserve">ATM Club Obras Públicas </v>
          </cell>
          <cell r="C429" t="str">
            <v>DISTRITO NACIONAL</v>
          </cell>
        </row>
        <row r="430">
          <cell r="A430">
            <v>575</v>
          </cell>
          <cell r="B430" t="str">
            <v xml:space="preserve">ATM EDESUR Tiradentes </v>
          </cell>
          <cell r="C430" t="str">
            <v>DISTRITO NACIONAL</v>
          </cell>
        </row>
        <row r="431">
          <cell r="A431">
            <v>576</v>
          </cell>
          <cell r="B431" t="str">
            <v xml:space="preserve">ATM IDSS </v>
          </cell>
          <cell r="C431" t="str">
            <v>DISTRITO NACIONAL</v>
          </cell>
        </row>
        <row r="432">
          <cell r="A432">
            <v>577</v>
          </cell>
          <cell r="B432" t="str">
            <v xml:space="preserve">ATM Olé Ave. Duarte </v>
          </cell>
          <cell r="C432" t="str">
            <v>DISTRITO NACIONAL</v>
          </cell>
        </row>
        <row r="433">
          <cell r="A433">
            <v>578</v>
          </cell>
          <cell r="B433" t="str">
            <v xml:space="preserve">ATM Procuraduría General de la República </v>
          </cell>
          <cell r="C433" t="str">
            <v>DISTRITO NACIONAL</v>
          </cell>
        </row>
        <row r="434">
          <cell r="A434">
            <v>579</v>
          </cell>
          <cell r="B434" t="str">
            <v xml:space="preserve">ATM Estación Sunix Down Town </v>
          </cell>
          <cell r="C434" t="str">
            <v>ESTE</v>
          </cell>
        </row>
        <row r="435">
          <cell r="A435">
            <v>580</v>
          </cell>
          <cell r="B435" t="str">
            <v xml:space="preserve">ATM Edificio Propagas </v>
          </cell>
          <cell r="C435" t="str">
            <v>DISTRITO NACIONAL</v>
          </cell>
        </row>
        <row r="436">
          <cell r="A436">
            <v>581</v>
          </cell>
          <cell r="B436" t="str">
            <v>ATM Banco Bandex II (Antiguo BNV II)</v>
          </cell>
          <cell r="C436" t="str">
            <v>DISTRITO NACIONAL</v>
          </cell>
        </row>
        <row r="437">
          <cell r="A437">
            <v>582</v>
          </cell>
          <cell r="B437" t="str">
            <v>ATM Estación Sabana Yegua</v>
          </cell>
          <cell r="C437" t="str">
            <v>SUR</v>
          </cell>
        </row>
        <row r="438">
          <cell r="A438">
            <v>583</v>
          </cell>
          <cell r="B438" t="str">
            <v xml:space="preserve">ATM Ministerio Fuerzas Armadas I </v>
          </cell>
          <cell r="C438" t="str">
            <v>DISTRITO NACIONAL</v>
          </cell>
        </row>
        <row r="439">
          <cell r="A439">
            <v>584</v>
          </cell>
          <cell r="B439" t="str">
            <v xml:space="preserve">ATM Oficina San Cristóbal I </v>
          </cell>
          <cell r="C439" t="str">
            <v>SUR</v>
          </cell>
        </row>
        <row r="440">
          <cell r="A440">
            <v>585</v>
          </cell>
          <cell r="B440" t="str">
            <v xml:space="preserve">ATM Oficina Haina Oriental </v>
          </cell>
          <cell r="C440" t="str">
            <v>DISTRITO NACIONAL</v>
          </cell>
        </row>
        <row r="441">
          <cell r="A441">
            <v>586</v>
          </cell>
          <cell r="B441" t="str">
            <v xml:space="preserve">ATM Palacio de Justicia D.N. </v>
          </cell>
          <cell r="C441" t="str">
            <v>DISTRITO NACIONAL</v>
          </cell>
        </row>
        <row r="442">
          <cell r="A442">
            <v>587</v>
          </cell>
          <cell r="B442" t="str">
            <v xml:space="preserve">ATM Cuerpo de Ayudantes Militares </v>
          </cell>
          <cell r="C442" t="str">
            <v>DISTRITO NACIONAL</v>
          </cell>
        </row>
        <row r="443">
          <cell r="A443">
            <v>588</v>
          </cell>
          <cell r="B443" t="str">
            <v xml:space="preserve">ATM INAVI </v>
          </cell>
          <cell r="C443" t="str">
            <v>DISTRITO NACIONAL</v>
          </cell>
        </row>
        <row r="444">
          <cell r="A444">
            <v>589</v>
          </cell>
          <cell r="B444" t="str">
            <v xml:space="preserve">ATM S/M Bravo San Vicente de Paul </v>
          </cell>
          <cell r="C444" t="str">
            <v>DISTRITO NACIONAL</v>
          </cell>
        </row>
        <row r="445">
          <cell r="A445">
            <v>590</v>
          </cell>
          <cell r="B445" t="str">
            <v xml:space="preserve">ATM Olé Aut. Las Américas </v>
          </cell>
          <cell r="C445" t="str">
            <v>DISTRITO NACIONAL</v>
          </cell>
        </row>
        <row r="446">
          <cell r="A446">
            <v>591</v>
          </cell>
          <cell r="B446" t="str">
            <v xml:space="preserve">ATM Universidad del Caribe </v>
          </cell>
          <cell r="C446" t="str">
            <v>DISTRITO NACIONAL</v>
          </cell>
        </row>
        <row r="447">
          <cell r="A447">
            <v>592</v>
          </cell>
          <cell r="B447" t="str">
            <v xml:space="preserve">ATM Centro de Caja San Cristóbal I </v>
          </cell>
          <cell r="C447" t="str">
            <v>SUR</v>
          </cell>
        </row>
        <row r="448">
          <cell r="A448">
            <v>593</v>
          </cell>
          <cell r="B448" t="str">
            <v xml:space="preserve">ATM Ministerio Fuerzas Armadas II </v>
          </cell>
          <cell r="C448" t="str">
            <v>DISTRITO NACIONAL</v>
          </cell>
        </row>
        <row r="449">
          <cell r="A449">
            <v>594</v>
          </cell>
          <cell r="B449" t="str">
            <v xml:space="preserve">ATM Plaza Venezuela II (Santiago) </v>
          </cell>
          <cell r="C449" t="str">
            <v>NORTE</v>
          </cell>
        </row>
        <row r="450">
          <cell r="A450">
            <v>595</v>
          </cell>
          <cell r="B450" t="str">
            <v xml:space="preserve">ATM S/M Central I (Santiago) </v>
          </cell>
          <cell r="C450" t="str">
            <v>NORTE</v>
          </cell>
        </row>
        <row r="451">
          <cell r="A451">
            <v>596</v>
          </cell>
          <cell r="B451" t="str">
            <v xml:space="preserve">ATM Autobanco Malecón Center </v>
          </cell>
          <cell r="C451" t="str">
            <v>DISTRITO NACIONAL</v>
          </cell>
        </row>
        <row r="452">
          <cell r="A452">
            <v>597</v>
          </cell>
          <cell r="B452" t="str">
            <v xml:space="preserve">ATM CTB II (Santiago) </v>
          </cell>
          <cell r="C452" t="str">
            <v>NORTE</v>
          </cell>
        </row>
        <row r="453">
          <cell r="A453">
            <v>598</v>
          </cell>
          <cell r="B453" t="str">
            <v xml:space="preserve">ATM Hotel Matún (Santiago) </v>
          </cell>
          <cell r="C453" t="str">
            <v>NORTE</v>
          </cell>
        </row>
        <row r="454">
          <cell r="A454">
            <v>599</v>
          </cell>
          <cell r="B454" t="str">
            <v xml:space="preserve">ATM Oficina Plaza Internacional (Santiago) </v>
          </cell>
          <cell r="C454" t="str">
            <v>NORTE</v>
          </cell>
        </row>
        <row r="455">
          <cell r="A455">
            <v>600</v>
          </cell>
          <cell r="B455" t="str">
            <v>ATM S/M Bravo Hipica</v>
          </cell>
          <cell r="C455" t="str">
            <v>DISTRITO NACIONAL</v>
          </cell>
        </row>
        <row r="456">
          <cell r="A456">
            <v>601</v>
          </cell>
          <cell r="B456" t="str">
            <v xml:space="preserve">ATM Plaza Haché (Santiago) </v>
          </cell>
          <cell r="C456" t="str">
            <v>NORTE</v>
          </cell>
        </row>
        <row r="457">
          <cell r="A457">
            <v>602</v>
          </cell>
          <cell r="B457" t="str">
            <v xml:space="preserve">ATM Zona Franca (Santiago) I </v>
          </cell>
          <cell r="C457" t="str">
            <v>NORTE</v>
          </cell>
        </row>
        <row r="458">
          <cell r="A458">
            <v>603</v>
          </cell>
          <cell r="B458" t="str">
            <v xml:space="preserve">ATM Zona Franca (Santiago) II </v>
          </cell>
          <cell r="C458" t="str">
            <v>NORTE</v>
          </cell>
        </row>
        <row r="459">
          <cell r="A459">
            <v>604</v>
          </cell>
          <cell r="B459" t="str">
            <v xml:space="preserve">ATM Oficina Estancia Nueva (Moca) </v>
          </cell>
          <cell r="C459" t="str">
            <v>NORTE</v>
          </cell>
        </row>
        <row r="460">
          <cell r="A460">
            <v>605</v>
          </cell>
          <cell r="B460" t="str">
            <v xml:space="preserve">ATM Oficina Bonao I </v>
          </cell>
          <cell r="C460" t="str">
            <v>NORTE</v>
          </cell>
        </row>
        <row r="461">
          <cell r="A461">
            <v>606</v>
          </cell>
          <cell r="B461" t="str">
            <v xml:space="preserve">ATM UNP Manolo Tavarez Justo </v>
          </cell>
          <cell r="C461" t="str">
            <v>NORTE</v>
          </cell>
        </row>
        <row r="462">
          <cell r="A462">
            <v>607</v>
          </cell>
          <cell r="B462" t="str">
            <v xml:space="preserve">ATM ONAPI </v>
          </cell>
          <cell r="C462" t="str">
            <v>DISTRITO NACIONAL</v>
          </cell>
        </row>
        <row r="463">
          <cell r="A463">
            <v>608</v>
          </cell>
          <cell r="B463" t="str">
            <v xml:space="preserve">ATM Oficina Jumbo (San Pedro) </v>
          </cell>
          <cell r="C463" t="str">
            <v>ESTE</v>
          </cell>
        </row>
        <row r="464">
          <cell r="A464">
            <v>609</v>
          </cell>
          <cell r="B464" t="str">
            <v xml:space="preserve">ATM S/M Jumbo (San Pedro) </v>
          </cell>
          <cell r="C464" t="str">
            <v>ESTE</v>
          </cell>
        </row>
        <row r="465">
          <cell r="A465">
            <v>610</v>
          </cell>
          <cell r="B465" t="str">
            <v xml:space="preserve">ATM EDEESTE </v>
          </cell>
          <cell r="C465" t="str">
            <v>DISTRITO NACIONAL</v>
          </cell>
        </row>
        <row r="466">
          <cell r="A466">
            <v>611</v>
          </cell>
          <cell r="B466" t="str">
            <v xml:space="preserve">ATM DGII Sede Central </v>
          </cell>
          <cell r="C466" t="str">
            <v>DISTRITO NACIONAL</v>
          </cell>
        </row>
        <row r="467">
          <cell r="A467">
            <v>612</v>
          </cell>
          <cell r="B467" t="str">
            <v xml:space="preserve">ATM Plaza Orense (La Romana) </v>
          </cell>
          <cell r="C467" t="str">
            <v>ESTE</v>
          </cell>
        </row>
        <row r="468">
          <cell r="A468">
            <v>613</v>
          </cell>
          <cell r="B468" t="str">
            <v xml:space="preserve">ATM Almacenes Zaglul (La Altagracia) </v>
          </cell>
          <cell r="C468" t="str">
            <v>ESTE</v>
          </cell>
        </row>
        <row r="469">
          <cell r="A469">
            <v>614</v>
          </cell>
          <cell r="B469" t="str">
            <v>ATM S/M Bravo Pontezuela (Zona Norte)</v>
          </cell>
          <cell r="C469" t="str">
            <v>NORTE</v>
          </cell>
        </row>
        <row r="470">
          <cell r="A470">
            <v>615</v>
          </cell>
          <cell r="B470" t="str">
            <v xml:space="preserve">ATM Estación Sunix Cabral (Barahona) </v>
          </cell>
          <cell r="C470" t="str">
            <v>SUR</v>
          </cell>
        </row>
        <row r="471">
          <cell r="A471">
            <v>616</v>
          </cell>
          <cell r="B471" t="str">
            <v xml:space="preserve">ATM 5ta. Brigada Barahona </v>
          </cell>
          <cell r="C471" t="str">
            <v>SUR</v>
          </cell>
        </row>
        <row r="472">
          <cell r="A472">
            <v>617</v>
          </cell>
          <cell r="B472" t="str">
            <v xml:space="preserve">ATM Guardia Presidencial </v>
          </cell>
          <cell r="C472" t="str">
            <v>DISTRITO NACIONAL</v>
          </cell>
        </row>
        <row r="473">
          <cell r="A473">
            <v>618</v>
          </cell>
          <cell r="B473" t="str">
            <v xml:space="preserve">ATM Bienes Nacionales </v>
          </cell>
          <cell r="C473" t="str">
            <v>DISTRITO NACIONAL</v>
          </cell>
        </row>
        <row r="474">
          <cell r="A474">
            <v>619</v>
          </cell>
          <cell r="B474" t="str">
            <v xml:space="preserve">ATM Academia P.N. Hatillo (San Cristóbal) </v>
          </cell>
          <cell r="C474" t="str">
            <v>SUR</v>
          </cell>
        </row>
        <row r="475">
          <cell r="A475">
            <v>620</v>
          </cell>
          <cell r="B475" t="str">
            <v xml:space="preserve">ATM Ministerio de Medio Ambiente </v>
          </cell>
          <cell r="C475" t="str">
            <v>DISTRITO NACIONAL</v>
          </cell>
        </row>
        <row r="476">
          <cell r="A476">
            <v>621</v>
          </cell>
          <cell r="B476" t="str">
            <v xml:space="preserve">ATM CESAC  </v>
          </cell>
          <cell r="C476" t="str">
            <v>DISTRITO NACIONAL</v>
          </cell>
        </row>
        <row r="477">
          <cell r="A477">
            <v>622</v>
          </cell>
          <cell r="B477" t="str">
            <v xml:space="preserve">ATM Ayuntamiento D.N. </v>
          </cell>
          <cell r="C477" t="str">
            <v>DISTRITO NACIONAL</v>
          </cell>
        </row>
        <row r="478">
          <cell r="A478">
            <v>623</v>
          </cell>
          <cell r="B478" t="str">
            <v xml:space="preserve">ATM Operaciones Especiales (Manoguayabo) </v>
          </cell>
          <cell r="C478" t="str">
            <v>DISTRITO NACIONAL</v>
          </cell>
        </row>
        <row r="479">
          <cell r="A479">
            <v>624</v>
          </cell>
          <cell r="B479" t="str">
            <v xml:space="preserve">ATM Policía Nacional I </v>
          </cell>
          <cell r="C479" t="str">
            <v>DISTRITO NACIONAL</v>
          </cell>
        </row>
        <row r="480">
          <cell r="A480">
            <v>625</v>
          </cell>
          <cell r="B480" t="str">
            <v xml:space="preserve">ATM Policía Nacional II </v>
          </cell>
          <cell r="C480" t="str">
            <v>DISTRITO NACIONAL</v>
          </cell>
        </row>
        <row r="481">
          <cell r="A481">
            <v>626</v>
          </cell>
          <cell r="B481" t="str">
            <v xml:space="preserve">ATM MERCASD (Merca Santo Domingo) </v>
          </cell>
          <cell r="C481" t="str">
            <v>DISTRITO NACIONAL</v>
          </cell>
        </row>
        <row r="482">
          <cell r="A482">
            <v>627</v>
          </cell>
          <cell r="B482" t="str">
            <v xml:space="preserve">ATM CAASD </v>
          </cell>
          <cell r="C482" t="str">
            <v>DISTRITO NACIONAL</v>
          </cell>
        </row>
        <row r="483">
          <cell r="A483">
            <v>628</v>
          </cell>
          <cell r="B483" t="str">
            <v xml:space="preserve">ATM Autobanco San Isidro </v>
          </cell>
          <cell r="C483" t="str">
            <v>DISTRITO NACIONAL</v>
          </cell>
        </row>
        <row r="484">
          <cell r="A484">
            <v>629</v>
          </cell>
          <cell r="B484" t="str">
            <v xml:space="preserve">ATM Oficina Americana Independencia I </v>
          </cell>
          <cell r="C484" t="str">
            <v>DISTRITO NACIONAL</v>
          </cell>
        </row>
        <row r="485">
          <cell r="A485">
            <v>630</v>
          </cell>
          <cell r="B485" t="str">
            <v xml:space="preserve">ATM Oficina Plaza Zaglul (SPM) </v>
          </cell>
          <cell r="C485" t="str">
            <v>ESTE</v>
          </cell>
        </row>
        <row r="486">
          <cell r="A486">
            <v>631</v>
          </cell>
          <cell r="B486" t="str">
            <v xml:space="preserve">ATM ASOCODEQUI (San Pedro) </v>
          </cell>
          <cell r="C486" t="str">
            <v>ESTE</v>
          </cell>
        </row>
        <row r="487">
          <cell r="A487">
            <v>632</v>
          </cell>
          <cell r="B487" t="str">
            <v xml:space="preserve">ATM Autobanco Gurabo </v>
          </cell>
          <cell r="C487" t="str">
            <v>NORTE</v>
          </cell>
        </row>
        <row r="488">
          <cell r="A488">
            <v>633</v>
          </cell>
          <cell r="B488" t="str">
            <v xml:space="preserve">ATM Autobanco Las Colinas </v>
          </cell>
          <cell r="C488" t="str">
            <v>NORTE</v>
          </cell>
        </row>
        <row r="489">
          <cell r="A489">
            <v>634</v>
          </cell>
          <cell r="B489" t="str">
            <v xml:space="preserve">ATM Ayuntamiento Los Llanos (SPM) </v>
          </cell>
          <cell r="C489" t="str">
            <v>ESTE</v>
          </cell>
        </row>
        <row r="490">
          <cell r="A490">
            <v>635</v>
          </cell>
          <cell r="B490" t="str">
            <v xml:space="preserve">ATM Zona Franca Tamboril </v>
          </cell>
          <cell r="C490" t="str">
            <v>NORTE</v>
          </cell>
        </row>
        <row r="491">
          <cell r="A491">
            <v>636</v>
          </cell>
          <cell r="B491" t="str">
            <v xml:space="preserve">ATM Oficina Tamboríl </v>
          </cell>
          <cell r="C491" t="str">
            <v>NORTE</v>
          </cell>
        </row>
        <row r="492">
          <cell r="A492">
            <v>637</v>
          </cell>
          <cell r="B492" t="str">
            <v xml:space="preserve">ATM UNP Monción </v>
          </cell>
          <cell r="C492" t="str">
            <v>NORTE</v>
          </cell>
        </row>
        <row r="493">
          <cell r="A493">
            <v>638</v>
          </cell>
          <cell r="B493" t="str">
            <v xml:space="preserve">ATM S/M Yoma </v>
          </cell>
          <cell r="C493" t="str">
            <v>NORTE</v>
          </cell>
        </row>
        <row r="494">
          <cell r="A494">
            <v>639</v>
          </cell>
          <cell r="B494" t="str">
            <v xml:space="preserve">ATM Comisión Militar MOPC </v>
          </cell>
          <cell r="C494" t="str">
            <v>DISTRITO NACIONAL</v>
          </cell>
        </row>
        <row r="495">
          <cell r="A495">
            <v>640</v>
          </cell>
          <cell r="B495" t="str">
            <v xml:space="preserve">ATM Ministerio Obras Públicas </v>
          </cell>
          <cell r="C495" t="str">
            <v>DISTRITO NACIONAL</v>
          </cell>
        </row>
        <row r="496">
          <cell r="A496">
            <v>641</v>
          </cell>
          <cell r="B496" t="str">
            <v xml:space="preserve">ATM Farmacia Rimac </v>
          </cell>
          <cell r="C496" t="str">
            <v>DISTRITO NACIONAL</v>
          </cell>
        </row>
        <row r="497">
          <cell r="A497">
            <v>642</v>
          </cell>
          <cell r="B497" t="str">
            <v xml:space="preserve">ATM OMSA Sto. Dgo. </v>
          </cell>
          <cell r="C497" t="str">
            <v>DISTRITO NACIONAL</v>
          </cell>
        </row>
        <row r="498">
          <cell r="A498">
            <v>643</v>
          </cell>
          <cell r="B498" t="str">
            <v xml:space="preserve">ATM Oficina Valerio </v>
          </cell>
          <cell r="C498" t="str">
            <v>NORTE</v>
          </cell>
        </row>
        <row r="499">
          <cell r="A499">
            <v>644</v>
          </cell>
          <cell r="B499" t="str">
            <v xml:space="preserve">ATM Zona Franca Grupo M I (Santiago) </v>
          </cell>
          <cell r="C499" t="str">
            <v>NORTE</v>
          </cell>
        </row>
        <row r="500">
          <cell r="A500">
            <v>645</v>
          </cell>
          <cell r="B500" t="str">
            <v xml:space="preserve">ATM UNP Cabrera </v>
          </cell>
          <cell r="C500" t="str">
            <v>NORTE</v>
          </cell>
        </row>
        <row r="501">
          <cell r="A501">
            <v>646</v>
          </cell>
          <cell r="B501" t="str">
            <v xml:space="preserve">ATM Plaza Jacaranda (Bonao) </v>
          </cell>
          <cell r="C501" t="str">
            <v>NORTE</v>
          </cell>
        </row>
        <row r="502">
          <cell r="A502">
            <v>647</v>
          </cell>
          <cell r="B502" t="str">
            <v xml:space="preserve">ATM CORAASAN </v>
          </cell>
          <cell r="C502" t="str">
            <v>NORTE</v>
          </cell>
        </row>
        <row r="503">
          <cell r="A503">
            <v>648</v>
          </cell>
          <cell r="B503" t="str">
            <v xml:space="preserve">ATM Hermandad de Pensionados </v>
          </cell>
          <cell r="C503" t="str">
            <v>DISTRITO NACIONAL</v>
          </cell>
        </row>
        <row r="504">
          <cell r="A504">
            <v>649</v>
          </cell>
          <cell r="B504" t="str">
            <v xml:space="preserve">ATM Oficina Galería 56 (San Francisco de Macorís) </v>
          </cell>
          <cell r="C504" t="str">
            <v>NORTE</v>
          </cell>
        </row>
        <row r="505">
          <cell r="A505">
            <v>650</v>
          </cell>
          <cell r="B505" t="str">
            <v>ATM Edificio 911 (Santiago)</v>
          </cell>
          <cell r="C505" t="str">
            <v>NORTE</v>
          </cell>
        </row>
        <row r="506">
          <cell r="A506">
            <v>651</v>
          </cell>
          <cell r="B506" t="str">
            <v>ATM Eco Petroleo Romana</v>
          </cell>
          <cell r="C506" t="str">
            <v>ESTE</v>
          </cell>
        </row>
        <row r="507">
          <cell r="A507">
            <v>653</v>
          </cell>
          <cell r="B507" t="str">
            <v>ATM Estación Isla Jarabacoa</v>
          </cell>
          <cell r="C507" t="str">
            <v>NORTE</v>
          </cell>
        </row>
        <row r="508">
          <cell r="A508">
            <v>654</v>
          </cell>
          <cell r="B508" t="str">
            <v>ATM Autoservicio S/M Jumbo Puerto Plata</v>
          </cell>
          <cell r="C508" t="str">
            <v>NORTE</v>
          </cell>
        </row>
        <row r="509">
          <cell r="A509">
            <v>655</v>
          </cell>
          <cell r="B509" t="str">
            <v>ATM Farmacia Sandra</v>
          </cell>
          <cell r="C509" t="str">
            <v>DISTRITO NACIONAL</v>
          </cell>
        </row>
        <row r="510">
          <cell r="A510">
            <v>658</v>
          </cell>
          <cell r="B510" t="str">
            <v>ATM Cámara de Cuentas</v>
          </cell>
          <cell r="C510" t="str">
            <v>DISTRITO NACIONAL</v>
          </cell>
        </row>
        <row r="511">
          <cell r="A511">
            <v>659</v>
          </cell>
          <cell r="B511" t="str">
            <v>ATM Down Town Center</v>
          </cell>
          <cell r="C511" t="str">
            <v>DISTRITO NACIONAL</v>
          </cell>
        </row>
        <row r="512">
          <cell r="A512">
            <v>660</v>
          </cell>
          <cell r="B512" t="str">
            <v>ATM Oficina Romana Norte II</v>
          </cell>
          <cell r="C512" t="str">
            <v>ESTE</v>
          </cell>
        </row>
        <row r="513">
          <cell r="A513">
            <v>661</v>
          </cell>
          <cell r="B513" t="str">
            <v xml:space="preserve">ATM Almacenes Iberia (San Pedro) </v>
          </cell>
          <cell r="C513" t="str">
            <v>ESTE</v>
          </cell>
        </row>
        <row r="514">
          <cell r="A514">
            <v>662</v>
          </cell>
          <cell r="B514" t="str">
            <v>ATM UTESA (Santiago)</v>
          </cell>
          <cell r="C514" t="str">
            <v>NORTE</v>
          </cell>
        </row>
        <row r="515">
          <cell r="A515">
            <v>663</v>
          </cell>
          <cell r="B515" t="str">
            <v>S/M Ole Ave. España</v>
          </cell>
          <cell r="C515" t="str">
            <v>DISTRITO NACIONAL</v>
          </cell>
        </row>
        <row r="516">
          <cell r="A516">
            <v>664</v>
          </cell>
          <cell r="B516" t="str">
            <v>ATM S/M Asfer (Constanza)</v>
          </cell>
          <cell r="C516" t="str">
            <v>NORTE</v>
          </cell>
        </row>
        <row r="517">
          <cell r="A517">
            <v>665</v>
          </cell>
          <cell r="B517" t="str">
            <v>ATM Huacal (Santiago)</v>
          </cell>
          <cell r="C517" t="str">
            <v>NORTE</v>
          </cell>
        </row>
        <row r="518">
          <cell r="A518">
            <v>666</v>
          </cell>
          <cell r="B518" t="str">
            <v>ATM S/M El Porvernir Libert</v>
          </cell>
          <cell r="C518" t="str">
            <v>NORTE</v>
          </cell>
        </row>
        <row r="519">
          <cell r="A519">
            <v>667</v>
          </cell>
          <cell r="B519" t="str">
            <v>ATM Zona Franca Emimar (Santiago)</v>
          </cell>
          <cell r="C519" t="str">
            <v>NORTE</v>
          </cell>
        </row>
        <row r="520">
          <cell r="A520">
            <v>668</v>
          </cell>
          <cell r="B520" t="str">
            <v>ATM Hospital HEMMI (Santiago)</v>
          </cell>
          <cell r="C520" t="str">
            <v>NORTE</v>
          </cell>
        </row>
        <row r="521">
          <cell r="A521">
            <v>669</v>
          </cell>
          <cell r="B521" t="str">
            <v>ATM Ayuntamiento Sto. Dgo. Norte</v>
          </cell>
          <cell r="C521" t="str">
            <v>DISTRITO NACIONAL</v>
          </cell>
        </row>
        <row r="522">
          <cell r="A522">
            <v>670</v>
          </cell>
          <cell r="B522" t="str">
            <v>ATM Estación Texaco Algodón</v>
          </cell>
          <cell r="C522" t="str">
            <v>DISTRITO NACIONAL</v>
          </cell>
        </row>
        <row r="523">
          <cell r="A523">
            <v>671</v>
          </cell>
          <cell r="B523" t="str">
            <v>ATM Ayuntamiento Sto. Dgo. Norte</v>
          </cell>
          <cell r="C523" t="str">
            <v>DISTRITO NACIONAL</v>
          </cell>
        </row>
        <row r="524">
          <cell r="A524">
            <v>672</v>
          </cell>
          <cell r="B524" t="str">
            <v>ATM Destacamento Policía Nacional La Victoria</v>
          </cell>
          <cell r="C524" t="str">
            <v>DISTRITO NACIONAL</v>
          </cell>
        </row>
        <row r="525">
          <cell r="A525">
            <v>673</v>
          </cell>
          <cell r="B525" t="str">
            <v>ATM Clínica Dr. Cruz Jiminián</v>
          </cell>
          <cell r="C525" t="str">
            <v>ESTE</v>
          </cell>
        </row>
        <row r="526">
          <cell r="A526">
            <v>676</v>
          </cell>
          <cell r="B526" t="str">
            <v>ATM S/M Bravo Colina Del Oeste</v>
          </cell>
          <cell r="C526" t="str">
            <v>DISTRITO NACIONAL</v>
          </cell>
        </row>
        <row r="527">
          <cell r="A527">
            <v>677</v>
          </cell>
          <cell r="B527" t="str">
            <v>ATM PBG Villa Jaragua</v>
          </cell>
          <cell r="C527" t="str">
            <v>SUR</v>
          </cell>
        </row>
        <row r="528">
          <cell r="A528">
            <v>678</v>
          </cell>
          <cell r="B528" t="str">
            <v>ATM Eco Petroleo San Isidro</v>
          </cell>
          <cell r="C528" t="str">
            <v>DISTRITO NACIONAL</v>
          </cell>
        </row>
        <row r="529">
          <cell r="A529">
            <v>679</v>
          </cell>
          <cell r="B529" t="str">
            <v>ATM Base Aerea Puerto Plata</v>
          </cell>
          <cell r="C529" t="str">
            <v>NORTE</v>
          </cell>
        </row>
        <row r="530">
          <cell r="A530">
            <v>680</v>
          </cell>
          <cell r="B530" t="str">
            <v>ATM Hotel Royalton</v>
          </cell>
          <cell r="C530" t="str">
            <v>ESTE</v>
          </cell>
        </row>
        <row r="531">
          <cell r="A531">
            <v>681</v>
          </cell>
          <cell r="B531" t="str">
            <v xml:space="preserve">ATM Hotel Royalton II </v>
          </cell>
          <cell r="C531" t="str">
            <v>ESTE</v>
          </cell>
        </row>
        <row r="532">
          <cell r="A532">
            <v>682</v>
          </cell>
          <cell r="B532" t="str">
            <v>ATM Blue Mall Punta Cana</v>
          </cell>
          <cell r="C532" t="str">
            <v>ESTE</v>
          </cell>
        </row>
        <row r="533">
          <cell r="A533">
            <v>683</v>
          </cell>
          <cell r="B533" t="str">
            <v>ATM INCARNA El Pino (la Vega)</v>
          </cell>
          <cell r="C533" t="str">
            <v>NORTE</v>
          </cell>
        </row>
        <row r="534">
          <cell r="A534">
            <v>684</v>
          </cell>
          <cell r="B534" t="str">
            <v>ATM Estación Texaco Prolongación 27 Febrero</v>
          </cell>
          <cell r="C534" t="str">
            <v>DISTRITO NACIONAL</v>
          </cell>
        </row>
        <row r="535">
          <cell r="A535">
            <v>685</v>
          </cell>
          <cell r="B535" t="str">
            <v>ATM Autoservicio UASD</v>
          </cell>
          <cell r="C535" t="str">
            <v>DISTRITO NACIONAL</v>
          </cell>
        </row>
        <row r="536">
          <cell r="A536">
            <v>686</v>
          </cell>
          <cell r="B536" t="str">
            <v>ATM Autoservicio Oficina Máximo Gómez</v>
          </cell>
          <cell r="C536" t="str">
            <v>DISTRITO NACIONAL</v>
          </cell>
        </row>
        <row r="537">
          <cell r="A537">
            <v>687</v>
          </cell>
          <cell r="B537" t="str">
            <v>ATM Oficina Monterrico II</v>
          </cell>
          <cell r="C537" t="str">
            <v>NORTE</v>
          </cell>
        </row>
        <row r="538">
          <cell r="A538">
            <v>688</v>
          </cell>
          <cell r="B538" t="str">
            <v>ATM Innova Centro Ave. Kennedy</v>
          </cell>
          <cell r="C538" t="str">
            <v>DISTRITO NACIONAL</v>
          </cell>
        </row>
        <row r="539">
          <cell r="A539">
            <v>689</v>
          </cell>
          <cell r="B539" t="str">
            <v>ATM Eco Petroleo Villa Gonzalez</v>
          </cell>
          <cell r="C539" t="str">
            <v>NORTE</v>
          </cell>
        </row>
        <row r="540">
          <cell r="A540">
            <v>690</v>
          </cell>
          <cell r="B540" t="str">
            <v>ATM Eco Petroleo Esperanza</v>
          </cell>
          <cell r="C540" t="str">
            <v>DISTRITO NACIONAL</v>
          </cell>
        </row>
        <row r="541">
          <cell r="A541">
            <v>691</v>
          </cell>
          <cell r="B541" t="str">
            <v>ATM Eco Petroleo Manzanillo</v>
          </cell>
          <cell r="C541" t="str">
            <v>NORTE</v>
          </cell>
        </row>
        <row r="542">
          <cell r="A542">
            <v>693</v>
          </cell>
          <cell r="B542" t="str">
            <v>ATM INTL Medical Punta Cana</v>
          </cell>
          <cell r="C542" t="str">
            <v>ESTE</v>
          </cell>
        </row>
        <row r="543">
          <cell r="A543">
            <v>694</v>
          </cell>
          <cell r="B543" t="str">
            <v>ATM Optica 27 de Febrero</v>
          </cell>
          <cell r="C543" t="str">
            <v>DISTRITO NACIONAL</v>
          </cell>
        </row>
        <row r="544">
          <cell r="A544">
            <v>695</v>
          </cell>
          <cell r="B544" t="str">
            <v>ATM Contac Center</v>
          </cell>
          <cell r="C544" t="str">
            <v>DISTRITO NACIONAL</v>
          </cell>
        </row>
        <row r="545">
          <cell r="A545">
            <v>696</v>
          </cell>
          <cell r="B545" t="str">
            <v>ATM Olé Jacobo Majluta</v>
          </cell>
          <cell r="C545" t="str">
            <v>DISTRITO NACIONAL</v>
          </cell>
        </row>
        <row r="546">
          <cell r="A546">
            <v>697</v>
          </cell>
          <cell r="B546" t="str">
            <v>ATM Hipermercado Olé Ciudad Juan Bosch</v>
          </cell>
          <cell r="C546" t="str">
            <v>DISTRITO NACIONAL</v>
          </cell>
        </row>
        <row r="547">
          <cell r="A547">
            <v>698</v>
          </cell>
          <cell r="B547" t="str">
            <v>ATM Parador Bellamar</v>
          </cell>
          <cell r="C547" t="str">
            <v>DISTRITO NACIONAL</v>
          </cell>
        </row>
        <row r="548">
          <cell r="A548">
            <v>699</v>
          </cell>
          <cell r="B548" t="str">
            <v>ATM S/M Bravo Bani</v>
          </cell>
          <cell r="C548" t="str">
            <v>SUR</v>
          </cell>
        </row>
        <row r="549">
          <cell r="A549">
            <v>701</v>
          </cell>
          <cell r="B549" t="str">
            <v>ATM Autoservicio Los Alcarrizos</v>
          </cell>
          <cell r="C549" t="str">
            <v>DISTRITO NACIONAL</v>
          </cell>
        </row>
        <row r="550">
          <cell r="A550">
            <v>703</v>
          </cell>
          <cell r="B550" t="str">
            <v xml:space="preserve">ATM Oficina El Mamey Los Hidalgos </v>
          </cell>
          <cell r="C550" t="str">
            <v>NORTE</v>
          </cell>
        </row>
        <row r="551">
          <cell r="A551">
            <v>705</v>
          </cell>
          <cell r="B551" t="str">
            <v xml:space="preserve">ATM ISFODOSU (Instituto Superior de Formación Docente Salomé Ureña (Licey al Medio) </v>
          </cell>
          <cell r="C551" t="str">
            <v>NORTE</v>
          </cell>
        </row>
        <row r="552">
          <cell r="A552">
            <v>706</v>
          </cell>
          <cell r="B552" t="str">
            <v xml:space="preserve">ATM S/M Pristine </v>
          </cell>
          <cell r="C552" t="str">
            <v>DISTRITO NACIONAL</v>
          </cell>
        </row>
        <row r="553">
          <cell r="A553">
            <v>707</v>
          </cell>
          <cell r="B553" t="str">
            <v xml:space="preserve">ATM IAD </v>
          </cell>
          <cell r="C553" t="str">
            <v>DISTRITO NACIONAL</v>
          </cell>
        </row>
        <row r="554">
          <cell r="A554">
            <v>708</v>
          </cell>
          <cell r="B554" t="str">
            <v xml:space="preserve">ATM El Vestir De Hoy </v>
          </cell>
          <cell r="C554" t="str">
            <v>DISTRITO NACIONAL</v>
          </cell>
        </row>
        <row r="555">
          <cell r="A555">
            <v>709</v>
          </cell>
          <cell r="B555" t="str">
            <v xml:space="preserve">ATM Seguros Maestro SEMMA  </v>
          </cell>
          <cell r="C555" t="str">
            <v>DISTRITO NACIONAL</v>
          </cell>
        </row>
        <row r="556">
          <cell r="A556">
            <v>710</v>
          </cell>
          <cell r="B556" t="str">
            <v xml:space="preserve">ATM S/M Soberano </v>
          </cell>
          <cell r="C556" t="str">
            <v>DISTRITO NACIONAL</v>
          </cell>
        </row>
        <row r="557">
          <cell r="A557">
            <v>712</v>
          </cell>
          <cell r="B557" t="str">
            <v xml:space="preserve">ATM Oficina Imbert </v>
          </cell>
          <cell r="C557" t="str">
            <v>NORTE</v>
          </cell>
        </row>
        <row r="558">
          <cell r="A558">
            <v>713</v>
          </cell>
          <cell r="B558" t="str">
            <v xml:space="preserve">ATM Oficina Las Américas </v>
          </cell>
          <cell r="C558" t="str">
            <v>DISTRITO NACIONAL</v>
          </cell>
        </row>
        <row r="559">
          <cell r="A559">
            <v>714</v>
          </cell>
          <cell r="B559" t="str">
            <v xml:space="preserve">ATM Hospital de Herrera </v>
          </cell>
          <cell r="C559" t="str">
            <v>DISTRITO NACIONAL</v>
          </cell>
        </row>
        <row r="560">
          <cell r="A560">
            <v>715</v>
          </cell>
          <cell r="B560" t="str">
            <v xml:space="preserve">ATM Oficina 27 de Febrero (Lobby) </v>
          </cell>
          <cell r="C560" t="str">
            <v>DISTRITO NACIONAL</v>
          </cell>
        </row>
        <row r="561">
          <cell r="A561">
            <v>716</v>
          </cell>
          <cell r="B561" t="str">
            <v xml:space="preserve">ATM Oficina Zona Franca (Santiago) </v>
          </cell>
          <cell r="C561" t="str">
            <v>NORTE</v>
          </cell>
        </row>
        <row r="562">
          <cell r="A562">
            <v>717</v>
          </cell>
          <cell r="B562" t="str">
            <v xml:space="preserve">ATM Oficina Los Alcarrizos </v>
          </cell>
          <cell r="C562" t="str">
            <v>DISTRITO NACIONAL</v>
          </cell>
        </row>
        <row r="563">
          <cell r="A563">
            <v>718</v>
          </cell>
          <cell r="B563" t="str">
            <v xml:space="preserve">ATM Feria Ganadera </v>
          </cell>
          <cell r="C563" t="str">
            <v>DISTRITO NACIONAL</v>
          </cell>
        </row>
        <row r="564">
          <cell r="A564">
            <v>719</v>
          </cell>
          <cell r="B564" t="str">
            <v xml:space="preserve">ATM Ayuntamiento Municipal San Luís </v>
          </cell>
          <cell r="C564" t="str">
            <v>DISTRITO NACIONAL</v>
          </cell>
        </row>
        <row r="565">
          <cell r="A565">
            <v>720</v>
          </cell>
          <cell r="B565" t="str">
            <v xml:space="preserve">ATM OMSA (Santiago) </v>
          </cell>
          <cell r="C565" t="str">
            <v>NORTE</v>
          </cell>
        </row>
        <row r="566">
          <cell r="A566">
            <v>721</v>
          </cell>
          <cell r="B566" t="str">
            <v xml:space="preserve">ATM Oficina Charles de Gaulle II </v>
          </cell>
          <cell r="C566" t="str">
            <v>DISTRITO NACIONAL</v>
          </cell>
        </row>
        <row r="567">
          <cell r="A567">
            <v>722</v>
          </cell>
          <cell r="B567" t="str">
            <v xml:space="preserve">ATM Oficina Charles de Gaulle III </v>
          </cell>
          <cell r="C567" t="str">
            <v>DISTRITO NACIONAL</v>
          </cell>
        </row>
        <row r="568">
          <cell r="A568">
            <v>723</v>
          </cell>
          <cell r="B568" t="str">
            <v xml:space="preserve">ATM Farmacia COOPINFA </v>
          </cell>
          <cell r="C568" t="str">
            <v>DISTRITO NACIONAL</v>
          </cell>
        </row>
        <row r="569">
          <cell r="A569">
            <v>724</v>
          </cell>
          <cell r="B569" t="str">
            <v xml:space="preserve">ATM El Huacal I </v>
          </cell>
          <cell r="C569" t="str">
            <v>DISTRITO NACIONAL</v>
          </cell>
        </row>
        <row r="570">
          <cell r="A570">
            <v>725</v>
          </cell>
          <cell r="B570" t="str">
            <v xml:space="preserve">ATM El Huacal II  </v>
          </cell>
          <cell r="C570" t="str">
            <v>DISTRITO NACIONAL</v>
          </cell>
        </row>
        <row r="571">
          <cell r="A571">
            <v>726</v>
          </cell>
          <cell r="B571" t="str">
            <v xml:space="preserve">ATM El Huacal III </v>
          </cell>
          <cell r="C571" t="str">
            <v>DISTRITO NACIONAL</v>
          </cell>
        </row>
        <row r="572">
          <cell r="A572">
            <v>727</v>
          </cell>
          <cell r="B572" t="str">
            <v xml:space="preserve">ATM UNP Pisano </v>
          </cell>
          <cell r="C572" t="str">
            <v>NORTE</v>
          </cell>
        </row>
        <row r="573">
          <cell r="A573">
            <v>728</v>
          </cell>
          <cell r="B573" t="str">
            <v xml:space="preserve">ATM UNP La Vega Oficina Regional Norcentral </v>
          </cell>
          <cell r="C573" t="str">
            <v>NORTE</v>
          </cell>
        </row>
        <row r="574">
          <cell r="A574">
            <v>729</v>
          </cell>
          <cell r="B574" t="str">
            <v xml:space="preserve">ATM Zona Franca (La Vega) </v>
          </cell>
          <cell r="C574" t="str">
            <v>NORTE</v>
          </cell>
        </row>
        <row r="575">
          <cell r="A575">
            <v>730</v>
          </cell>
          <cell r="B575" t="str">
            <v xml:space="preserve">ATM Palacio de Justicia Barahona </v>
          </cell>
          <cell r="C575" t="str">
            <v>SUR</v>
          </cell>
        </row>
        <row r="576">
          <cell r="A576">
            <v>731</v>
          </cell>
          <cell r="B576" t="str">
            <v xml:space="preserve">ATM UNP Villa González </v>
          </cell>
          <cell r="C576" t="str">
            <v>NORTE</v>
          </cell>
        </row>
        <row r="577">
          <cell r="A577">
            <v>732</v>
          </cell>
          <cell r="B577" t="str">
            <v xml:space="preserve">ATM Molino del Valle (Santiago) </v>
          </cell>
          <cell r="C577" t="str">
            <v>NORTE</v>
          </cell>
        </row>
        <row r="578">
          <cell r="A578">
            <v>733</v>
          </cell>
          <cell r="B578" t="str">
            <v xml:space="preserve">ATM Zona Franca Perdenales </v>
          </cell>
          <cell r="C578" t="str">
            <v>SUR</v>
          </cell>
        </row>
        <row r="579">
          <cell r="A579">
            <v>734</v>
          </cell>
          <cell r="B579" t="str">
            <v xml:space="preserve">ATM Oficina Independencia I </v>
          </cell>
          <cell r="C579" t="str">
            <v>DISTRITO NACIONAL</v>
          </cell>
        </row>
        <row r="580">
          <cell r="A580">
            <v>735</v>
          </cell>
          <cell r="B580" t="str">
            <v xml:space="preserve">ATM Oficina Independencia II  </v>
          </cell>
          <cell r="C580" t="str">
            <v>DISTRITO NACIONAL</v>
          </cell>
        </row>
        <row r="581">
          <cell r="A581">
            <v>736</v>
          </cell>
          <cell r="B581" t="str">
            <v xml:space="preserve">ATM Oficina Puerto Plata I </v>
          </cell>
          <cell r="C581" t="str">
            <v>NORTE</v>
          </cell>
        </row>
        <row r="582">
          <cell r="A582">
            <v>737</v>
          </cell>
          <cell r="B582" t="str">
            <v xml:space="preserve">ATM UNP Cabarete (Puerto Plata) </v>
          </cell>
          <cell r="C582" t="str">
            <v>NORTE</v>
          </cell>
        </row>
        <row r="583">
          <cell r="A583">
            <v>738</v>
          </cell>
          <cell r="B583" t="str">
            <v xml:space="preserve">ATM Zona Franca Los Alcarrizos </v>
          </cell>
          <cell r="C583" t="str">
            <v>DISTRITO NACIONAL</v>
          </cell>
        </row>
        <row r="584">
          <cell r="A584">
            <v>739</v>
          </cell>
          <cell r="B584" t="str">
            <v xml:space="preserve">ATM Peaje Autopista Duarte </v>
          </cell>
          <cell r="C584" t="str">
            <v>DISTRITO NACIONAL</v>
          </cell>
        </row>
        <row r="585">
          <cell r="A585">
            <v>740</v>
          </cell>
          <cell r="B585" t="str">
            <v xml:space="preserve">ATM EDENORTE (Santiago) </v>
          </cell>
          <cell r="C585" t="str">
            <v>NORTE</v>
          </cell>
        </row>
        <row r="586">
          <cell r="A586">
            <v>741</v>
          </cell>
          <cell r="B586" t="str">
            <v>ATM CURNE UASD San Francisco de Macorís</v>
          </cell>
          <cell r="C586" t="str">
            <v>NORTE</v>
          </cell>
        </row>
        <row r="587">
          <cell r="A587">
            <v>742</v>
          </cell>
          <cell r="B587" t="str">
            <v xml:space="preserve">ATM Oficina Plaza del Rey (La Romana) </v>
          </cell>
          <cell r="C587" t="str">
            <v>ESTE</v>
          </cell>
        </row>
        <row r="588">
          <cell r="A588">
            <v>743</v>
          </cell>
          <cell r="B588" t="str">
            <v xml:space="preserve">ATM Oficina Los Frailes </v>
          </cell>
          <cell r="C588" t="str">
            <v>DISTRITO NACIONAL</v>
          </cell>
        </row>
        <row r="589">
          <cell r="A589">
            <v>744</v>
          </cell>
          <cell r="B589" t="str">
            <v xml:space="preserve">ATM Multicentro La Sirena Venezuela </v>
          </cell>
          <cell r="C589" t="str">
            <v>DISTRITO NACIONAL</v>
          </cell>
        </row>
        <row r="590">
          <cell r="A590">
            <v>745</v>
          </cell>
          <cell r="B590" t="str">
            <v xml:space="preserve">ATM Oficina Ave. Duarte </v>
          </cell>
          <cell r="C590" t="str">
            <v>DISTRITO NACIONAL</v>
          </cell>
        </row>
        <row r="591">
          <cell r="A591">
            <v>746</v>
          </cell>
          <cell r="B591" t="str">
            <v xml:space="preserve">ATM Oficina Las Terrenas </v>
          </cell>
          <cell r="C591" t="str">
            <v>NORTE</v>
          </cell>
        </row>
        <row r="592">
          <cell r="A592">
            <v>747</v>
          </cell>
          <cell r="B592" t="str">
            <v xml:space="preserve">ATM Club BR (Santiago) </v>
          </cell>
          <cell r="C592" t="str">
            <v>NORTE</v>
          </cell>
        </row>
        <row r="593">
          <cell r="A593">
            <v>748</v>
          </cell>
          <cell r="B593" t="str">
            <v xml:space="preserve">ATM Centro de Caja (Santiago) </v>
          </cell>
          <cell r="C593" t="str">
            <v>NORTE</v>
          </cell>
        </row>
        <row r="594">
          <cell r="A594">
            <v>749</v>
          </cell>
          <cell r="B594" t="str">
            <v xml:space="preserve">ATM Oficina Yaque </v>
          </cell>
          <cell r="C594" t="str">
            <v>NORTE</v>
          </cell>
        </row>
        <row r="595">
          <cell r="A595">
            <v>750</v>
          </cell>
          <cell r="B595" t="str">
            <v xml:space="preserve">ATM UNP Duvergé </v>
          </cell>
          <cell r="C595" t="str">
            <v>SUR</v>
          </cell>
        </row>
        <row r="596">
          <cell r="A596">
            <v>751</v>
          </cell>
          <cell r="B596" t="str">
            <v>ATM Eco Petroleo Camilo</v>
          </cell>
          <cell r="C596" t="str">
            <v>SUR</v>
          </cell>
        </row>
        <row r="597">
          <cell r="A597">
            <v>752</v>
          </cell>
          <cell r="B597" t="str">
            <v xml:space="preserve">ATM UNP Las Carolinas (La Vega) </v>
          </cell>
          <cell r="C597" t="str">
            <v>NORTE</v>
          </cell>
        </row>
        <row r="598">
          <cell r="A598">
            <v>753</v>
          </cell>
          <cell r="B598" t="str">
            <v xml:space="preserve">ATM S/M Nacional Tiradentes </v>
          </cell>
          <cell r="C598" t="str">
            <v>DISTRITO NACIONAL</v>
          </cell>
        </row>
        <row r="599">
          <cell r="A599">
            <v>754</v>
          </cell>
          <cell r="B599" t="str">
            <v xml:space="preserve">ATM Autobanco Oficina Licey al Medio </v>
          </cell>
          <cell r="C599" t="str">
            <v>NORTE</v>
          </cell>
        </row>
        <row r="600">
          <cell r="A600">
            <v>755</v>
          </cell>
          <cell r="B600" t="str">
            <v xml:space="preserve">ATM Oficina Galería del Este (Plaza) </v>
          </cell>
          <cell r="C600" t="str">
            <v>DISTRITO NACIONAL</v>
          </cell>
        </row>
        <row r="601">
          <cell r="A601">
            <v>756</v>
          </cell>
          <cell r="B601" t="str">
            <v xml:space="preserve">ATM UNP Villa La Mata (Cotuí) </v>
          </cell>
          <cell r="C601" t="str">
            <v>NORTE</v>
          </cell>
        </row>
        <row r="602">
          <cell r="A602">
            <v>757</v>
          </cell>
          <cell r="B602" t="str">
            <v xml:space="preserve">ATM UNP Plaza Paseo (Santiago) </v>
          </cell>
          <cell r="C602" t="str">
            <v>NORTE</v>
          </cell>
        </row>
        <row r="603">
          <cell r="A603">
            <v>758</v>
          </cell>
          <cell r="B603" t="str">
            <v>ATM S/M Nacional El Embrujo</v>
          </cell>
          <cell r="C603" t="str">
            <v>NORTE</v>
          </cell>
        </row>
        <row r="604">
          <cell r="A604">
            <v>759</v>
          </cell>
          <cell r="B604" t="str">
            <v xml:space="preserve">ATM Oficina Buena Vista I </v>
          </cell>
          <cell r="C604" t="str">
            <v>DISTRITO NACIONAL</v>
          </cell>
        </row>
        <row r="605">
          <cell r="A605">
            <v>760</v>
          </cell>
          <cell r="B605" t="str">
            <v xml:space="preserve">ATM UNP Cruce Guayacanes (Mao) </v>
          </cell>
          <cell r="C605" t="str">
            <v>NORTE</v>
          </cell>
        </row>
        <row r="606">
          <cell r="A606">
            <v>761</v>
          </cell>
          <cell r="B606" t="str">
            <v xml:space="preserve">ATM ISSPOL </v>
          </cell>
          <cell r="C606" t="str">
            <v>DISTRITO NACIONAL</v>
          </cell>
        </row>
        <row r="607">
          <cell r="A607">
            <v>763</v>
          </cell>
          <cell r="B607" t="str">
            <v xml:space="preserve">ATM UNP Montellano </v>
          </cell>
          <cell r="C607" t="str">
            <v>NORTE</v>
          </cell>
        </row>
        <row r="608">
          <cell r="A608">
            <v>764</v>
          </cell>
          <cell r="B608" t="str">
            <v xml:space="preserve">ATM Oficina Elías Piña </v>
          </cell>
          <cell r="C608" t="str">
            <v>SUR</v>
          </cell>
        </row>
        <row r="609">
          <cell r="A609">
            <v>765</v>
          </cell>
          <cell r="B609" t="str">
            <v xml:space="preserve">ATM Oficina Azua I </v>
          </cell>
          <cell r="C609" t="str">
            <v>SUR</v>
          </cell>
        </row>
        <row r="610">
          <cell r="A610">
            <v>766</v>
          </cell>
          <cell r="B610" t="str">
            <v xml:space="preserve">ATM Oficina Azua II </v>
          </cell>
          <cell r="C610" t="str">
            <v>SUR</v>
          </cell>
        </row>
        <row r="611">
          <cell r="A611">
            <v>767</v>
          </cell>
          <cell r="B611" t="str">
            <v xml:space="preserve">ATM S/M Diverso (Azua) </v>
          </cell>
          <cell r="C611" t="str">
            <v>SUR</v>
          </cell>
        </row>
        <row r="612">
          <cell r="A612">
            <v>768</v>
          </cell>
          <cell r="B612" t="str">
            <v xml:space="preserve">ATM Autoservicio Tiradentes III </v>
          </cell>
          <cell r="C612" t="str">
            <v>DISTRITO NACIONAL</v>
          </cell>
        </row>
        <row r="613">
          <cell r="A613">
            <v>769</v>
          </cell>
          <cell r="B613" t="str">
            <v>ATM UNP Pablo Mella Morales</v>
          </cell>
          <cell r="C613" t="str">
            <v>DISTRITO NACIONAL</v>
          </cell>
        </row>
        <row r="614">
          <cell r="A614">
            <v>770</v>
          </cell>
          <cell r="B614" t="str">
            <v xml:space="preserve">ATM Estación Eco Los Haitises </v>
          </cell>
          <cell r="C614" t="str">
            <v>NORTE</v>
          </cell>
        </row>
        <row r="615">
          <cell r="A615">
            <v>771</v>
          </cell>
          <cell r="B615" t="str">
            <v xml:space="preserve">ATM UASD Mao </v>
          </cell>
          <cell r="C615" t="str">
            <v>NORTE</v>
          </cell>
        </row>
        <row r="616">
          <cell r="A616">
            <v>772</v>
          </cell>
          <cell r="B616" t="str">
            <v xml:space="preserve">ATM UNP Yamasá </v>
          </cell>
          <cell r="C616" t="str">
            <v>ESTE</v>
          </cell>
        </row>
        <row r="617">
          <cell r="A617">
            <v>773</v>
          </cell>
          <cell r="B617" t="str">
            <v xml:space="preserve">ATM S/M Jumbo La Romana </v>
          </cell>
          <cell r="C617" t="str">
            <v>ESTE</v>
          </cell>
        </row>
        <row r="618">
          <cell r="A618">
            <v>774</v>
          </cell>
          <cell r="B618" t="str">
            <v xml:space="preserve">ATM Oficina Montecristi </v>
          </cell>
          <cell r="C618" t="str">
            <v>NORTE</v>
          </cell>
        </row>
        <row r="619">
          <cell r="A619">
            <v>775</v>
          </cell>
          <cell r="B619" t="str">
            <v xml:space="preserve">ATM S/M Lilo (Montecristi) </v>
          </cell>
          <cell r="C619" t="str">
            <v>NORTE</v>
          </cell>
        </row>
        <row r="620">
          <cell r="A620">
            <v>776</v>
          </cell>
          <cell r="B620" t="str">
            <v xml:space="preserve">ATM Oficina Monte Plata </v>
          </cell>
          <cell r="C620" t="str">
            <v>ESTE</v>
          </cell>
        </row>
        <row r="621">
          <cell r="A621">
            <v>777</v>
          </cell>
          <cell r="B621" t="str">
            <v xml:space="preserve">ATM S/M Pérez Monte Plata </v>
          </cell>
          <cell r="C621" t="str">
            <v>ESTE</v>
          </cell>
        </row>
        <row r="622">
          <cell r="A622">
            <v>778</v>
          </cell>
          <cell r="B622" t="str">
            <v xml:space="preserve">ATM Oficina Esperanza (Mao) </v>
          </cell>
          <cell r="C622" t="str">
            <v>NORTE</v>
          </cell>
        </row>
        <row r="623">
          <cell r="A623">
            <v>779</v>
          </cell>
          <cell r="B623" t="str">
            <v xml:space="preserve">ATM Zona Franca Esperanza I (Mao) </v>
          </cell>
          <cell r="C623" t="str">
            <v>NORTE</v>
          </cell>
        </row>
        <row r="624">
          <cell r="A624">
            <v>780</v>
          </cell>
          <cell r="B624" t="str">
            <v xml:space="preserve">ATM Oficina Barahona I </v>
          </cell>
          <cell r="C624" t="str">
            <v>SUR</v>
          </cell>
        </row>
        <row r="625">
          <cell r="A625">
            <v>781</v>
          </cell>
          <cell r="B625" t="str">
            <v xml:space="preserve">ATM Estación Isla Barahona </v>
          </cell>
          <cell r="C625" t="str">
            <v>SUR</v>
          </cell>
        </row>
        <row r="626">
          <cell r="A626">
            <v>782</v>
          </cell>
          <cell r="B626" t="str">
            <v>ATM Banco Agrícola (Constanza)</v>
          </cell>
          <cell r="C626" t="str">
            <v>NORTE</v>
          </cell>
        </row>
        <row r="627">
          <cell r="A627">
            <v>783</v>
          </cell>
          <cell r="B627" t="str">
            <v xml:space="preserve">ATM Autobanco Alfa y Omega (Barahona) </v>
          </cell>
          <cell r="C627" t="str">
            <v>SUR</v>
          </cell>
        </row>
        <row r="628">
          <cell r="A628">
            <v>784</v>
          </cell>
          <cell r="B628" t="str">
            <v xml:space="preserve">ATM Tribunal Superior Electoral </v>
          </cell>
          <cell r="C628" t="str">
            <v>DISTRITO NACIONAL</v>
          </cell>
        </row>
        <row r="629">
          <cell r="A629">
            <v>785</v>
          </cell>
          <cell r="B629" t="str">
            <v xml:space="preserve">ATM S/M Nacional Máximo Gómez </v>
          </cell>
          <cell r="C629" t="str">
            <v>DISTRITO NACIONAL</v>
          </cell>
        </row>
        <row r="630">
          <cell r="A630">
            <v>786</v>
          </cell>
          <cell r="B630" t="str">
            <v xml:space="preserve">ATM Oficina Agora Mall II </v>
          </cell>
          <cell r="C630" t="str">
            <v>DISTRITO NACIONAL</v>
          </cell>
        </row>
        <row r="631">
          <cell r="A631">
            <v>787</v>
          </cell>
          <cell r="B631" t="str">
            <v xml:space="preserve">ATM Cafetería CTB II </v>
          </cell>
          <cell r="C631" t="str">
            <v>DISTRITO NACIONAL</v>
          </cell>
        </row>
        <row r="632">
          <cell r="A632">
            <v>788</v>
          </cell>
          <cell r="B632" t="str">
            <v xml:space="preserve">ATM Relaciones Exteriores (Cancillería) </v>
          </cell>
          <cell r="C632" t="str">
            <v>DISTRITO NACIONAL</v>
          </cell>
        </row>
        <row r="633">
          <cell r="A633">
            <v>789</v>
          </cell>
          <cell r="B633" t="str">
            <v>ATM Hotel Bellevue Boca Chica</v>
          </cell>
          <cell r="C633" t="str">
            <v>ESTE</v>
          </cell>
        </row>
        <row r="634">
          <cell r="A634">
            <v>790</v>
          </cell>
          <cell r="B634" t="str">
            <v xml:space="preserve">ATM Oficina Bella Vista Mall I </v>
          </cell>
          <cell r="C634" t="str">
            <v>DISTRITO NACIONAL</v>
          </cell>
        </row>
        <row r="635">
          <cell r="A635">
            <v>791</v>
          </cell>
          <cell r="B635" t="str">
            <v xml:space="preserve">ATM Oficina Sans Soucí </v>
          </cell>
          <cell r="C635" t="str">
            <v>DISTRITO NACIONAL</v>
          </cell>
        </row>
        <row r="636">
          <cell r="A636">
            <v>792</v>
          </cell>
          <cell r="B636" t="str">
            <v>ATM Hospital Salvador de Gautier</v>
          </cell>
          <cell r="C636" t="str">
            <v>DISTRITO NACIONAL</v>
          </cell>
        </row>
        <row r="637">
          <cell r="A637">
            <v>793</v>
          </cell>
          <cell r="B637" t="str">
            <v xml:space="preserve">ATM Centro de Caja Agora Mall </v>
          </cell>
          <cell r="C637" t="str">
            <v>DISTRITO NACIONAL</v>
          </cell>
        </row>
        <row r="638">
          <cell r="A638">
            <v>794</v>
          </cell>
          <cell r="B638" t="str">
            <v xml:space="preserve">ATM CODIA </v>
          </cell>
          <cell r="C638" t="str">
            <v>DISTRITO NACIONAL</v>
          </cell>
        </row>
        <row r="639">
          <cell r="A639">
            <v>795</v>
          </cell>
          <cell r="B639" t="str">
            <v xml:space="preserve">ATM UNP Guaymate (La Romana) </v>
          </cell>
          <cell r="C639" t="str">
            <v>ESTE</v>
          </cell>
        </row>
        <row r="640">
          <cell r="A640">
            <v>796</v>
          </cell>
          <cell r="B640" t="str">
            <v xml:space="preserve">ATM Oficina Plaza Ventura (Nagua) </v>
          </cell>
          <cell r="C640" t="str">
            <v>NORTE</v>
          </cell>
        </row>
        <row r="641">
          <cell r="A641">
            <v>797</v>
          </cell>
          <cell r="B641" t="str">
            <v>ATM Dirección de Jubilaciones y Pensiones</v>
          </cell>
          <cell r="C641" t="str">
            <v>DISTRITO NACIONAL</v>
          </cell>
        </row>
        <row r="642">
          <cell r="A642">
            <v>798</v>
          </cell>
          <cell r="B642" t="str">
            <v>ATM Hotel Grand Paradise Samana</v>
          </cell>
          <cell r="C642" t="str">
            <v>ESTE</v>
          </cell>
        </row>
        <row r="643">
          <cell r="A643">
            <v>799</v>
          </cell>
          <cell r="B643" t="str">
            <v xml:space="preserve">ATM Clínica Corominas (Santiago) </v>
          </cell>
          <cell r="C643" t="str">
            <v>NORTE</v>
          </cell>
        </row>
        <row r="644">
          <cell r="A644">
            <v>800</v>
          </cell>
          <cell r="B644" t="str">
            <v xml:space="preserve">ATM Estación Next Dipsa Pedro Livio Cedeño </v>
          </cell>
          <cell r="C644" t="str">
            <v>DISTRITO NACIONAL</v>
          </cell>
        </row>
        <row r="645">
          <cell r="A645">
            <v>801</v>
          </cell>
          <cell r="B645" t="str">
            <v xml:space="preserve">ATM Galería 360 Food Court </v>
          </cell>
          <cell r="C645" t="str">
            <v>DISTRITO NACIONAL</v>
          </cell>
        </row>
        <row r="646">
          <cell r="A646">
            <v>802</v>
          </cell>
          <cell r="B646" t="str">
            <v xml:space="preserve">ATM UNP Aeropuerto La Romana </v>
          </cell>
          <cell r="C646" t="str">
            <v>ESTE</v>
          </cell>
        </row>
        <row r="647">
          <cell r="A647">
            <v>803</v>
          </cell>
          <cell r="B647" t="str">
            <v xml:space="preserve">ATM Hotel Be Live Canoa (Bayahibe) I </v>
          </cell>
          <cell r="C647" t="str">
            <v>ESTE</v>
          </cell>
        </row>
        <row r="648">
          <cell r="A648">
            <v>804</v>
          </cell>
          <cell r="B648" t="str">
            <v xml:space="preserve">ATM Hotel Be Live Punta Cana (Cabeza de Toro) </v>
          </cell>
          <cell r="C648" t="str">
            <v>ESTE</v>
          </cell>
        </row>
        <row r="649">
          <cell r="A649">
            <v>805</v>
          </cell>
          <cell r="B649" t="str">
            <v xml:space="preserve">ATM Be Live Grand Marién (Puerto Plata) </v>
          </cell>
          <cell r="C649" t="str">
            <v>NORTE</v>
          </cell>
        </row>
        <row r="650">
          <cell r="A650">
            <v>806</v>
          </cell>
          <cell r="B650" t="str">
            <v xml:space="preserve">ATM SEWN (Zona Franca (Santiago)) </v>
          </cell>
          <cell r="C650" t="str">
            <v>NORTE</v>
          </cell>
        </row>
        <row r="651">
          <cell r="A651">
            <v>807</v>
          </cell>
          <cell r="B651" t="str">
            <v xml:space="preserve">ATM S/M Morel (Mao) </v>
          </cell>
          <cell r="C651" t="str">
            <v>NORTE</v>
          </cell>
        </row>
        <row r="652">
          <cell r="A652">
            <v>808</v>
          </cell>
          <cell r="B652" t="str">
            <v xml:space="preserve">ATM Oficina Castillo </v>
          </cell>
          <cell r="C652" t="str">
            <v>NORTE</v>
          </cell>
        </row>
        <row r="653">
          <cell r="A653">
            <v>809</v>
          </cell>
          <cell r="B653" t="str">
            <v>ATM Yoma (Cotuí)</v>
          </cell>
          <cell r="C653" t="str">
            <v>NORTE</v>
          </cell>
        </row>
        <row r="654">
          <cell r="A654">
            <v>810</v>
          </cell>
          <cell r="B654" t="str">
            <v xml:space="preserve">ATM UNP Multicentro La Sirena José Contreras </v>
          </cell>
          <cell r="C654" t="str">
            <v>DISTRITO NACIONAL</v>
          </cell>
        </row>
        <row r="655">
          <cell r="A655">
            <v>811</v>
          </cell>
          <cell r="B655" t="str">
            <v xml:space="preserve">ATM Almacenes Unidos </v>
          </cell>
          <cell r="C655" t="str">
            <v>DISTRITO NACIONAL</v>
          </cell>
        </row>
        <row r="656">
          <cell r="A656">
            <v>812</v>
          </cell>
          <cell r="B656" t="str">
            <v xml:space="preserve">ATM Canasta del Pueblo </v>
          </cell>
          <cell r="C656" t="str">
            <v>DISTRITO NACIONAL</v>
          </cell>
        </row>
        <row r="657">
          <cell r="A657">
            <v>813</v>
          </cell>
          <cell r="B657" t="str">
            <v>ATM Oficina Occidental Mall</v>
          </cell>
          <cell r="C657" t="str">
            <v>DISTRITO NACIONAL</v>
          </cell>
        </row>
        <row r="658">
          <cell r="A658">
            <v>815</v>
          </cell>
          <cell r="B658" t="str">
            <v xml:space="preserve">ATM Oficina Atalaya del Mar </v>
          </cell>
          <cell r="C658" t="str">
            <v>DISTRITO NACIONAL</v>
          </cell>
        </row>
        <row r="659">
          <cell r="A659">
            <v>816</v>
          </cell>
          <cell r="B659" t="str">
            <v xml:space="preserve">ATM Oficina Pedro Brand </v>
          </cell>
          <cell r="C659" t="str">
            <v>DISTRITO NACIONAL</v>
          </cell>
        </row>
        <row r="660">
          <cell r="A660">
            <v>817</v>
          </cell>
          <cell r="B660" t="str">
            <v xml:space="preserve">ATM Ayuntamiento Sabana Larga (San José de Ocoa) </v>
          </cell>
          <cell r="C660" t="str">
            <v>SUR</v>
          </cell>
        </row>
        <row r="661">
          <cell r="A661">
            <v>818</v>
          </cell>
          <cell r="B661" t="str">
            <v xml:space="preserve">ATM Juridicción Inmobiliaria </v>
          </cell>
          <cell r="C661" t="str">
            <v>DISTRITO NACIONAL</v>
          </cell>
        </row>
        <row r="662">
          <cell r="A662">
            <v>819</v>
          </cell>
          <cell r="B662" t="str">
            <v xml:space="preserve">ATM Jurisdicción Inmobiliaria (Santiago) </v>
          </cell>
          <cell r="C662" t="str">
            <v>NORTE</v>
          </cell>
        </row>
        <row r="663">
          <cell r="A663">
            <v>821</v>
          </cell>
          <cell r="B663" t="str">
            <v xml:space="preserve">ATM S/M Bravo Churchill </v>
          </cell>
          <cell r="C663" t="str">
            <v>DISTRITO NACIONAL</v>
          </cell>
        </row>
        <row r="664">
          <cell r="A664">
            <v>822</v>
          </cell>
          <cell r="B664" t="str">
            <v xml:space="preserve">ATM INDUSPALMA </v>
          </cell>
          <cell r="C664" t="str">
            <v>ESTE</v>
          </cell>
        </row>
        <row r="665">
          <cell r="A665">
            <v>823</v>
          </cell>
          <cell r="B665" t="str">
            <v xml:space="preserve">ATM UNP El Carril (Haina) </v>
          </cell>
          <cell r="C665" t="str">
            <v>DISTRITO NACIONAL</v>
          </cell>
        </row>
        <row r="666">
          <cell r="A666">
            <v>824</v>
          </cell>
          <cell r="B666" t="str">
            <v xml:space="preserve">ATM Multiplaza (Higuey) </v>
          </cell>
          <cell r="C666" t="str">
            <v>ESTE</v>
          </cell>
        </row>
        <row r="667">
          <cell r="A667">
            <v>825</v>
          </cell>
          <cell r="B667" t="str">
            <v xml:space="preserve">ATM Estacion Eco Cibeles (Las Matas de Farfán) </v>
          </cell>
          <cell r="C667" t="str">
            <v>SUR</v>
          </cell>
        </row>
        <row r="668">
          <cell r="A668">
            <v>826</v>
          </cell>
          <cell r="B668" t="str">
            <v xml:space="preserve">ATM Oficina Diamond Plaza II </v>
          </cell>
          <cell r="C668" t="str">
            <v>DISTRITO NACIONAL</v>
          </cell>
        </row>
        <row r="669">
          <cell r="A669">
            <v>827</v>
          </cell>
          <cell r="B669" t="str">
            <v xml:space="preserve">ATM Tienda Oxígeno Dominicano </v>
          </cell>
          <cell r="C669" t="str">
            <v>DISTRITO NACIONAL</v>
          </cell>
        </row>
        <row r="670">
          <cell r="A670">
            <v>828</v>
          </cell>
          <cell r="B670" t="str">
            <v xml:space="preserve">ATM Banca Fiduciaria </v>
          </cell>
          <cell r="C670" t="str">
            <v>DISTRITO NACIONAL</v>
          </cell>
        </row>
        <row r="671">
          <cell r="A671">
            <v>829</v>
          </cell>
          <cell r="B671" t="str">
            <v xml:space="preserve">ATM UNP Multicentro Sirena Baní </v>
          </cell>
          <cell r="C671" t="str">
            <v>SUR</v>
          </cell>
        </row>
        <row r="672">
          <cell r="A672">
            <v>830</v>
          </cell>
          <cell r="B672" t="str">
            <v xml:space="preserve">ATM UNP Sabana Grande de Boyá </v>
          </cell>
          <cell r="C672" t="str">
            <v>ESTE</v>
          </cell>
        </row>
        <row r="673">
          <cell r="A673">
            <v>831</v>
          </cell>
          <cell r="B673" t="str">
            <v xml:space="preserve">ATM Politécnico Loyola San Cristóbal </v>
          </cell>
          <cell r="C673" t="str">
            <v>SUR</v>
          </cell>
        </row>
        <row r="674">
          <cell r="A674">
            <v>832</v>
          </cell>
          <cell r="B674" t="str">
            <v xml:space="preserve">ATM Hospital Traumatológico La Vega </v>
          </cell>
          <cell r="C674" t="str">
            <v>NORTE</v>
          </cell>
        </row>
        <row r="675">
          <cell r="A675">
            <v>833</v>
          </cell>
          <cell r="B675" t="str">
            <v xml:space="preserve">ATM Cafetería CTB I </v>
          </cell>
          <cell r="C675" t="str">
            <v>DISTRITO NACIONAL</v>
          </cell>
        </row>
        <row r="676">
          <cell r="A676">
            <v>834</v>
          </cell>
          <cell r="B676" t="str">
            <v xml:space="preserve">ATM Centro Médico Moderno </v>
          </cell>
          <cell r="C676" t="str">
            <v>DISTRITO NACIONAL</v>
          </cell>
        </row>
        <row r="677">
          <cell r="A677">
            <v>835</v>
          </cell>
          <cell r="B677" t="str">
            <v xml:space="preserve">ATM UNP Megacentro </v>
          </cell>
          <cell r="C677" t="str">
            <v>DISTRITO NACIONAL</v>
          </cell>
        </row>
        <row r="678">
          <cell r="A678">
            <v>836</v>
          </cell>
          <cell r="B678" t="str">
            <v xml:space="preserve">ATM UNP Plaza Luperón </v>
          </cell>
          <cell r="C678" t="str">
            <v>DISTRITO NACIONAL</v>
          </cell>
        </row>
        <row r="679">
          <cell r="A679">
            <v>837</v>
          </cell>
          <cell r="B679" t="str">
            <v>ATM Estación Next Canabacoa</v>
          </cell>
          <cell r="C679" t="str">
            <v>NORTE</v>
          </cell>
        </row>
        <row r="680">
          <cell r="A680">
            <v>838</v>
          </cell>
          <cell r="B680" t="str">
            <v xml:space="preserve">ATM UNP Consuelo </v>
          </cell>
          <cell r="C680" t="str">
            <v>ESTE</v>
          </cell>
        </row>
        <row r="681">
          <cell r="A681">
            <v>839</v>
          </cell>
          <cell r="B681" t="str">
            <v xml:space="preserve">ATM INAPA </v>
          </cell>
          <cell r="C681" t="str">
            <v>DISTRITO NACIONAL</v>
          </cell>
        </row>
        <row r="682">
          <cell r="A682">
            <v>840</v>
          </cell>
          <cell r="B682" t="str">
            <v xml:space="preserve">ATM PUCMM (Santiago) </v>
          </cell>
          <cell r="C682" t="str">
            <v>NORTE</v>
          </cell>
        </row>
        <row r="683">
          <cell r="A683">
            <v>841</v>
          </cell>
          <cell r="B683" t="str">
            <v xml:space="preserve">ATM CEA </v>
          </cell>
          <cell r="C683" t="str">
            <v>DISTRITO NACIONAL</v>
          </cell>
        </row>
        <row r="684">
          <cell r="A684">
            <v>842</v>
          </cell>
          <cell r="B684" t="str">
            <v xml:space="preserve">ATM Plaza Orense II (La Romana) </v>
          </cell>
          <cell r="C684" t="str">
            <v>ESTE</v>
          </cell>
        </row>
        <row r="685">
          <cell r="A685">
            <v>843</v>
          </cell>
          <cell r="B685" t="str">
            <v xml:space="preserve">ATM Oficina Romana Centro </v>
          </cell>
          <cell r="C685" t="str">
            <v>ESTE</v>
          </cell>
        </row>
        <row r="686">
          <cell r="A686">
            <v>844</v>
          </cell>
          <cell r="B686" t="str">
            <v xml:space="preserve">ATM San Juan Shopping Center (Bávaro) </v>
          </cell>
          <cell r="C686" t="str">
            <v>ESTE</v>
          </cell>
        </row>
        <row r="687">
          <cell r="A687">
            <v>845</v>
          </cell>
          <cell r="B687" t="str">
            <v xml:space="preserve">ATM CERTV (Canal 4) </v>
          </cell>
          <cell r="C687" t="str">
            <v>DISTRITO NACIONAL</v>
          </cell>
        </row>
        <row r="688">
          <cell r="A688">
            <v>849</v>
          </cell>
          <cell r="B688" t="str">
            <v xml:space="preserve">ATM La Innovación </v>
          </cell>
          <cell r="C688" t="str">
            <v>DISTRITO NACIONAL</v>
          </cell>
        </row>
        <row r="689">
          <cell r="A689">
            <v>850</v>
          </cell>
          <cell r="B689" t="str">
            <v xml:space="preserve">ATM Hotel Be Live Hamaca </v>
          </cell>
          <cell r="C689" t="str">
            <v>DISTRITO NACIONAL</v>
          </cell>
        </row>
        <row r="690">
          <cell r="A690">
            <v>851</v>
          </cell>
          <cell r="B690" t="str">
            <v xml:space="preserve">ATM Hospital Vinicio Calventi </v>
          </cell>
          <cell r="C690" t="str">
            <v>NORTE</v>
          </cell>
        </row>
        <row r="691">
          <cell r="A691">
            <v>852</v>
          </cell>
          <cell r="B691" t="str">
            <v xml:space="preserve">ATM Gasolinera Franco Bido </v>
          </cell>
          <cell r="C691" t="str">
            <v>NORTE</v>
          </cell>
        </row>
        <row r="692">
          <cell r="A692">
            <v>853</v>
          </cell>
          <cell r="B692" t="str">
            <v xml:space="preserve">ATM Inversiones JF Group (Shell Canabacoa) </v>
          </cell>
          <cell r="C692" t="str">
            <v>NORTE</v>
          </cell>
        </row>
        <row r="693">
          <cell r="A693">
            <v>854</v>
          </cell>
          <cell r="B693" t="str">
            <v xml:space="preserve">ATM Centro Comercial Blanco Batista </v>
          </cell>
          <cell r="C693" t="str">
            <v>NORTE</v>
          </cell>
        </row>
        <row r="694">
          <cell r="A694">
            <v>855</v>
          </cell>
          <cell r="B694" t="str">
            <v xml:space="preserve">ATM Palacio de Justicia La Vega </v>
          </cell>
          <cell r="C694" t="str">
            <v>NORTE</v>
          </cell>
        </row>
        <row r="695">
          <cell r="A695">
            <v>856</v>
          </cell>
          <cell r="B695" t="str">
            <v xml:space="preserve">ATM Estación Petronán Altamira (Puerto Plata) </v>
          </cell>
          <cell r="C695" t="str">
            <v>NORTE</v>
          </cell>
        </row>
        <row r="696">
          <cell r="A696">
            <v>857</v>
          </cell>
          <cell r="B696" t="str">
            <v xml:space="preserve">ATM Oficina Los Alamos </v>
          </cell>
          <cell r="C696" t="str">
            <v>NORTE</v>
          </cell>
        </row>
        <row r="697">
          <cell r="A697">
            <v>858</v>
          </cell>
          <cell r="B697" t="str">
            <v xml:space="preserve">ATM Cooperativa Maestros (COOPNAMA) </v>
          </cell>
          <cell r="C697" t="str">
            <v>DISTRITO NACIONAL</v>
          </cell>
        </row>
        <row r="698">
          <cell r="A698">
            <v>859</v>
          </cell>
          <cell r="B698" t="str">
            <v xml:space="preserve">ATM Hotel Vista Sol (Punta Cana) </v>
          </cell>
          <cell r="C698" t="str">
            <v>ESTE</v>
          </cell>
        </row>
        <row r="699">
          <cell r="A699">
            <v>860</v>
          </cell>
          <cell r="B699" t="str">
            <v xml:space="preserve">ATM Oficina Bella Vista 27 de Febrero I </v>
          </cell>
          <cell r="C699" t="str">
            <v>DISTRITO NACIONAL</v>
          </cell>
        </row>
        <row r="700">
          <cell r="A700">
            <v>861</v>
          </cell>
          <cell r="B700" t="str">
            <v xml:space="preserve">ATM Oficina Bella Vista 27 de Febrero II </v>
          </cell>
          <cell r="C700" t="str">
            <v>DISTRITO NACIONAL</v>
          </cell>
        </row>
        <row r="701">
          <cell r="A701">
            <v>862</v>
          </cell>
          <cell r="B701" t="str">
            <v xml:space="preserve">ATM S/M Doble A (Sabaneta) </v>
          </cell>
          <cell r="C701" t="str">
            <v>NORTE</v>
          </cell>
        </row>
        <row r="702">
          <cell r="A702">
            <v>863</v>
          </cell>
          <cell r="B702" t="str">
            <v xml:space="preserve">ATM Estación Esso Autop. Duarte Km. 14 </v>
          </cell>
          <cell r="C702" t="str">
            <v>DISTRITO NACIONAL</v>
          </cell>
        </row>
        <row r="703">
          <cell r="A703">
            <v>864</v>
          </cell>
          <cell r="B703" t="str">
            <v xml:space="preserve">ATM Palmares Mall (San Francisco) </v>
          </cell>
          <cell r="C703" t="str">
            <v>NORTE</v>
          </cell>
        </row>
        <row r="704">
          <cell r="A704">
            <v>865</v>
          </cell>
          <cell r="B704" t="str">
            <v xml:space="preserve">ATM Club Naco </v>
          </cell>
          <cell r="C704" t="str">
            <v>DISTRITO NACIONAL</v>
          </cell>
        </row>
        <row r="705">
          <cell r="A705">
            <v>866</v>
          </cell>
          <cell r="B705" t="str">
            <v xml:space="preserve">ATM CARDNET </v>
          </cell>
          <cell r="C705" t="str">
            <v>DISTRITO NACIONAL</v>
          </cell>
        </row>
        <row r="706">
          <cell r="A706">
            <v>867</v>
          </cell>
          <cell r="B706" t="str">
            <v xml:space="preserve">ATM Estación Combustible Autopista El Coral </v>
          </cell>
          <cell r="C706" t="str">
            <v>ESTE</v>
          </cell>
        </row>
        <row r="707">
          <cell r="A707">
            <v>868</v>
          </cell>
          <cell r="B707" t="str">
            <v xml:space="preserve">ATM Casino Diamante </v>
          </cell>
          <cell r="C707" t="str">
            <v>DISTRITO NACIONAL</v>
          </cell>
        </row>
        <row r="708">
          <cell r="A708">
            <v>869</v>
          </cell>
          <cell r="B708" t="str">
            <v xml:space="preserve">ATM Estación Isla La Cueva (Cotuí) </v>
          </cell>
          <cell r="C708" t="str">
            <v>NORTE</v>
          </cell>
        </row>
        <row r="709">
          <cell r="A709">
            <v>870</v>
          </cell>
          <cell r="B709" t="str">
            <v xml:space="preserve">ATM Willbes Dominicana (Barahona) </v>
          </cell>
          <cell r="C709" t="str">
            <v>SUR</v>
          </cell>
        </row>
        <row r="710">
          <cell r="A710">
            <v>871</v>
          </cell>
          <cell r="B710" t="str">
            <v>ATM Plaza Cultural San Juan</v>
          </cell>
          <cell r="C710" t="str">
            <v>SUR</v>
          </cell>
        </row>
        <row r="711">
          <cell r="A711">
            <v>872</v>
          </cell>
          <cell r="B711" t="str">
            <v xml:space="preserve">ATM Zona Franca Pisano II (Santiago) </v>
          </cell>
          <cell r="C711" t="str">
            <v>NORTE</v>
          </cell>
        </row>
        <row r="712">
          <cell r="A712">
            <v>873</v>
          </cell>
          <cell r="B712" t="str">
            <v xml:space="preserve">ATM Centro de Caja San Cristóbal II </v>
          </cell>
          <cell r="C712" t="str">
            <v>SUR</v>
          </cell>
        </row>
        <row r="713">
          <cell r="A713">
            <v>874</v>
          </cell>
          <cell r="B713" t="str">
            <v xml:space="preserve">ATM Zona Franca Esperanza II (Mao) </v>
          </cell>
          <cell r="C713" t="str">
            <v>NORTE</v>
          </cell>
        </row>
        <row r="714">
          <cell r="A714">
            <v>875</v>
          </cell>
          <cell r="B714" t="str">
            <v xml:space="preserve">ATM Texaco Aut. Duarte KM 14 1/2 (Los Alcarrizos) </v>
          </cell>
          <cell r="C714" t="str">
            <v>DISTRITO NACIONAL</v>
          </cell>
        </row>
        <row r="715">
          <cell r="A715">
            <v>876</v>
          </cell>
          <cell r="B715" t="str">
            <v xml:space="preserve">ATM Estación Next Abraham Lincoln </v>
          </cell>
          <cell r="C715" t="str">
            <v>DISTRITO NACIONAL</v>
          </cell>
        </row>
        <row r="716">
          <cell r="A716">
            <v>877</v>
          </cell>
          <cell r="B716" t="str">
            <v xml:space="preserve">ATM Estación Los Samanes (Ranchito, La Vega) </v>
          </cell>
          <cell r="C716" t="str">
            <v>NORTE</v>
          </cell>
        </row>
        <row r="717">
          <cell r="A717">
            <v>878</v>
          </cell>
          <cell r="B717" t="str">
            <v>ATM UNP Cabral Y Baez</v>
          </cell>
          <cell r="C717" t="str">
            <v>NORTE</v>
          </cell>
        </row>
        <row r="718">
          <cell r="A718">
            <v>879</v>
          </cell>
          <cell r="B718" t="str">
            <v xml:space="preserve">ATM Plaza Metropolitana </v>
          </cell>
          <cell r="C718" t="str">
            <v>DISTRITO NACIONAL</v>
          </cell>
        </row>
        <row r="719">
          <cell r="A719">
            <v>880</v>
          </cell>
          <cell r="B719" t="str">
            <v xml:space="preserve">ATM Autoservicio Barahona II </v>
          </cell>
          <cell r="C719" t="str">
            <v>SUR</v>
          </cell>
        </row>
        <row r="720">
          <cell r="A720">
            <v>881</v>
          </cell>
          <cell r="B720" t="str">
            <v xml:space="preserve">ATM UNP Yaguate (San Cristóbal) </v>
          </cell>
          <cell r="C720" t="str">
            <v>SUR</v>
          </cell>
        </row>
        <row r="721">
          <cell r="A721">
            <v>882</v>
          </cell>
          <cell r="B721" t="str">
            <v xml:space="preserve">ATM Oficina Moca II </v>
          </cell>
          <cell r="C721" t="str">
            <v>NORTE</v>
          </cell>
        </row>
        <row r="722">
          <cell r="A722">
            <v>883</v>
          </cell>
          <cell r="B722" t="str">
            <v xml:space="preserve">ATM Oficina Filadelfia Plaza </v>
          </cell>
          <cell r="C722" t="str">
            <v>DISTRITO NACIONAL</v>
          </cell>
        </row>
        <row r="723">
          <cell r="A723">
            <v>884</v>
          </cell>
          <cell r="B723" t="str">
            <v xml:space="preserve">ATM UNP Olé Sabana Perdida </v>
          </cell>
          <cell r="C723" t="str">
            <v>DISTRITO NACIONAL</v>
          </cell>
        </row>
        <row r="724">
          <cell r="A724">
            <v>885</v>
          </cell>
          <cell r="B724" t="str">
            <v xml:space="preserve">ATM UNP Rancho Arriba </v>
          </cell>
          <cell r="C724" t="str">
            <v>SUR</v>
          </cell>
        </row>
        <row r="725">
          <cell r="A725">
            <v>886</v>
          </cell>
          <cell r="B725" t="str">
            <v xml:space="preserve">ATM Oficina Guayubín </v>
          </cell>
          <cell r="C725" t="str">
            <v>NORTE</v>
          </cell>
        </row>
        <row r="726">
          <cell r="A726">
            <v>887</v>
          </cell>
          <cell r="B726" t="str">
            <v>ATM S/M Bravo Los Proceres</v>
          </cell>
          <cell r="C726" t="str">
            <v>DISTRITO NACIONAL</v>
          </cell>
        </row>
        <row r="727">
          <cell r="A727">
            <v>888</v>
          </cell>
          <cell r="B727" t="str">
            <v>ATM Oficina galeria 56 II (SFM)</v>
          </cell>
          <cell r="C727" t="str">
            <v>NORTE</v>
          </cell>
        </row>
        <row r="728">
          <cell r="A728">
            <v>889</v>
          </cell>
          <cell r="B728" t="str">
            <v>ATM Oficina Plaza Lama Máximo Gómez II</v>
          </cell>
          <cell r="C728" t="str">
            <v>DISTRITO NACIONAL</v>
          </cell>
        </row>
        <row r="729">
          <cell r="A729">
            <v>890</v>
          </cell>
          <cell r="B729" t="str">
            <v xml:space="preserve">ATM Escuela Penitenciaria (San Cristóbal) </v>
          </cell>
          <cell r="C729" t="str">
            <v>SUR</v>
          </cell>
        </row>
        <row r="730">
          <cell r="A730">
            <v>891</v>
          </cell>
          <cell r="B730" t="str">
            <v xml:space="preserve">ATM Estación Texaco (Barahona) </v>
          </cell>
          <cell r="C730" t="str">
            <v>SUR</v>
          </cell>
        </row>
        <row r="731">
          <cell r="A731">
            <v>892</v>
          </cell>
          <cell r="B731" t="str">
            <v xml:space="preserve">ATM Edificio Globalia (Naco) </v>
          </cell>
          <cell r="C731" t="str">
            <v>DISTRITO NACIONAL</v>
          </cell>
        </row>
        <row r="732">
          <cell r="A732">
            <v>893</v>
          </cell>
          <cell r="B732" t="str">
            <v xml:space="preserve">ATM Hotel Be Live Canoa (Bayahibe) II </v>
          </cell>
          <cell r="C732" t="str">
            <v>ESTE</v>
          </cell>
        </row>
        <row r="733">
          <cell r="A733">
            <v>894</v>
          </cell>
          <cell r="B733" t="str">
            <v>ATM Eco Petroleo Estero Hondo</v>
          </cell>
          <cell r="C733" t="str">
            <v>NORTE</v>
          </cell>
        </row>
        <row r="734">
          <cell r="A734">
            <v>895</v>
          </cell>
          <cell r="B734" t="str">
            <v xml:space="preserve">ATM S/M Bravo (Santiago) </v>
          </cell>
          <cell r="C734" t="str">
            <v>NORTE</v>
          </cell>
        </row>
        <row r="735">
          <cell r="A735">
            <v>896</v>
          </cell>
          <cell r="B735" t="str">
            <v xml:space="preserve">ATM Campamento Militar 16 de Agosto I </v>
          </cell>
          <cell r="C735" t="str">
            <v>DISTRITO NACIONAL</v>
          </cell>
        </row>
        <row r="736">
          <cell r="A736">
            <v>897</v>
          </cell>
          <cell r="B736" t="str">
            <v xml:space="preserve">ATM Campamento Militar 16 de Agosto II </v>
          </cell>
          <cell r="C736" t="str">
            <v>DISTRITO NACIONAL</v>
          </cell>
        </row>
        <row r="737">
          <cell r="A737">
            <v>899</v>
          </cell>
          <cell r="B737" t="str">
            <v xml:space="preserve">ATM Oficina Punta Cana </v>
          </cell>
          <cell r="C737" t="str">
            <v>ESTE</v>
          </cell>
        </row>
        <row r="738">
          <cell r="A738">
            <v>900</v>
          </cell>
          <cell r="B738" t="str">
            <v xml:space="preserve">ATM UNP Merca Santo Domingo </v>
          </cell>
          <cell r="C738" t="str">
            <v>DISTRITO NACIONAL</v>
          </cell>
        </row>
        <row r="739">
          <cell r="A739">
            <v>901</v>
          </cell>
          <cell r="B739" t="str">
            <v>ATM Licor Mart-01</v>
          </cell>
          <cell r="C739" t="str">
            <v>DISTRITO NACIONAL</v>
          </cell>
        </row>
        <row r="740">
          <cell r="A740">
            <v>902</v>
          </cell>
          <cell r="B740" t="str">
            <v xml:space="preserve">ATM Oficina Plaza Florida </v>
          </cell>
          <cell r="C740" t="str">
            <v>DISTRITO NACIONAL</v>
          </cell>
        </row>
        <row r="741">
          <cell r="A741">
            <v>903</v>
          </cell>
          <cell r="B741" t="str">
            <v xml:space="preserve">ATM Oficina La Vega Real I </v>
          </cell>
          <cell r="C741" t="str">
            <v>NORTE</v>
          </cell>
        </row>
        <row r="742">
          <cell r="A742">
            <v>904</v>
          </cell>
          <cell r="B742" t="str">
            <v xml:space="preserve">ATM Oficina Multicentro La Sirena Churchill </v>
          </cell>
          <cell r="C742" t="str">
            <v>DISTRITO NACIONAL</v>
          </cell>
        </row>
        <row r="743">
          <cell r="A743">
            <v>905</v>
          </cell>
          <cell r="B743" t="str">
            <v xml:space="preserve">ATM Oficina La Vega Real II </v>
          </cell>
          <cell r="C743" t="str">
            <v>NORTE</v>
          </cell>
        </row>
        <row r="744">
          <cell r="A744">
            <v>906</v>
          </cell>
          <cell r="B744" t="str">
            <v xml:space="preserve">ATM MESCYT  </v>
          </cell>
          <cell r="C744" t="str">
            <v>DISTRITO NACIONAL</v>
          </cell>
        </row>
        <row r="745">
          <cell r="A745">
            <v>907</v>
          </cell>
          <cell r="B745" t="str">
            <v xml:space="preserve">ATM Texaco Estación Aut. Duarte (Los Ríos) </v>
          </cell>
          <cell r="C745" t="str">
            <v>DISTRITO NACIONAL</v>
          </cell>
        </row>
        <row r="746">
          <cell r="A746">
            <v>908</v>
          </cell>
          <cell r="B746" t="str">
            <v xml:space="preserve">ATM Oficina Plaza Botánika </v>
          </cell>
          <cell r="C746" t="str">
            <v>DISTRITO NACIONAL</v>
          </cell>
        </row>
        <row r="747">
          <cell r="A747">
            <v>909</v>
          </cell>
          <cell r="B747" t="str">
            <v xml:space="preserve">ATM UNP UASD </v>
          </cell>
          <cell r="C747" t="str">
            <v>DISTRITO NACIONAL</v>
          </cell>
        </row>
        <row r="748">
          <cell r="A748">
            <v>910</v>
          </cell>
          <cell r="B748" t="str">
            <v xml:space="preserve">ATM Oficina El Sol II (Santiago) </v>
          </cell>
          <cell r="C748" t="str">
            <v>NORTE</v>
          </cell>
        </row>
        <row r="749">
          <cell r="A749">
            <v>911</v>
          </cell>
          <cell r="B749" t="str">
            <v xml:space="preserve">ATM Oficina Venezuela II </v>
          </cell>
          <cell r="C749" t="str">
            <v>DISTRITO NACIONAL</v>
          </cell>
        </row>
        <row r="750">
          <cell r="A750">
            <v>912</v>
          </cell>
          <cell r="B750" t="str">
            <v xml:space="preserve">ATM Oficina San Pedro II </v>
          </cell>
          <cell r="C750" t="str">
            <v>ESTE</v>
          </cell>
        </row>
        <row r="751">
          <cell r="A751">
            <v>913</v>
          </cell>
          <cell r="B751" t="str">
            <v xml:space="preserve">ATM S/M Pola Sarasota </v>
          </cell>
          <cell r="C751" t="str">
            <v>DISTRITO NACIONAL</v>
          </cell>
        </row>
        <row r="752">
          <cell r="A752">
            <v>914</v>
          </cell>
          <cell r="B752" t="str">
            <v xml:space="preserve">ATM Clínica Abreu </v>
          </cell>
          <cell r="C752" t="str">
            <v>DISTRITO NACIONAL</v>
          </cell>
        </row>
        <row r="753">
          <cell r="A753">
            <v>915</v>
          </cell>
          <cell r="B753" t="str">
            <v xml:space="preserve">ATM Multicentro La Sirena Aut. Duarte </v>
          </cell>
          <cell r="C753" t="str">
            <v>DISTRITO NACIONAL</v>
          </cell>
        </row>
        <row r="754">
          <cell r="A754">
            <v>916</v>
          </cell>
          <cell r="B754" t="str">
            <v xml:space="preserve">ATM S/M La Cadena Lincoln </v>
          </cell>
          <cell r="C754" t="str">
            <v>DISTRITO NACIONAL</v>
          </cell>
        </row>
        <row r="755">
          <cell r="A755">
            <v>917</v>
          </cell>
          <cell r="B755" t="str">
            <v xml:space="preserve">ATM Oficina Los Mina </v>
          </cell>
          <cell r="C755" t="str">
            <v>DISTRITO NACIONAL</v>
          </cell>
        </row>
        <row r="756">
          <cell r="A756">
            <v>918</v>
          </cell>
          <cell r="B756" t="str">
            <v xml:space="preserve">ATM S/M Liverpool de la Jacobo Majluta </v>
          </cell>
          <cell r="C756" t="str">
            <v>DISTRITO NACIONAL</v>
          </cell>
        </row>
        <row r="757">
          <cell r="A757">
            <v>919</v>
          </cell>
          <cell r="B757" t="str">
            <v xml:space="preserve">ATM S/M La Cadena Sarasota </v>
          </cell>
          <cell r="C757" t="str">
            <v>DISTRITO NACIONAL</v>
          </cell>
        </row>
        <row r="758">
          <cell r="A758">
            <v>921</v>
          </cell>
          <cell r="B758" t="str">
            <v xml:space="preserve">ATM Amber Cove (Puerto Plata) </v>
          </cell>
          <cell r="C758" t="str">
            <v>NORTE</v>
          </cell>
        </row>
        <row r="759">
          <cell r="A759">
            <v>923</v>
          </cell>
          <cell r="B759" t="str">
            <v xml:space="preserve">ATM Agroindustrial San Pedro de Macorís </v>
          </cell>
          <cell r="C759" t="str">
            <v>ESTE</v>
          </cell>
        </row>
        <row r="760">
          <cell r="A760">
            <v>924</v>
          </cell>
          <cell r="B760" t="str">
            <v>ATM S/M Mimasa (Samaná)</v>
          </cell>
          <cell r="C760" t="str">
            <v>NORTE</v>
          </cell>
        </row>
        <row r="761">
          <cell r="A761">
            <v>925</v>
          </cell>
          <cell r="B761" t="str">
            <v xml:space="preserve">ATM Oficina Plaza Lama Av. 27 de Febrero </v>
          </cell>
          <cell r="C761" t="str">
            <v>DISTRITO NACIONAL</v>
          </cell>
        </row>
        <row r="762">
          <cell r="A762">
            <v>926</v>
          </cell>
          <cell r="B762" t="str">
            <v>ATM S/M Juan Cepin</v>
          </cell>
          <cell r="C762" t="str">
            <v>NORTE</v>
          </cell>
        </row>
        <row r="763">
          <cell r="A763">
            <v>927</v>
          </cell>
          <cell r="B763" t="str">
            <v>ATM S/M Bravo La Esperilla</v>
          </cell>
          <cell r="C763" t="str">
            <v>DISTRITO NACIONAL</v>
          </cell>
        </row>
        <row r="764">
          <cell r="A764">
            <v>928</v>
          </cell>
          <cell r="B764" t="str">
            <v>ATM Estación Texaco Hispanoamericana</v>
          </cell>
          <cell r="C764" t="str">
            <v>NORTE</v>
          </cell>
        </row>
        <row r="765">
          <cell r="A765">
            <v>929</v>
          </cell>
          <cell r="B765" t="str">
            <v>ATM Autoservicio Nacional El Conde</v>
          </cell>
          <cell r="C765" t="str">
            <v>DISTRITO NACIONAL</v>
          </cell>
        </row>
        <row r="766">
          <cell r="A766">
            <v>930</v>
          </cell>
          <cell r="B766" t="str">
            <v>ATM Oficina Plaza Spring Center</v>
          </cell>
          <cell r="C766" t="str">
            <v>DISTRITO NACIONAL</v>
          </cell>
        </row>
        <row r="767">
          <cell r="A767">
            <v>931</v>
          </cell>
          <cell r="B767" t="str">
            <v xml:space="preserve">ATM Autobanco Luperón I </v>
          </cell>
          <cell r="C767" t="str">
            <v>DISTRITO NACIONAL</v>
          </cell>
        </row>
        <row r="768">
          <cell r="A768">
            <v>932</v>
          </cell>
          <cell r="B768" t="str">
            <v xml:space="preserve">ATM Banco Agrícola </v>
          </cell>
          <cell r="C768" t="str">
            <v>DISTRITO NACIONAL</v>
          </cell>
        </row>
        <row r="769">
          <cell r="A769">
            <v>933</v>
          </cell>
          <cell r="B769" t="str">
            <v>ATM Hotel Dreams Punta Cana II</v>
          </cell>
          <cell r="C769" t="str">
            <v>ESTE</v>
          </cell>
        </row>
        <row r="770">
          <cell r="A770">
            <v>934</v>
          </cell>
          <cell r="B770" t="str">
            <v>ATM Hotel Dreams La Romana</v>
          </cell>
          <cell r="C770" t="str">
            <v>ESTE</v>
          </cell>
        </row>
        <row r="771">
          <cell r="A771">
            <v>935</v>
          </cell>
          <cell r="B771" t="str">
            <v xml:space="preserve">ATM Oficina John F. Kennedy </v>
          </cell>
          <cell r="C771" t="str">
            <v>DISTRITO NACIONAL</v>
          </cell>
        </row>
        <row r="772">
          <cell r="A772">
            <v>936</v>
          </cell>
          <cell r="B772" t="str">
            <v xml:space="preserve">ATM Autobanco Oficina La Vega I </v>
          </cell>
          <cell r="C772" t="str">
            <v>NORTE</v>
          </cell>
        </row>
        <row r="773">
          <cell r="A773">
            <v>937</v>
          </cell>
          <cell r="B773" t="str">
            <v xml:space="preserve">ATM Autobanco Oficina La Vega II </v>
          </cell>
          <cell r="C773" t="str">
            <v>NORTE</v>
          </cell>
        </row>
        <row r="774">
          <cell r="A774">
            <v>938</v>
          </cell>
          <cell r="B774" t="str">
            <v xml:space="preserve">ATM Autobanco Oficina Filadelfia Plaza </v>
          </cell>
          <cell r="C774" t="str">
            <v>DISTRITO NACIONAL</v>
          </cell>
        </row>
        <row r="775">
          <cell r="A775">
            <v>939</v>
          </cell>
          <cell r="B775" t="str">
            <v xml:space="preserve">ATM Estación Texaco Máximo Gómez </v>
          </cell>
          <cell r="C775" t="str">
            <v>DISTRITO NACIONAL</v>
          </cell>
        </row>
        <row r="776">
          <cell r="A776">
            <v>940</v>
          </cell>
          <cell r="B776" t="str">
            <v xml:space="preserve">ATM Oficina El Portal (Santiago) </v>
          </cell>
          <cell r="C776" t="str">
            <v>NORTE</v>
          </cell>
        </row>
        <row r="777">
          <cell r="A777">
            <v>941</v>
          </cell>
          <cell r="B777" t="str">
            <v xml:space="preserve">ATM Estación Next (Puerto Plata) </v>
          </cell>
          <cell r="C777" t="str">
            <v>NORTE</v>
          </cell>
        </row>
        <row r="778">
          <cell r="A778">
            <v>942</v>
          </cell>
          <cell r="B778" t="str">
            <v xml:space="preserve">ATM Estación Texaco La Vega </v>
          </cell>
          <cell r="C778" t="str">
            <v>NORTE</v>
          </cell>
        </row>
        <row r="779">
          <cell r="A779">
            <v>943</v>
          </cell>
          <cell r="B779" t="str">
            <v xml:space="preserve">ATM Oficina Tránsito Terreste </v>
          </cell>
          <cell r="C779" t="str">
            <v>DISTRITO NACIONAL</v>
          </cell>
        </row>
        <row r="780">
          <cell r="A780">
            <v>944</v>
          </cell>
          <cell r="B780" t="str">
            <v xml:space="preserve">ATM UNP Mao </v>
          </cell>
          <cell r="C780" t="str">
            <v>NORTE</v>
          </cell>
        </row>
        <row r="781">
          <cell r="A781">
            <v>945</v>
          </cell>
          <cell r="B781" t="str">
            <v xml:space="preserve">ATM UNP El Valle (Hato Mayor) </v>
          </cell>
          <cell r="C781" t="str">
            <v>ESTE</v>
          </cell>
        </row>
        <row r="782">
          <cell r="A782">
            <v>946</v>
          </cell>
          <cell r="B782" t="str">
            <v xml:space="preserve">ATM Oficina Núñez de Cáceres I </v>
          </cell>
          <cell r="C782" t="str">
            <v>DISTRITO NACIONAL</v>
          </cell>
        </row>
        <row r="783">
          <cell r="A783">
            <v>947</v>
          </cell>
          <cell r="B783" t="str">
            <v xml:space="preserve">ATM Superintendencia de Bancos </v>
          </cell>
          <cell r="C783" t="str">
            <v>DISTRITO NACIONAL</v>
          </cell>
        </row>
        <row r="784">
          <cell r="A784">
            <v>948</v>
          </cell>
          <cell r="B784" t="str">
            <v xml:space="preserve">ATM Autobanco El Jaya II (SFM) </v>
          </cell>
          <cell r="C784" t="str">
            <v>NORTE</v>
          </cell>
        </row>
        <row r="785">
          <cell r="A785">
            <v>949</v>
          </cell>
          <cell r="B785" t="str">
            <v xml:space="preserve">ATM S/M Bravo San Isidro Coral Mall </v>
          </cell>
          <cell r="C785" t="str">
            <v>DISTRITO NACIONAL</v>
          </cell>
        </row>
        <row r="786">
          <cell r="A786">
            <v>950</v>
          </cell>
          <cell r="B786" t="str">
            <v xml:space="preserve">ATM Oficina Monterrico </v>
          </cell>
          <cell r="C786" t="str">
            <v>NORTE</v>
          </cell>
        </row>
        <row r="787">
          <cell r="A787">
            <v>951</v>
          </cell>
          <cell r="B787" t="str">
            <v xml:space="preserve">ATM Oficina Plaza Haché JFK </v>
          </cell>
          <cell r="C787" t="str">
            <v>DISTRITO NACIONAL</v>
          </cell>
        </row>
        <row r="788">
          <cell r="A788">
            <v>952</v>
          </cell>
          <cell r="B788" t="str">
            <v xml:space="preserve">ATM Alvarez Rivas </v>
          </cell>
          <cell r="C788" t="str">
            <v>DISTRITO NACIONAL</v>
          </cell>
        </row>
        <row r="789">
          <cell r="A789">
            <v>953</v>
          </cell>
          <cell r="B789" t="str">
            <v xml:space="preserve">ATM Estafeta Dirección General de Pasaportes/Migración </v>
          </cell>
          <cell r="C789" t="str">
            <v>DISTRITO NACIONAL</v>
          </cell>
        </row>
        <row r="790">
          <cell r="A790">
            <v>954</v>
          </cell>
          <cell r="B790" t="str">
            <v xml:space="preserve">ATM LAESA Pimentel </v>
          </cell>
          <cell r="C790" t="str">
            <v>NORTE</v>
          </cell>
        </row>
        <row r="791">
          <cell r="A791">
            <v>955</v>
          </cell>
          <cell r="B791" t="str">
            <v xml:space="preserve">ATM Oficina Americana Independencia II </v>
          </cell>
          <cell r="C791" t="str">
            <v>DISTRITO NACIONAL</v>
          </cell>
        </row>
        <row r="792">
          <cell r="A792">
            <v>956</v>
          </cell>
          <cell r="B792" t="str">
            <v xml:space="preserve">ATM Autoservicio El Jaya (SFM) </v>
          </cell>
          <cell r="C792" t="str">
            <v>NORTE</v>
          </cell>
        </row>
        <row r="793">
          <cell r="A793">
            <v>957</v>
          </cell>
          <cell r="B793" t="str">
            <v xml:space="preserve">ATM Oficina Venezuela </v>
          </cell>
          <cell r="C793" t="str">
            <v>DISTRITO NACIONAL</v>
          </cell>
        </row>
        <row r="794">
          <cell r="A794">
            <v>958</v>
          </cell>
          <cell r="B794" t="str">
            <v xml:space="preserve">ATM Olé Aut. San Isidro </v>
          </cell>
          <cell r="C794" t="str">
            <v>DISTRITO NACIONAL</v>
          </cell>
        </row>
        <row r="795">
          <cell r="A795">
            <v>959</v>
          </cell>
          <cell r="B795" t="str">
            <v>ATM Estación Next Bavaro</v>
          </cell>
          <cell r="C795" t="str">
            <v>ESTE</v>
          </cell>
        </row>
        <row r="796">
          <cell r="A796">
            <v>960</v>
          </cell>
          <cell r="B796" t="str">
            <v xml:space="preserve">ATM Oficina Villa Ofelia I (San Juan) </v>
          </cell>
          <cell r="C796" t="str">
            <v>SUR</v>
          </cell>
        </row>
        <row r="797">
          <cell r="A797">
            <v>961</v>
          </cell>
          <cell r="B797" t="str">
            <v xml:space="preserve">ATM Listín Diario </v>
          </cell>
          <cell r="C797" t="str">
            <v>DISTRITO NACIONAL</v>
          </cell>
        </row>
        <row r="798">
          <cell r="A798">
            <v>962</v>
          </cell>
          <cell r="B798" t="str">
            <v xml:space="preserve">ATM Oficina Villa Ofelia II (San Juan) </v>
          </cell>
          <cell r="C798" t="str">
            <v>SUR</v>
          </cell>
        </row>
        <row r="799">
          <cell r="A799">
            <v>963</v>
          </cell>
          <cell r="B799" t="str">
            <v xml:space="preserve">ATM Multiplaza La Romana </v>
          </cell>
          <cell r="C799" t="str">
            <v>ESTE</v>
          </cell>
        </row>
        <row r="800">
          <cell r="A800">
            <v>964</v>
          </cell>
          <cell r="B800" t="str">
            <v>ATM Hotel Sunscape (Norte)</v>
          </cell>
          <cell r="C800" t="str">
            <v>NORTE</v>
          </cell>
        </row>
        <row r="801">
          <cell r="A801">
            <v>965</v>
          </cell>
          <cell r="B801" t="str">
            <v xml:space="preserve">ATM S/M La Fuente FUN (Santiago) </v>
          </cell>
          <cell r="C801" t="str">
            <v>NORTE</v>
          </cell>
        </row>
        <row r="802">
          <cell r="A802">
            <v>966</v>
          </cell>
          <cell r="B802" t="str">
            <v>ATM Centro Medico Real</v>
          </cell>
          <cell r="C802" t="str">
            <v>DISTRITO NACIONAL</v>
          </cell>
        </row>
        <row r="803">
          <cell r="A803">
            <v>967</v>
          </cell>
          <cell r="B803" t="str">
            <v xml:space="preserve">ATM UNP Hiper Olé Autopista Duarte </v>
          </cell>
          <cell r="C803" t="str">
            <v>DISTRITO NACIONAL</v>
          </cell>
        </row>
        <row r="804">
          <cell r="A804">
            <v>968</v>
          </cell>
          <cell r="B804" t="str">
            <v xml:space="preserve">ATM UNP Mercado Baní </v>
          </cell>
          <cell r="C804" t="str">
            <v>SUR</v>
          </cell>
        </row>
        <row r="805">
          <cell r="A805">
            <v>969</v>
          </cell>
          <cell r="B805" t="str">
            <v xml:space="preserve">ATM Oficina El Sol I (Santiago) </v>
          </cell>
          <cell r="C805" t="str">
            <v>NORTE</v>
          </cell>
        </row>
        <row r="806">
          <cell r="A806">
            <v>970</v>
          </cell>
          <cell r="B806" t="str">
            <v xml:space="preserve">ATM S/M Olé Haina </v>
          </cell>
          <cell r="C806" t="str">
            <v>DISTRITO NACIONAL</v>
          </cell>
        </row>
        <row r="807">
          <cell r="A807">
            <v>971</v>
          </cell>
          <cell r="B807" t="str">
            <v xml:space="preserve">ATM Club Banreservas I </v>
          </cell>
          <cell r="C807" t="str">
            <v>DISTRITO NACIONAL</v>
          </cell>
        </row>
        <row r="808">
          <cell r="A808">
            <v>972</v>
          </cell>
          <cell r="B808" t="str">
            <v>ATM Banco Bandex I (Antiguo BNV I)</v>
          </cell>
          <cell r="C808" t="str">
            <v>DISTRITO NACIONAL</v>
          </cell>
        </row>
        <row r="809">
          <cell r="A809">
            <v>973</v>
          </cell>
          <cell r="B809" t="str">
            <v xml:space="preserve">ATM Oficina Sabana de la Mar </v>
          </cell>
          <cell r="C809" t="str">
            <v>DISTRITO NACIONAL</v>
          </cell>
        </row>
        <row r="810">
          <cell r="A810">
            <v>974</v>
          </cell>
          <cell r="B810" t="str">
            <v xml:space="preserve">ATM S/M Nacional Ave. Lope de Vega </v>
          </cell>
          <cell r="C810" t="str">
            <v>DISTRITO NACIONAL</v>
          </cell>
        </row>
        <row r="811">
          <cell r="A811">
            <v>976</v>
          </cell>
          <cell r="B811" t="str">
            <v xml:space="preserve">ATM Oficina Diamond Plaza I </v>
          </cell>
          <cell r="C811" t="str">
            <v>DISTRITO NACIONAL</v>
          </cell>
        </row>
        <row r="812">
          <cell r="A812">
            <v>977</v>
          </cell>
          <cell r="B812" t="str">
            <v>ATM Oficina Goico Castro</v>
          </cell>
          <cell r="C812" t="str">
            <v>DISTRITO NACIONAL</v>
          </cell>
        </row>
        <row r="813">
          <cell r="A813">
            <v>978</v>
          </cell>
          <cell r="B813" t="str">
            <v xml:space="preserve">ATM Restaurante Jalao </v>
          </cell>
          <cell r="C813" t="str">
            <v>DISTRITO NACIONAL</v>
          </cell>
        </row>
        <row r="814">
          <cell r="A814">
            <v>979</v>
          </cell>
          <cell r="B814" t="str">
            <v xml:space="preserve">ATM Oficina Luperón I </v>
          </cell>
          <cell r="C814" t="str">
            <v>DISTRITO NACIONAL</v>
          </cell>
        </row>
        <row r="815">
          <cell r="A815">
            <v>980</v>
          </cell>
          <cell r="B815" t="str">
            <v xml:space="preserve">ATM Oficina Bella Vista Mall II </v>
          </cell>
          <cell r="C815" t="str">
            <v>DISTRITO NACIONAL</v>
          </cell>
        </row>
        <row r="816">
          <cell r="A816">
            <v>981</v>
          </cell>
          <cell r="B816" t="str">
            <v xml:space="preserve">ATM Edificio 911 </v>
          </cell>
          <cell r="C816" t="str">
            <v>DISTRITO NACIONAL</v>
          </cell>
        </row>
        <row r="817">
          <cell r="A817">
            <v>982</v>
          </cell>
          <cell r="B817" t="str">
            <v xml:space="preserve">ATM Estación Texaco Grupo Las Canas </v>
          </cell>
          <cell r="C817" t="str">
            <v>DISTRITO NACIONAL</v>
          </cell>
        </row>
        <row r="818">
          <cell r="A818">
            <v>983</v>
          </cell>
          <cell r="B818" t="str">
            <v xml:space="preserve">ATM Bravo República de Colombia </v>
          </cell>
          <cell r="C818" t="str">
            <v>DISTRITO NACIONAL</v>
          </cell>
        </row>
        <row r="819">
          <cell r="A819">
            <v>984</v>
          </cell>
          <cell r="B819" t="str">
            <v xml:space="preserve">ATM Oficina Neiba II </v>
          </cell>
          <cell r="C819" t="str">
            <v>SUR</v>
          </cell>
        </row>
        <row r="820">
          <cell r="A820">
            <v>985</v>
          </cell>
          <cell r="B820" t="str">
            <v xml:space="preserve">ATM Oficina Dajabón II </v>
          </cell>
          <cell r="C820" t="str">
            <v>NORTE</v>
          </cell>
        </row>
        <row r="821">
          <cell r="A821">
            <v>986</v>
          </cell>
          <cell r="B821" t="str">
            <v xml:space="preserve">ATM S/M Jumbo (La Vega) </v>
          </cell>
          <cell r="C821" t="str">
            <v>NORTE</v>
          </cell>
        </row>
        <row r="822">
          <cell r="A822">
            <v>987</v>
          </cell>
          <cell r="B822" t="str">
            <v xml:space="preserve">ATM S/M Jumbo (Moca) </v>
          </cell>
          <cell r="C822" t="str">
            <v>NORTE</v>
          </cell>
        </row>
        <row r="823">
          <cell r="A823">
            <v>988</v>
          </cell>
          <cell r="B823" t="str">
            <v xml:space="preserve">ATM Estación Sigma 27 de Febrero </v>
          </cell>
          <cell r="C823" t="str">
            <v>DISTRITO NACIONAL</v>
          </cell>
        </row>
        <row r="824">
          <cell r="A824">
            <v>989</v>
          </cell>
          <cell r="B824" t="str">
            <v xml:space="preserve">ATM Ministerio de Deportes </v>
          </cell>
          <cell r="C824" t="str">
            <v>DISTRITO NACIONAL</v>
          </cell>
        </row>
        <row r="825">
          <cell r="A825">
            <v>990</v>
          </cell>
          <cell r="B825" t="str">
            <v>ATM Autoservicio Oficina Bonao II</v>
          </cell>
          <cell r="C825" t="str">
            <v>NORTE</v>
          </cell>
        </row>
        <row r="826">
          <cell r="A826">
            <v>991</v>
          </cell>
          <cell r="B826" t="str">
            <v xml:space="preserve">ATM UNP Las Matas de Santa Cruz </v>
          </cell>
          <cell r="C826" t="str">
            <v>NORTE</v>
          </cell>
        </row>
        <row r="827">
          <cell r="A827">
            <v>993</v>
          </cell>
          <cell r="B827" t="str">
            <v xml:space="preserve">ATM Centro Medico Integral II </v>
          </cell>
          <cell r="C827" t="str">
            <v>DISTRITO NACIONAL</v>
          </cell>
        </row>
        <row r="828">
          <cell r="A828">
            <v>995</v>
          </cell>
          <cell r="B828" t="str">
            <v xml:space="preserve">ATM Oficina San Cristobal III (Lobby) </v>
          </cell>
          <cell r="C828" t="str">
            <v>SUR</v>
          </cell>
        </row>
        <row r="829">
          <cell r="A829">
            <v>996</v>
          </cell>
          <cell r="B829" t="str">
            <v xml:space="preserve">ATM Estación Texaco Charles Summer </v>
          </cell>
          <cell r="C829" t="str">
            <v>DISTRITO NACIONAL</v>
          </cell>
        </row>
        <row r="830">
          <cell r="A830">
            <v>994</v>
          </cell>
          <cell r="B830" t="str">
            <v>ATM Telemicro</v>
          </cell>
          <cell r="C830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70" zoomScaleNormal="70" workbookViewId="0">
      <selection activeCell="F20" sqref="F20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102.42578125" style="28" bestFit="1" customWidth="1"/>
    <col min="12" max="16384" width="11.42578125" style="28"/>
  </cols>
  <sheetData>
    <row r="1" spans="1:11" ht="26.25" customHeight="1" x14ac:dyDescent="0.25">
      <c r="A1" s="228" t="s">
        <v>58</v>
      </c>
      <c r="B1" s="229"/>
      <c r="C1" s="229"/>
      <c r="D1" s="229"/>
      <c r="E1" s="229"/>
      <c r="F1" s="229"/>
      <c r="G1" s="229"/>
      <c r="H1" s="229"/>
      <c r="I1" s="229"/>
      <c r="J1" s="229"/>
      <c r="K1" s="229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1174</v>
      </c>
      <c r="H2" s="33" t="s">
        <v>1175</v>
      </c>
      <c r="I2" s="33" t="s">
        <v>1176</v>
      </c>
      <c r="J2" s="33" t="s">
        <v>1208</v>
      </c>
      <c r="K2" s="34" t="s">
        <v>56</v>
      </c>
    </row>
    <row r="3" spans="1:11" ht="18" x14ac:dyDescent="0.25">
      <c r="A3" s="105" t="str">
        <f ca="1">CONCATENATE(TODAY()-C3," días")</f>
        <v>143.832442129627 días</v>
      </c>
      <c r="B3" s="92" t="s">
        <v>2529</v>
      </c>
      <c r="C3" s="94">
        <v>44325.167557870373</v>
      </c>
      <c r="D3" s="94" t="s">
        <v>2174</v>
      </c>
      <c r="E3" s="91">
        <v>812</v>
      </c>
      <c r="F3" s="95" t="str">
        <f>VLOOKUP(E3,'LISTADO ATM'!$A$2:$B$821,2,0)</f>
        <v xml:space="preserve">ATM Canasta del Pueblo </v>
      </c>
      <c r="G3" s="95" t="str">
        <f>VLOOKUP(E3,VIP!$A$2:$O4516,6,0)</f>
        <v>NO</v>
      </c>
      <c r="H3" s="95" t="str">
        <f>VLOOKUP(E3,VIP!$A$2:$O4548,7,FALSE)</f>
        <v>Si</v>
      </c>
      <c r="I3" s="95" t="str">
        <f>VLOOKUP(E3,VIP!$A$2:$O4425,8,FALSE)</f>
        <v>Si</v>
      </c>
      <c r="J3" s="95" t="str">
        <f>VLOOKUP(E3,VIP!$A$2:$O4354,8,FALSE)</f>
        <v>Si</v>
      </c>
      <c r="K3" s="121" t="s">
        <v>2599</v>
      </c>
    </row>
    <row r="4" spans="1:11" ht="18" x14ac:dyDescent="0.25">
      <c r="A4" s="105" t="str">
        <f t="shared" ref="A4:A11" ca="1" si="0">CONCATENATE(TODAY()-C4," días")</f>
        <v>106.49858796296 días</v>
      </c>
      <c r="B4" s="101">
        <v>3335920777</v>
      </c>
      <c r="C4" s="94">
        <v>44362.50141203704</v>
      </c>
      <c r="D4" s="94" t="s">
        <v>2174</v>
      </c>
      <c r="E4" s="100">
        <v>909</v>
      </c>
      <c r="F4" s="95" t="str">
        <f>VLOOKUP(E4,'LISTADO ATM'!$A$2:$B$821,2,0)</f>
        <v xml:space="preserve">ATM UNP UASD </v>
      </c>
      <c r="G4" s="95" t="str">
        <f>VLOOKUP(E4,VIP!$A$2:$O4518,6,0)</f>
        <v>SI</v>
      </c>
      <c r="H4" s="95" t="str">
        <f>VLOOKUP(E4,VIP!$A$2:$O4550,7,FALSE)</f>
        <v>Si</v>
      </c>
      <c r="I4" s="95" t="str">
        <f>VLOOKUP(E4,VIP!$A$2:$O4427,8,FALSE)</f>
        <v>Si</v>
      </c>
      <c r="J4" s="95" t="str">
        <f>VLOOKUP(E4,VIP!$A$2:$O4356,8,FALSE)</f>
        <v>Si</v>
      </c>
      <c r="K4" s="121" t="s">
        <v>2600</v>
      </c>
    </row>
    <row r="5" spans="1:11" ht="18" x14ac:dyDescent="0.25">
      <c r="A5" s="105" t="str">
        <f ca="1">CONCATENATE(TODAY()-C5," días")</f>
        <v>96.4985879629603 días</v>
      </c>
      <c r="B5" s="103">
        <v>3335933212</v>
      </c>
      <c r="C5" s="94">
        <v>44372.50141203704</v>
      </c>
      <c r="D5" s="94" t="s">
        <v>2174</v>
      </c>
      <c r="E5" s="102">
        <v>919</v>
      </c>
      <c r="F5" s="95" t="str">
        <f>VLOOKUP(E5,'LISTADO ATM'!$A$2:$B$821,2,0)</f>
        <v xml:space="preserve">ATM S/M La Cadena Sarasota </v>
      </c>
      <c r="G5" s="95" t="str">
        <f>VLOOKUP(E5,VIP!$A$2:$O4519,6,0)</f>
        <v>SI</v>
      </c>
      <c r="H5" s="95" t="str">
        <f>VLOOKUP(E5,VIP!$A$2:$O4551,7,FALSE)</f>
        <v>Si</v>
      </c>
      <c r="I5" s="95" t="str">
        <f>VLOOKUP(E5,VIP!$A$2:$O4428,8,FALSE)</f>
        <v>Si</v>
      </c>
      <c r="J5" s="95" t="str">
        <f>VLOOKUP(E5,VIP!$A$2:$O4357,8,FALSE)</f>
        <v>Si</v>
      </c>
      <c r="K5" s="121" t="s">
        <v>2599</v>
      </c>
    </row>
    <row r="6" spans="1:11" ht="18" x14ac:dyDescent="0.25">
      <c r="A6" s="105" t="str">
        <f t="shared" ca="1" si="0"/>
        <v>96.5651273148178 días</v>
      </c>
      <c r="B6" s="103">
        <v>3335932386</v>
      </c>
      <c r="C6" s="94">
        <v>44372.434872685182</v>
      </c>
      <c r="D6" s="94" t="s">
        <v>2174</v>
      </c>
      <c r="E6" s="102">
        <v>387</v>
      </c>
      <c r="F6" s="95" t="str">
        <f>VLOOKUP(E6,'LISTADO ATM'!$A$2:$B$821,2,0)</f>
        <v xml:space="preserve">ATM S/M La Cadena San Vicente de Paul </v>
      </c>
      <c r="G6" s="95" t="str">
        <f>VLOOKUP(E6,VIP!$A$2:$O4520,6,0)</f>
        <v>NO</v>
      </c>
      <c r="H6" s="95" t="str">
        <f>VLOOKUP(E6,VIP!$A$2:$O4552,7,FALSE)</f>
        <v>Si</v>
      </c>
      <c r="I6" s="95" t="str">
        <f>VLOOKUP(E6,VIP!$A$2:$O4429,8,FALSE)</f>
        <v>Si</v>
      </c>
      <c r="J6" s="95" t="str">
        <f>VLOOKUP(E6,VIP!$A$2:$O4358,8,FALSE)</f>
        <v>Si</v>
      </c>
      <c r="K6" s="104" t="s">
        <v>2599</v>
      </c>
    </row>
    <row r="7" spans="1:11" ht="18" x14ac:dyDescent="0.25">
      <c r="A7" s="105" t="str">
        <f t="shared" ca="1" si="0"/>
        <v>67.0556018518546 días</v>
      </c>
      <c r="B7" s="107">
        <v>3335965969</v>
      </c>
      <c r="C7" s="94">
        <v>44401.944398148145</v>
      </c>
      <c r="D7" s="94" t="s">
        <v>2174</v>
      </c>
      <c r="E7" s="112">
        <v>487</v>
      </c>
      <c r="F7" s="95" t="str">
        <f>VLOOKUP(E7,'LISTADO ATM'!$A$2:$B$821,2,0)</f>
        <v xml:space="preserve">ATM Olé Hainamosa </v>
      </c>
      <c r="G7" s="95" t="str">
        <f>VLOOKUP(E7,VIP!$A$2:$O4527,6,0)</f>
        <v>SI</v>
      </c>
      <c r="H7" s="95" t="str">
        <f>VLOOKUP(E7,VIP!$A$2:$O4559,7,FALSE)</f>
        <v>Si</v>
      </c>
      <c r="I7" s="95" t="str">
        <f>VLOOKUP(E7,VIP!$A$2:$O4436,8,FALSE)</f>
        <v>Si</v>
      </c>
      <c r="J7" s="95" t="str">
        <f>VLOOKUP(E7,VIP!$A$2:$O4365,8,FALSE)</f>
        <v>Si</v>
      </c>
      <c r="K7" s="113" t="s">
        <v>2572</v>
      </c>
    </row>
    <row r="8" spans="1:11" ht="18" x14ac:dyDescent="0.25">
      <c r="A8" s="105" t="str">
        <f t="shared" ca="1" si="0"/>
        <v>61.4964583333349 días</v>
      </c>
      <c r="B8" s="107">
        <v>3335972458</v>
      </c>
      <c r="C8" s="94">
        <v>44407.503541666665</v>
      </c>
      <c r="D8" s="94" t="s">
        <v>2174</v>
      </c>
      <c r="E8" s="112">
        <v>883</v>
      </c>
      <c r="F8" s="95" t="str">
        <f>VLOOKUP(E8,'LISTADO ATM'!$A$2:$B$821,2,0)</f>
        <v xml:space="preserve">ATM Oficina Filadelfia Plaza </v>
      </c>
      <c r="G8" s="95" t="str">
        <f>VLOOKUP(E8,VIP!$A$2:$O4528,6,0)</f>
        <v>NO</v>
      </c>
      <c r="H8" s="95" t="str">
        <f>VLOOKUP(E8,VIP!$A$2:$O4560,7,FALSE)</f>
        <v>Si</v>
      </c>
      <c r="I8" s="95" t="str">
        <f>VLOOKUP(E8,VIP!$A$2:$O4437,8,FALSE)</f>
        <v>Si</v>
      </c>
      <c r="J8" s="95" t="str">
        <f>VLOOKUP(E8,VIP!$A$2:$O4366,8,FALSE)</f>
        <v>Si</v>
      </c>
      <c r="K8" s="121" t="s">
        <v>2593</v>
      </c>
    </row>
    <row r="9" spans="1:11" ht="18" x14ac:dyDescent="0.25">
      <c r="A9" s="105" t="str">
        <f t="shared" ca="1" si="0"/>
        <v>48.0611689814832 días</v>
      </c>
      <c r="B9" s="122" t="s">
        <v>2598</v>
      </c>
      <c r="C9" s="94">
        <v>44420.938831018517</v>
      </c>
      <c r="D9" s="94" t="s">
        <v>2174</v>
      </c>
      <c r="E9" s="120">
        <v>487</v>
      </c>
      <c r="F9" s="95" t="str">
        <f>VLOOKUP(E9,'LISTADO ATM'!$A$2:$B$821,2,0)</f>
        <v xml:space="preserve">ATM Olé Hainamosa </v>
      </c>
      <c r="G9" s="95" t="str">
        <f>VLOOKUP(E9,VIP!$A$2:$O4529,6,0)</f>
        <v>SI</v>
      </c>
      <c r="H9" s="95" t="str">
        <f>VLOOKUP(E9,VIP!$A$2:$O4561,7,FALSE)</f>
        <v>Si</v>
      </c>
      <c r="I9" s="95" t="str">
        <f>VLOOKUP(E9,VIP!$A$2:$O4438,8,FALSE)</f>
        <v>Si</v>
      </c>
      <c r="J9" s="95" t="str">
        <f>VLOOKUP(E9,VIP!$A$2:$O4367,8,FALSE)</f>
        <v>Si</v>
      </c>
      <c r="K9" s="121" t="s">
        <v>2572</v>
      </c>
    </row>
    <row r="10" spans="1:11" ht="18" x14ac:dyDescent="0.25">
      <c r="A10" s="105" t="str">
        <f t="shared" ca="1" si="0"/>
        <v>50.1852893518517 días</v>
      </c>
      <c r="B10" s="122" t="s">
        <v>2597</v>
      </c>
      <c r="C10" s="94">
        <v>44418.814710648148</v>
      </c>
      <c r="D10" s="94" t="s">
        <v>2174</v>
      </c>
      <c r="E10" s="122">
        <v>318</v>
      </c>
      <c r="F10" s="95" t="str">
        <f>VLOOKUP(E10,'LISTADO ATM'!$A$2:$B$821,2,0)</f>
        <v>ATM Autoservicio Lope de Vega</v>
      </c>
      <c r="G10" s="95" t="str">
        <f>VLOOKUP(E10,VIP!$A$2:$O4530,6,0)</f>
        <v>NO</v>
      </c>
      <c r="H10" s="95" t="str">
        <f>VLOOKUP(E10,VIP!$A$2:$O4562,7,FALSE)</f>
        <v>Si</v>
      </c>
      <c r="I10" s="95" t="str">
        <f>VLOOKUP(E10,VIP!$A$2:$O4439,8,FALSE)</f>
        <v>Si</v>
      </c>
      <c r="J10" s="95" t="str">
        <f>VLOOKUP(E10,VIP!$A$2:$O4368,8,FALSE)</f>
        <v>Si</v>
      </c>
      <c r="K10" s="121" t="s">
        <v>2212</v>
      </c>
    </row>
    <row r="11" spans="1:11" ht="18" x14ac:dyDescent="0.25">
      <c r="A11" s="105" t="str">
        <f t="shared" ca="1" si="0"/>
        <v>20.1091898148152 días</v>
      </c>
      <c r="B11" s="107">
        <v>3336021318</v>
      </c>
      <c r="C11" s="94">
        <v>44448.890810185185</v>
      </c>
      <c r="D11" s="94" t="s">
        <v>2174</v>
      </c>
      <c r="E11" s="133">
        <v>13</v>
      </c>
      <c r="F11" s="95" t="str">
        <f>VLOOKUP(E11,'LISTADO ATM'!$A$2:$B$821,2,0)</f>
        <v xml:space="preserve">ATM CDEEE </v>
      </c>
      <c r="G11" s="95" t="str">
        <f>VLOOKUP(E11,VIP!$A$2:$O4531,6,0)</f>
        <v>NO</v>
      </c>
      <c r="H11" s="95" t="str">
        <f>VLOOKUP(E11,VIP!$A$2:$O4563,7,FALSE)</f>
        <v>Si</v>
      </c>
      <c r="I11" s="95" t="str">
        <f>VLOOKUP(E11,VIP!$A$2:$O4440,8,FALSE)</f>
        <v>Si</v>
      </c>
      <c r="J11" s="95" t="str">
        <f>VLOOKUP(E11,VIP!$A$2:$O4369,8,FALSE)</f>
        <v>Si</v>
      </c>
      <c r="K11" s="132" t="s">
        <v>2238</v>
      </c>
    </row>
    <row r="12" spans="1:11" ht="18" x14ac:dyDescent="0.25">
      <c r="A12" s="105" t="str">
        <f ca="1">CONCATENATE(TODAY()-C12," días")</f>
        <v>19.7719328703679 días</v>
      </c>
      <c r="B12" s="107">
        <v>3336021362</v>
      </c>
      <c r="C12" s="94">
        <v>44449.228067129632</v>
      </c>
      <c r="D12" s="94" t="s">
        <v>2174</v>
      </c>
      <c r="E12" s="133">
        <v>113</v>
      </c>
      <c r="F12" s="95" t="str">
        <f>VLOOKUP(E12,'LISTADO ATM'!$A$2:$B$821,2,0)</f>
        <v xml:space="preserve">ATM Autoservicio Atalaya del Mar </v>
      </c>
      <c r="G12" s="95" t="str">
        <f>VLOOKUP(E12,VIP!$A$2:$O4532,6,0)</f>
        <v>NO</v>
      </c>
      <c r="H12" s="95" t="str">
        <f>VLOOKUP(E12,VIP!$A$2:$O4564,7,FALSE)</f>
        <v>Si</v>
      </c>
      <c r="I12" s="95" t="str">
        <f>VLOOKUP(E12,VIP!$A$2:$O4441,8,FALSE)</f>
        <v>No</v>
      </c>
      <c r="J12" s="95" t="str">
        <f>VLOOKUP(E12,VIP!$A$2:$O4370,8,FALSE)</f>
        <v>No</v>
      </c>
      <c r="K12" s="132" t="s">
        <v>2238</v>
      </c>
    </row>
    <row r="13" spans="1:11" s="119" customFormat="1" ht="18" x14ac:dyDescent="0.25">
      <c r="A13" s="105" t="str">
        <f ca="1">CONCATENATE(TODAY()-C13," días")</f>
        <v>8.72986111111095 días</v>
      </c>
      <c r="B13" s="107" t="s">
        <v>2620</v>
      </c>
      <c r="C13" s="94">
        <v>44460.270138888889</v>
      </c>
      <c r="D13" s="94" t="s">
        <v>2174</v>
      </c>
      <c r="E13" s="137">
        <v>231</v>
      </c>
      <c r="F13" s="95" t="str">
        <f>VLOOKUP(E13,'LISTADO ATM'!$A$2:$B$821,2,0)</f>
        <v xml:space="preserve">ATM Oficina Zona Oriental </v>
      </c>
      <c r="G13" s="95" t="str">
        <f>VLOOKUP(E13,VIP!$A$2:$O4533,6,0)</f>
        <v>SI</v>
      </c>
      <c r="H13" s="95" t="str">
        <f>VLOOKUP(E13,VIP!$A$2:$O4565,7,FALSE)</f>
        <v>Si</v>
      </c>
      <c r="I13" s="95" t="str">
        <f>VLOOKUP(E13,VIP!$A$2:$O4442,8,FALSE)</f>
        <v>Si</v>
      </c>
      <c r="J13" s="95" t="str">
        <f>VLOOKUP(E13,VIP!$A$2:$O4371,8,FALSE)</f>
        <v>Si</v>
      </c>
      <c r="K13" s="136" t="s">
        <v>2621</v>
      </c>
    </row>
  </sheetData>
  <autoFilter ref="A2:K2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4:E1048576 E1:E2">
    <cfRule type="duplicateValues" dxfId="189" priority="99428"/>
  </conditionalFormatting>
  <conditionalFormatting sqref="E3">
    <cfRule type="duplicateValues" dxfId="188" priority="121791"/>
  </conditionalFormatting>
  <conditionalFormatting sqref="E3">
    <cfRule type="duplicateValues" dxfId="187" priority="121792"/>
    <cfRule type="duplicateValues" dxfId="186" priority="121793"/>
  </conditionalFormatting>
  <conditionalFormatting sqref="E3">
    <cfRule type="duplicateValues" dxfId="185" priority="121794"/>
    <cfRule type="duplicateValues" dxfId="184" priority="121795"/>
    <cfRule type="duplicateValues" dxfId="183" priority="121796"/>
    <cfRule type="duplicateValues" dxfId="182" priority="121797"/>
  </conditionalFormatting>
  <conditionalFormatting sqref="B3">
    <cfRule type="duplicateValues" dxfId="181" priority="121798"/>
  </conditionalFormatting>
  <conditionalFormatting sqref="E4">
    <cfRule type="duplicateValues" dxfId="180" priority="143"/>
  </conditionalFormatting>
  <conditionalFormatting sqref="E4">
    <cfRule type="duplicateValues" dxfId="179" priority="140"/>
    <cfRule type="duplicateValues" dxfId="178" priority="141"/>
    <cfRule type="duplicateValues" dxfId="177" priority="142"/>
  </conditionalFormatting>
  <conditionalFormatting sqref="E4">
    <cfRule type="duplicateValues" dxfId="176" priority="139"/>
  </conditionalFormatting>
  <conditionalFormatting sqref="E4">
    <cfRule type="duplicateValues" dxfId="175" priority="136"/>
    <cfRule type="duplicateValues" dxfId="174" priority="137"/>
    <cfRule type="duplicateValues" dxfId="173" priority="138"/>
  </conditionalFormatting>
  <conditionalFormatting sqref="B4">
    <cfRule type="duplicateValues" dxfId="172" priority="135"/>
  </conditionalFormatting>
  <conditionalFormatting sqref="E4">
    <cfRule type="duplicateValues" dxfId="171" priority="134"/>
  </conditionalFormatting>
  <conditionalFormatting sqref="B5">
    <cfRule type="duplicateValues" dxfId="170" priority="118"/>
  </conditionalFormatting>
  <conditionalFormatting sqref="E5">
    <cfRule type="duplicateValues" dxfId="169" priority="117"/>
  </conditionalFormatting>
  <conditionalFormatting sqref="E5">
    <cfRule type="duplicateValues" dxfId="168" priority="114"/>
    <cfRule type="duplicateValues" dxfId="167" priority="115"/>
    <cfRule type="duplicateValues" dxfId="166" priority="116"/>
  </conditionalFormatting>
  <conditionalFormatting sqref="E5">
    <cfRule type="duplicateValues" dxfId="165" priority="113"/>
  </conditionalFormatting>
  <conditionalFormatting sqref="E5">
    <cfRule type="duplicateValues" dxfId="164" priority="110"/>
    <cfRule type="duplicateValues" dxfId="163" priority="111"/>
    <cfRule type="duplicateValues" dxfId="162" priority="112"/>
  </conditionalFormatting>
  <conditionalFormatting sqref="E5">
    <cfRule type="duplicateValues" dxfId="161" priority="109"/>
  </conditionalFormatting>
  <conditionalFormatting sqref="E7">
    <cfRule type="duplicateValues" dxfId="160" priority="62"/>
  </conditionalFormatting>
  <conditionalFormatting sqref="E7">
    <cfRule type="duplicateValues" dxfId="159" priority="60"/>
    <cfRule type="duplicateValues" dxfId="158" priority="61"/>
  </conditionalFormatting>
  <conditionalFormatting sqref="E7">
    <cfRule type="duplicateValues" dxfId="157" priority="57"/>
    <cfRule type="duplicateValues" dxfId="156" priority="58"/>
    <cfRule type="duplicateValues" dxfId="155" priority="59"/>
  </conditionalFormatting>
  <conditionalFormatting sqref="E7">
    <cfRule type="duplicateValues" dxfId="154" priority="53"/>
    <cfRule type="duplicateValues" dxfId="153" priority="54"/>
    <cfRule type="duplicateValues" dxfId="152" priority="55"/>
    <cfRule type="duplicateValues" dxfId="151" priority="56"/>
  </conditionalFormatting>
  <conditionalFormatting sqref="B7">
    <cfRule type="duplicateValues" dxfId="150" priority="52"/>
  </conditionalFormatting>
  <conditionalFormatting sqref="B7">
    <cfRule type="duplicateValues" dxfId="149" priority="50"/>
    <cfRule type="duplicateValues" dxfId="148" priority="51"/>
  </conditionalFormatting>
  <conditionalFormatting sqref="E8">
    <cfRule type="duplicateValues" dxfId="147" priority="49"/>
  </conditionalFormatting>
  <conditionalFormatting sqref="E8">
    <cfRule type="duplicateValues" dxfId="146" priority="48"/>
  </conditionalFormatting>
  <conditionalFormatting sqref="B8">
    <cfRule type="duplicateValues" dxfId="145" priority="47"/>
  </conditionalFormatting>
  <conditionalFormatting sqref="E8">
    <cfRule type="duplicateValues" dxfId="144" priority="46"/>
  </conditionalFormatting>
  <conditionalFormatting sqref="B8">
    <cfRule type="duplicateValues" dxfId="143" priority="45"/>
  </conditionalFormatting>
  <conditionalFormatting sqref="E8">
    <cfRule type="duplicateValues" dxfId="142" priority="44"/>
  </conditionalFormatting>
  <conditionalFormatting sqref="E9">
    <cfRule type="duplicateValues" dxfId="141" priority="33"/>
    <cfRule type="duplicateValues" dxfId="140" priority="34"/>
    <cfRule type="duplicateValues" dxfId="139" priority="35"/>
    <cfRule type="duplicateValues" dxfId="138" priority="36"/>
  </conditionalFormatting>
  <conditionalFormatting sqref="B9">
    <cfRule type="duplicateValues" dxfId="137" priority="130254"/>
  </conditionalFormatting>
  <conditionalFormatting sqref="E6">
    <cfRule type="duplicateValues" dxfId="136" priority="130256"/>
  </conditionalFormatting>
  <conditionalFormatting sqref="B6">
    <cfRule type="duplicateValues" dxfId="135" priority="130257"/>
  </conditionalFormatting>
  <conditionalFormatting sqref="B6">
    <cfRule type="duplicateValues" dxfId="134" priority="130258"/>
    <cfRule type="duplicateValues" dxfId="133" priority="130259"/>
    <cfRule type="duplicateValues" dxfId="132" priority="130260"/>
  </conditionalFormatting>
  <conditionalFormatting sqref="E6">
    <cfRule type="duplicateValues" dxfId="131" priority="130261"/>
    <cfRule type="duplicateValues" dxfId="130" priority="130262"/>
  </conditionalFormatting>
  <conditionalFormatting sqref="E6">
    <cfRule type="duplicateValues" dxfId="129" priority="130263"/>
    <cfRule type="duplicateValues" dxfId="128" priority="130264"/>
    <cfRule type="duplicateValues" dxfId="127" priority="130265"/>
  </conditionalFormatting>
  <conditionalFormatting sqref="E6">
    <cfRule type="duplicateValues" dxfId="126" priority="130266"/>
    <cfRule type="duplicateValues" dxfId="125" priority="130267"/>
    <cfRule type="duplicateValues" dxfId="124" priority="130268"/>
    <cfRule type="duplicateValues" dxfId="123" priority="130269"/>
  </conditionalFormatting>
  <conditionalFormatting sqref="B10">
    <cfRule type="duplicateValues" dxfId="122" priority="148812"/>
  </conditionalFormatting>
  <conditionalFormatting sqref="E10">
    <cfRule type="duplicateValues" dxfId="121" priority="148813"/>
  </conditionalFormatting>
  <conditionalFormatting sqref="E11:E12">
    <cfRule type="duplicateValues" dxfId="120" priority="26"/>
  </conditionalFormatting>
  <conditionalFormatting sqref="E11:E12">
    <cfRule type="duplicateValues" dxfId="119" priority="25"/>
  </conditionalFormatting>
  <conditionalFormatting sqref="E11:E12">
    <cfRule type="duplicateValues" dxfId="118" priority="23"/>
    <cfRule type="duplicateValues" dxfId="117" priority="24"/>
  </conditionalFormatting>
  <conditionalFormatting sqref="E11:E12">
    <cfRule type="duplicateValues" dxfId="116" priority="20"/>
    <cfRule type="duplicateValues" dxfId="115" priority="21"/>
    <cfRule type="duplicateValues" dxfId="114" priority="22"/>
  </conditionalFormatting>
  <conditionalFormatting sqref="B11:B12">
    <cfRule type="duplicateValues" dxfId="113" priority="18"/>
    <cfRule type="duplicateValues" dxfId="112" priority="19"/>
  </conditionalFormatting>
  <conditionalFormatting sqref="B11:B12">
    <cfRule type="duplicateValues" dxfId="111" priority="17"/>
  </conditionalFormatting>
  <conditionalFormatting sqref="B11:B12">
    <cfRule type="duplicateValues" dxfId="110" priority="14"/>
    <cfRule type="duplicateValues" dxfId="109" priority="15"/>
    <cfRule type="duplicateValues" dxfId="108" priority="16"/>
  </conditionalFormatting>
  <conditionalFormatting sqref="E13">
    <cfRule type="duplicateValues" dxfId="107" priority="13"/>
  </conditionalFormatting>
  <conditionalFormatting sqref="E13">
    <cfRule type="duplicateValues" dxfId="106" priority="12"/>
  </conditionalFormatting>
  <conditionalFormatting sqref="E13">
    <cfRule type="duplicateValues" dxfId="105" priority="10"/>
    <cfRule type="duplicateValues" dxfId="104" priority="11"/>
  </conditionalFormatting>
  <conditionalFormatting sqref="E13">
    <cfRule type="duplicateValues" dxfId="103" priority="7"/>
    <cfRule type="duplicateValues" dxfId="102" priority="8"/>
    <cfRule type="duplicateValues" dxfId="101" priority="9"/>
  </conditionalFormatting>
  <conditionalFormatting sqref="B13">
    <cfRule type="duplicateValues" dxfId="100" priority="5"/>
    <cfRule type="duplicateValues" dxfId="99" priority="6"/>
  </conditionalFormatting>
  <conditionalFormatting sqref="B13">
    <cfRule type="duplicateValues" dxfId="98" priority="4"/>
  </conditionalFormatting>
  <conditionalFormatting sqref="B13">
    <cfRule type="duplicateValues" dxfId="97" priority="1"/>
    <cfRule type="duplicateValues" dxfId="96" priority="2"/>
    <cfRule type="duplicateValues" dxfId="95" priority="3"/>
  </conditionalFormatting>
  <pageMargins left="0.7" right="0.7" top="0.75" bottom="0.75" header="0.3" footer="0.3"/>
  <pageSetup orientation="portrait" horizontalDpi="300" verticalDpi="300" r:id="rId7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O825"/>
  <sheetViews>
    <sheetView zoomScaleNormal="100" workbookViewId="0">
      <pane ySplit="1" topLeftCell="A764" activePane="bottomLeft" state="frozen"/>
      <selection activeCell="D1" sqref="D1"/>
      <selection pane="bottomLeft" activeCell="G829" sqref="A823:G829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31.42578125" style="28" bestFit="1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1173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2120</v>
      </c>
    </row>
    <row r="2" spans="1:15" ht="15.75" hidden="1" x14ac:dyDescent="0.25">
      <c r="A2" s="31">
        <v>1</v>
      </c>
      <c r="B2" s="32" t="s">
        <v>2012</v>
      </c>
      <c r="C2" s="32" t="s">
        <v>2013</v>
      </c>
      <c r="D2" s="32" t="s">
        <v>72</v>
      </c>
      <c r="E2" s="32" t="s">
        <v>82</v>
      </c>
      <c r="F2" s="32" t="s">
        <v>2025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2014</v>
      </c>
      <c r="O2" s="32" t="s">
        <v>2014</v>
      </c>
    </row>
    <row r="3" spans="1:15" ht="15.75" hidden="1" x14ac:dyDescent="0.25">
      <c r="A3" s="31">
        <v>2</v>
      </c>
      <c r="B3" s="32" t="s">
        <v>2015</v>
      </c>
      <c r="C3" s="32" t="s">
        <v>2016</v>
      </c>
      <c r="D3" s="32" t="s">
        <v>72</v>
      </c>
      <c r="E3" s="32" t="s">
        <v>73</v>
      </c>
      <c r="F3" s="32" t="s">
        <v>2025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2014</v>
      </c>
      <c r="O3" s="32" t="s">
        <v>2014</v>
      </c>
    </row>
    <row r="4" spans="1:15" ht="31.5" x14ac:dyDescent="0.25">
      <c r="A4" s="31">
        <v>397</v>
      </c>
      <c r="B4" s="32" t="s">
        <v>653</v>
      </c>
      <c r="C4" s="32" t="s">
        <v>654</v>
      </c>
      <c r="D4" s="32" t="s">
        <v>87</v>
      </c>
      <c r="E4" s="32" t="s">
        <v>105</v>
      </c>
      <c r="F4" s="32" t="s">
        <v>2025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77</v>
      </c>
      <c r="O4" s="32" t="s">
        <v>1207</v>
      </c>
    </row>
    <row r="5" spans="1:15" ht="15.75" x14ac:dyDescent="0.25">
      <c r="A5" s="29">
        <v>379</v>
      </c>
      <c r="B5" s="32" t="s">
        <v>2603</v>
      </c>
      <c r="C5" s="29" t="s">
        <v>2602</v>
      </c>
      <c r="D5" s="29" t="s">
        <v>72</v>
      </c>
      <c r="E5" s="29" t="s">
        <v>73</v>
      </c>
      <c r="F5" s="29"/>
      <c r="G5" s="29"/>
      <c r="H5" s="29"/>
      <c r="I5" s="29"/>
      <c r="J5" s="29"/>
      <c r="K5" s="29"/>
      <c r="L5" s="29"/>
      <c r="M5" s="29"/>
      <c r="N5" s="29"/>
      <c r="O5" s="29"/>
    </row>
    <row r="6" spans="1:15" ht="15.75" hidden="1" x14ac:dyDescent="0.25">
      <c r="A6" s="31">
        <v>5</v>
      </c>
      <c r="B6" s="32" t="s">
        <v>2019</v>
      </c>
      <c r="C6" s="32" t="s">
        <v>2020</v>
      </c>
      <c r="D6" s="32" t="s">
        <v>72</v>
      </c>
      <c r="E6" s="32" t="s">
        <v>90</v>
      </c>
      <c r="F6" s="32" t="s">
        <v>2025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2014</v>
      </c>
    </row>
    <row r="7" spans="1:15" ht="15.75" hidden="1" x14ac:dyDescent="0.25">
      <c r="A7" s="31">
        <v>6</v>
      </c>
      <c r="B7" s="32" t="s">
        <v>2021</v>
      </c>
      <c r="C7" s="32" t="s">
        <v>2022</v>
      </c>
      <c r="D7" s="32" t="s">
        <v>72</v>
      </c>
      <c r="E7" s="32" t="s">
        <v>90</v>
      </c>
      <c r="F7" s="32" t="s">
        <v>2014</v>
      </c>
      <c r="G7" s="32" t="s">
        <v>1298</v>
      </c>
      <c r="H7" s="32" t="s">
        <v>1298</v>
      </c>
      <c r="I7" s="32" t="s">
        <v>1298</v>
      </c>
      <c r="J7" s="32" t="s">
        <v>1298</v>
      </c>
      <c r="K7" s="32" t="s">
        <v>1298</v>
      </c>
      <c r="L7" s="32" t="s">
        <v>1298</v>
      </c>
      <c r="M7" s="32" t="s">
        <v>1298</v>
      </c>
      <c r="N7" s="32" t="s">
        <v>1298</v>
      </c>
      <c r="O7" s="32" t="s">
        <v>2014</v>
      </c>
    </row>
    <row r="8" spans="1:15" ht="15.75" hidden="1" x14ac:dyDescent="0.25">
      <c r="A8" s="86">
        <v>7</v>
      </c>
      <c r="B8" s="87" t="s">
        <v>2023</v>
      </c>
      <c r="C8" s="87" t="s">
        <v>2520</v>
      </c>
      <c r="D8" s="32" t="s">
        <v>72</v>
      </c>
      <c r="E8" s="32" t="s">
        <v>90</v>
      </c>
      <c r="F8" s="32" t="s">
        <v>2014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1177</v>
      </c>
    </row>
    <row r="9" spans="1:15" ht="15.75" x14ac:dyDescent="0.25">
      <c r="A9" s="31">
        <v>3</v>
      </c>
      <c r="B9" s="32" t="s">
        <v>2017</v>
      </c>
      <c r="C9" s="32" t="s">
        <v>2018</v>
      </c>
      <c r="D9" s="32" t="s">
        <v>2014</v>
      </c>
      <c r="E9" s="32" t="s">
        <v>105</v>
      </c>
      <c r="F9" s="32" t="s">
        <v>2025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2014</v>
      </c>
      <c r="O9" s="32" t="s">
        <v>2014</v>
      </c>
    </row>
    <row r="10" spans="1:15" ht="15.75" x14ac:dyDescent="0.25">
      <c r="A10" s="31">
        <v>4</v>
      </c>
      <c r="B10" s="32" t="s">
        <v>2161</v>
      </c>
      <c r="C10" s="29" t="s">
        <v>2162</v>
      </c>
      <c r="D10" s="29" t="s">
        <v>72</v>
      </c>
      <c r="E10" s="29" t="s">
        <v>105</v>
      </c>
      <c r="F10" s="32" t="s">
        <v>2025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74</v>
      </c>
      <c r="M10" s="32" t="s">
        <v>74</v>
      </c>
      <c r="N10" s="32" t="s">
        <v>77</v>
      </c>
      <c r="O10" s="32"/>
    </row>
    <row r="11" spans="1:15" ht="15.75" hidden="1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2025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1180</v>
      </c>
    </row>
    <row r="12" spans="1:15" ht="15.75" x14ac:dyDescent="0.25">
      <c r="A12" s="31">
        <v>8</v>
      </c>
      <c r="B12" s="32" t="s">
        <v>2024</v>
      </c>
      <c r="C12" s="32" t="s">
        <v>2003</v>
      </c>
      <c r="D12" s="32" t="s">
        <v>2014</v>
      </c>
      <c r="E12" s="32" t="s">
        <v>105</v>
      </c>
      <c r="F12" s="32" t="s">
        <v>2025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 t="s">
        <v>2014</v>
      </c>
    </row>
    <row r="13" spans="1:15" ht="15.75" hidden="1" x14ac:dyDescent="0.25">
      <c r="A13" s="31">
        <v>12</v>
      </c>
      <c r="B13" s="32" t="s">
        <v>1219</v>
      </c>
      <c r="C13" s="32" t="s">
        <v>1220</v>
      </c>
      <c r="D13" s="32" t="s">
        <v>72</v>
      </c>
      <c r="E13" s="32" t="s">
        <v>73</v>
      </c>
      <c r="F13" s="32" t="s">
        <v>2025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1186</v>
      </c>
    </row>
    <row r="14" spans="1:15" ht="31.5" hidden="1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2025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1183</v>
      </c>
    </row>
    <row r="15" spans="1:15" ht="15.75" hidden="1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2025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1186</v>
      </c>
    </row>
    <row r="16" spans="1:15" ht="15.75" hidden="1" x14ac:dyDescent="0.25">
      <c r="A16" s="31">
        <v>15</v>
      </c>
      <c r="B16" s="32" t="s">
        <v>2515</v>
      </c>
      <c r="C16" s="29" t="s">
        <v>2471</v>
      </c>
      <c r="D16" s="29"/>
      <c r="E16" s="29" t="s">
        <v>73</v>
      </c>
      <c r="F16" s="32" t="s">
        <v>1298</v>
      </c>
      <c r="G16" s="32" t="s">
        <v>1298</v>
      </c>
      <c r="H16" s="32" t="s">
        <v>1298</v>
      </c>
      <c r="I16" s="32" t="s">
        <v>1298</v>
      </c>
      <c r="J16" s="32" t="s">
        <v>1298</v>
      </c>
      <c r="K16" s="32" t="s">
        <v>1298</v>
      </c>
      <c r="L16" s="32" t="s">
        <v>1298</v>
      </c>
      <c r="M16" s="32" t="s">
        <v>1298</v>
      </c>
      <c r="N16" s="32"/>
      <c r="O16" s="32"/>
    </row>
    <row r="17" spans="1:15" ht="15.75" hidden="1" x14ac:dyDescent="0.25">
      <c r="A17" s="31">
        <v>16</v>
      </c>
      <c r="B17" s="32" t="s">
        <v>2516</v>
      </c>
      <c r="C17" s="29" t="s">
        <v>2132</v>
      </c>
      <c r="D17" s="29"/>
      <c r="E17" s="29"/>
      <c r="F17" s="32" t="s">
        <v>2025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2134</v>
      </c>
    </row>
    <row r="18" spans="1:15" ht="31.5" hidden="1" x14ac:dyDescent="0.25">
      <c r="A18" s="31">
        <v>17</v>
      </c>
      <c r="B18" s="32" t="s">
        <v>1239</v>
      </c>
      <c r="C18" s="32" t="s">
        <v>1240</v>
      </c>
      <c r="D18" s="32" t="s">
        <v>72</v>
      </c>
      <c r="E18" s="32" t="s">
        <v>82</v>
      </c>
      <c r="F18" s="32" t="s">
        <v>2025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1189</v>
      </c>
    </row>
    <row r="19" spans="1:15" ht="15.75" hidden="1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2027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1178</v>
      </c>
    </row>
    <row r="20" spans="1:15" ht="15.75" hidden="1" x14ac:dyDescent="0.25">
      <c r="A20" s="31">
        <v>20</v>
      </c>
      <c r="B20" s="32" t="s">
        <v>2148</v>
      </c>
      <c r="C20" s="32" t="s">
        <v>2146</v>
      </c>
      <c r="D20" s="32" t="s">
        <v>72</v>
      </c>
      <c r="E20" s="32" t="s">
        <v>73</v>
      </c>
      <c r="F20" s="32" t="s">
        <v>2025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hidden="1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2025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1185</v>
      </c>
    </row>
    <row r="22" spans="1:15" ht="15.75" x14ac:dyDescent="0.25">
      <c r="A22" s="31">
        <v>9</v>
      </c>
      <c r="B22" s="32" t="s">
        <v>2006</v>
      </c>
      <c r="C22" s="32" t="s">
        <v>2026</v>
      </c>
      <c r="D22" s="32" t="s">
        <v>2014</v>
      </c>
      <c r="E22" s="32" t="s">
        <v>105</v>
      </c>
      <c r="F22" s="32" t="s">
        <v>2025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2014</v>
      </c>
    </row>
    <row r="23" spans="1:15" ht="15.75" hidden="1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2025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1185</v>
      </c>
    </row>
    <row r="24" spans="1:15" ht="31.5" hidden="1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2025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1185</v>
      </c>
    </row>
    <row r="25" spans="1:15" ht="15.75" hidden="1" x14ac:dyDescent="0.25">
      <c r="A25" s="31">
        <v>26</v>
      </c>
      <c r="B25" s="32" t="s">
        <v>2402</v>
      </c>
      <c r="C25" s="29" t="s">
        <v>2135</v>
      </c>
      <c r="D25" s="29" t="s">
        <v>72</v>
      </c>
      <c r="E25" s="29" t="s">
        <v>82</v>
      </c>
      <c r="F25" s="32" t="s">
        <v>2025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hidden="1" x14ac:dyDescent="0.25">
      <c r="A26" s="31">
        <v>27</v>
      </c>
      <c r="B26" s="32" t="s">
        <v>2517</v>
      </c>
      <c r="C26" s="29" t="s">
        <v>2140</v>
      </c>
      <c r="D26" s="29" t="s">
        <v>72</v>
      </c>
      <c r="E26" s="29" t="s">
        <v>82</v>
      </c>
      <c r="F26" s="32" t="s">
        <v>2025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hidden="1" x14ac:dyDescent="0.25">
      <c r="A27" s="31">
        <v>28</v>
      </c>
      <c r="B27" s="32" t="s">
        <v>2200</v>
      </c>
      <c r="C27" s="29" t="s">
        <v>2201</v>
      </c>
      <c r="D27" s="29" t="s">
        <v>87</v>
      </c>
      <c r="E27" s="29" t="s">
        <v>82</v>
      </c>
      <c r="F27" s="32" t="s">
        <v>1298</v>
      </c>
      <c r="G27" s="32" t="s">
        <v>1298</v>
      </c>
      <c r="H27" s="32" t="s">
        <v>1298</v>
      </c>
      <c r="I27" s="32" t="s">
        <v>1298</v>
      </c>
      <c r="J27" s="32" t="s">
        <v>1298</v>
      </c>
      <c r="K27" s="32" t="s">
        <v>1298</v>
      </c>
      <c r="L27" s="32" t="s">
        <v>1298</v>
      </c>
      <c r="M27" s="32" t="s">
        <v>1298</v>
      </c>
      <c r="N27" s="32"/>
      <c r="O27" s="32"/>
    </row>
    <row r="28" spans="1:15" ht="31.5" hidden="1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2025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1181</v>
      </c>
    </row>
    <row r="29" spans="1:15" ht="15.75" x14ac:dyDescent="0.25">
      <c r="A29" s="31">
        <v>11</v>
      </c>
      <c r="B29" s="32" t="s">
        <v>2514</v>
      </c>
      <c r="C29" s="29" t="s">
        <v>2470</v>
      </c>
      <c r="D29" s="29"/>
      <c r="E29" s="29" t="s">
        <v>105</v>
      </c>
      <c r="F29" s="32" t="s">
        <v>2025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/>
    </row>
    <row r="30" spans="1:15" ht="31.5" hidden="1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2025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1180</v>
      </c>
    </row>
    <row r="31" spans="1:15" ht="31.5" hidden="1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2025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1180</v>
      </c>
    </row>
    <row r="32" spans="1:15" ht="15.75" hidden="1" x14ac:dyDescent="0.25">
      <c r="A32" s="31">
        <v>33</v>
      </c>
      <c r="B32" s="32" t="s">
        <v>1251</v>
      </c>
      <c r="C32" s="32" t="s">
        <v>1252</v>
      </c>
      <c r="D32" s="32" t="s">
        <v>87</v>
      </c>
      <c r="E32" s="32" t="s">
        <v>90</v>
      </c>
      <c r="F32" s="32" t="s">
        <v>2025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1177</v>
      </c>
    </row>
    <row r="33" spans="1:15" ht="15.75" hidden="1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2025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1180</v>
      </c>
    </row>
    <row r="34" spans="1:15" ht="15.75" hidden="1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2025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1181</v>
      </c>
    </row>
    <row r="35" spans="1:15" ht="15.75" hidden="1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2027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1182</v>
      </c>
    </row>
    <row r="36" spans="1:15" ht="15.75" hidden="1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2027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1180</v>
      </c>
    </row>
    <row r="37" spans="1:15" ht="15.75" hidden="1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2025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1180</v>
      </c>
    </row>
    <row r="38" spans="1:15" ht="15.75" x14ac:dyDescent="0.25">
      <c r="A38" s="31">
        <v>22</v>
      </c>
      <c r="B38" s="32" t="s">
        <v>2153</v>
      </c>
      <c r="C38" s="29" t="s">
        <v>2137</v>
      </c>
      <c r="D38" s="29" t="s">
        <v>72</v>
      </c>
      <c r="E38" s="29" t="s">
        <v>105</v>
      </c>
      <c r="F38" s="32" t="s">
        <v>2025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74</v>
      </c>
      <c r="L38" s="32" t="s">
        <v>74</v>
      </c>
      <c r="M38" s="32" t="s">
        <v>74</v>
      </c>
      <c r="N38" s="32" t="s">
        <v>77</v>
      </c>
      <c r="O38" s="32"/>
    </row>
    <row r="39" spans="1:15" ht="31.5" x14ac:dyDescent="0.25">
      <c r="A39" s="31">
        <v>30</v>
      </c>
      <c r="B39" s="32" t="s">
        <v>1287</v>
      </c>
      <c r="C39" s="32" t="s">
        <v>1288</v>
      </c>
      <c r="D39" s="32" t="s">
        <v>72</v>
      </c>
      <c r="E39" s="32" t="s">
        <v>105</v>
      </c>
      <c r="F39" s="32" t="s">
        <v>2025</v>
      </c>
      <c r="G39" s="32" t="s">
        <v>77</v>
      </c>
      <c r="H39" s="32" t="s">
        <v>77</v>
      </c>
      <c r="I39" s="32" t="s">
        <v>77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1207</v>
      </c>
    </row>
    <row r="40" spans="1:15" ht="15.75" hidden="1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2025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1186</v>
      </c>
    </row>
    <row r="41" spans="1:15" ht="15.75" hidden="1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2027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1179</v>
      </c>
    </row>
    <row r="42" spans="1:15" ht="15.75" hidden="1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2027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1179</v>
      </c>
    </row>
    <row r="43" spans="1:15" ht="15.75" hidden="1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2025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1177</v>
      </c>
    </row>
    <row r="44" spans="1:15" ht="15.75" hidden="1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2027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1179</v>
      </c>
    </row>
    <row r="45" spans="1:15" ht="15.75" hidden="1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2025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1177</v>
      </c>
    </row>
    <row r="46" spans="1:15" ht="15.75" x14ac:dyDescent="0.25">
      <c r="A46" s="31">
        <v>40</v>
      </c>
      <c r="B46" s="32" t="s">
        <v>1243</v>
      </c>
      <c r="C46" s="32" t="s">
        <v>1244</v>
      </c>
      <c r="D46" s="32" t="s">
        <v>72</v>
      </c>
      <c r="E46" s="32" t="s">
        <v>105</v>
      </c>
      <c r="F46" s="32" t="s">
        <v>2025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1202</v>
      </c>
    </row>
    <row r="47" spans="1:15" ht="15.75" x14ac:dyDescent="0.25">
      <c r="A47" s="31">
        <v>42</v>
      </c>
      <c r="B47" s="32" t="s">
        <v>1245</v>
      </c>
      <c r="C47" s="32" t="s">
        <v>1246</v>
      </c>
      <c r="D47" s="32" t="s">
        <v>72</v>
      </c>
      <c r="E47" s="32" t="s">
        <v>105</v>
      </c>
      <c r="F47" s="32" t="s">
        <v>2025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1203</v>
      </c>
    </row>
    <row r="48" spans="1:15" ht="15.75" hidden="1" x14ac:dyDescent="0.25">
      <c r="A48" s="31">
        <v>54</v>
      </c>
      <c r="B48" s="32" t="s">
        <v>1215</v>
      </c>
      <c r="C48" s="32" t="s">
        <v>1216</v>
      </c>
      <c r="D48" s="32" t="s">
        <v>72</v>
      </c>
      <c r="E48" s="32" t="s">
        <v>73</v>
      </c>
      <c r="F48" s="32" t="s">
        <v>2025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1181</v>
      </c>
    </row>
    <row r="49" spans="1:15" ht="15.75" hidden="1" x14ac:dyDescent="0.25">
      <c r="A49" s="31">
        <v>56</v>
      </c>
      <c r="B49" s="32" t="s">
        <v>1213</v>
      </c>
      <c r="C49" s="32" t="s">
        <v>1214</v>
      </c>
      <c r="D49" s="32" t="s">
        <v>72</v>
      </c>
      <c r="E49" s="32" t="s">
        <v>73</v>
      </c>
      <c r="F49" s="32" t="s">
        <v>2025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1180</v>
      </c>
    </row>
    <row r="50" spans="1:15" hidden="1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2025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1182</v>
      </c>
    </row>
    <row r="51" spans="1:15" ht="15.75" hidden="1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2025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1182</v>
      </c>
    </row>
    <row r="52" spans="1:15" ht="15.75" x14ac:dyDescent="0.25">
      <c r="A52" s="31">
        <v>52</v>
      </c>
      <c r="B52" s="32" t="s">
        <v>106</v>
      </c>
      <c r="C52" s="32" t="s">
        <v>107</v>
      </c>
      <c r="D52" s="32" t="s">
        <v>72</v>
      </c>
      <c r="E52" s="32" t="s">
        <v>105</v>
      </c>
      <c r="F52" s="32" t="s">
        <v>2025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77</v>
      </c>
      <c r="L52" s="32" t="s">
        <v>77</v>
      </c>
      <c r="M52" s="32" t="s">
        <v>77</v>
      </c>
      <c r="N52" s="32" t="s">
        <v>77</v>
      </c>
      <c r="O52" s="32" t="s">
        <v>1177</v>
      </c>
    </row>
    <row r="53" spans="1:15" ht="15.75" x14ac:dyDescent="0.25">
      <c r="A53" s="31">
        <v>53</v>
      </c>
      <c r="B53" s="32" t="s">
        <v>108</v>
      </c>
      <c r="C53" s="32" t="s">
        <v>109</v>
      </c>
      <c r="D53" s="32" t="s">
        <v>72</v>
      </c>
      <c r="E53" s="32" t="s">
        <v>105</v>
      </c>
      <c r="F53" s="32" t="s">
        <v>2025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1177</v>
      </c>
    </row>
    <row r="54" spans="1:15" ht="15.75" x14ac:dyDescent="0.25">
      <c r="A54" s="31">
        <v>62</v>
      </c>
      <c r="B54" s="32" t="s">
        <v>120</v>
      </c>
      <c r="C54" s="32" t="s">
        <v>121</v>
      </c>
      <c r="D54" s="32" t="s">
        <v>87</v>
      </c>
      <c r="E54" s="32" t="s">
        <v>105</v>
      </c>
      <c r="F54" s="32" t="s">
        <v>2027</v>
      </c>
      <c r="G54" s="32" t="s">
        <v>77</v>
      </c>
      <c r="H54" s="32" t="s">
        <v>77</v>
      </c>
      <c r="I54" s="32" t="s">
        <v>77</v>
      </c>
      <c r="J54" s="32" t="s">
        <v>77</v>
      </c>
      <c r="K54" s="32" t="s">
        <v>74</v>
      </c>
      <c r="L54" s="32" t="s">
        <v>77</v>
      </c>
      <c r="M54" s="32" t="s">
        <v>74</v>
      </c>
      <c r="N54" s="32" t="s">
        <v>77</v>
      </c>
      <c r="O54" s="32" t="s">
        <v>1177</v>
      </c>
    </row>
    <row r="55" spans="1:15" ht="15.75" hidden="1" x14ac:dyDescent="0.25">
      <c r="A55" s="31">
        <v>67</v>
      </c>
      <c r="B55" s="32" t="s">
        <v>1235</v>
      </c>
      <c r="C55" s="32" t="s">
        <v>1236</v>
      </c>
      <c r="D55" s="32" t="s">
        <v>72</v>
      </c>
      <c r="E55" s="32" t="s">
        <v>82</v>
      </c>
      <c r="F55" s="32" t="s">
        <v>2025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1188</v>
      </c>
    </row>
    <row r="56" spans="1:15" ht="15.75" hidden="1" x14ac:dyDescent="0.25">
      <c r="A56" s="29">
        <v>68</v>
      </c>
      <c r="B56" s="29" t="s">
        <v>1233</v>
      </c>
      <c r="C56" s="29" t="s">
        <v>1234</v>
      </c>
      <c r="D56" s="32" t="s">
        <v>72</v>
      </c>
      <c r="E56" s="32" t="s">
        <v>82</v>
      </c>
      <c r="F56" s="29" t="s">
        <v>2025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1188</v>
      </c>
    </row>
    <row r="57" spans="1:15" ht="15.75" hidden="1" x14ac:dyDescent="0.25">
      <c r="A57" s="31">
        <v>70</v>
      </c>
      <c r="B57" s="32" t="s">
        <v>1209</v>
      </c>
      <c r="C57" s="32" t="s">
        <v>1210</v>
      </c>
      <c r="D57" s="32" t="s">
        <v>72</v>
      </c>
      <c r="E57" s="32" t="s">
        <v>73</v>
      </c>
      <c r="F57" s="32" t="s">
        <v>2025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1187</v>
      </c>
    </row>
    <row r="58" spans="1:15" ht="15.75" x14ac:dyDescent="0.25">
      <c r="A58" s="31">
        <v>63</v>
      </c>
      <c r="B58" s="32" t="s">
        <v>122</v>
      </c>
      <c r="C58" s="32" t="s">
        <v>123</v>
      </c>
      <c r="D58" s="32" t="s">
        <v>72</v>
      </c>
      <c r="E58" s="32" t="s">
        <v>105</v>
      </c>
      <c r="F58" s="32" t="s">
        <v>2025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74</v>
      </c>
      <c r="L58" s="32" t="s">
        <v>77</v>
      </c>
      <c r="M58" s="32" t="s">
        <v>74</v>
      </c>
      <c r="N58" s="32" t="s">
        <v>77</v>
      </c>
      <c r="O58" s="32" t="s">
        <v>1177</v>
      </c>
    </row>
    <row r="59" spans="1:15" ht="31.5" x14ac:dyDescent="0.25">
      <c r="A59" s="31">
        <v>64</v>
      </c>
      <c r="B59" s="32" t="s">
        <v>1241</v>
      </c>
      <c r="C59" s="32" t="s">
        <v>1242</v>
      </c>
      <c r="D59" s="32" t="s">
        <v>72</v>
      </c>
      <c r="E59" s="32" t="s">
        <v>105</v>
      </c>
      <c r="F59" s="32" t="s">
        <v>2025</v>
      </c>
      <c r="G59" s="32" t="s">
        <v>77</v>
      </c>
      <c r="H59" s="32" t="s">
        <v>77</v>
      </c>
      <c r="I59" s="32" t="s">
        <v>74</v>
      </c>
      <c r="J59" s="32" t="s">
        <v>74</v>
      </c>
      <c r="K59" s="32" t="s">
        <v>74</v>
      </c>
      <c r="L59" s="32" t="s">
        <v>77</v>
      </c>
      <c r="M59" s="32" t="s">
        <v>77</v>
      </c>
      <c r="N59" s="32" t="s">
        <v>77</v>
      </c>
      <c r="O59" s="32" t="s">
        <v>1207</v>
      </c>
    </row>
    <row r="60" spans="1:15" ht="15.75" x14ac:dyDescent="0.25">
      <c r="A60" s="29">
        <v>72</v>
      </c>
      <c r="B60" s="29" t="s">
        <v>128</v>
      </c>
      <c r="C60" s="29" t="s">
        <v>129</v>
      </c>
      <c r="D60" s="29" t="s">
        <v>130</v>
      </c>
      <c r="E60" s="29" t="s">
        <v>105</v>
      </c>
      <c r="F60" s="32" t="s">
        <v>2025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29" t="s">
        <v>1203</v>
      </c>
    </row>
    <row r="61" spans="1:15" ht="15.75" x14ac:dyDescent="0.25">
      <c r="A61" s="31">
        <v>73</v>
      </c>
      <c r="B61" s="32" t="s">
        <v>131</v>
      </c>
      <c r="C61" s="32" t="s">
        <v>132</v>
      </c>
      <c r="D61" s="32" t="s">
        <v>87</v>
      </c>
      <c r="E61" s="32" t="s">
        <v>105</v>
      </c>
      <c r="F61" s="32" t="s">
        <v>2025</v>
      </c>
      <c r="G61" s="32" t="s">
        <v>77</v>
      </c>
      <c r="H61" s="32" t="s">
        <v>77</v>
      </c>
      <c r="I61" s="32" t="s">
        <v>74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1203</v>
      </c>
    </row>
    <row r="62" spans="1:15" ht="15.75" x14ac:dyDescent="0.25">
      <c r="A62" s="31">
        <v>74</v>
      </c>
      <c r="B62" s="32" t="s">
        <v>133</v>
      </c>
      <c r="C62" s="32" t="s">
        <v>134</v>
      </c>
      <c r="D62" s="32" t="s">
        <v>87</v>
      </c>
      <c r="E62" s="32" t="s">
        <v>105</v>
      </c>
      <c r="F62" s="32" t="s">
        <v>2025</v>
      </c>
      <c r="G62" s="32" t="s">
        <v>77</v>
      </c>
      <c r="H62" s="32" t="s">
        <v>77</v>
      </c>
      <c r="I62" s="32" t="s">
        <v>77</v>
      </c>
      <c r="J62" s="32" t="s">
        <v>77</v>
      </c>
      <c r="K62" s="32" t="s">
        <v>74</v>
      </c>
      <c r="L62" s="32" t="s">
        <v>77</v>
      </c>
      <c r="M62" s="32" t="s">
        <v>74</v>
      </c>
      <c r="N62" s="32" t="s">
        <v>77</v>
      </c>
      <c r="O62" s="32" t="s">
        <v>1203</v>
      </c>
    </row>
    <row r="63" spans="1:15" ht="15.75" x14ac:dyDescent="0.25">
      <c r="A63" s="31">
        <v>75</v>
      </c>
      <c r="B63" s="32" t="s">
        <v>135</v>
      </c>
      <c r="C63" s="32" t="s">
        <v>136</v>
      </c>
      <c r="D63" s="32" t="s">
        <v>87</v>
      </c>
      <c r="E63" s="32" t="s">
        <v>105</v>
      </c>
      <c r="F63" s="32" t="s">
        <v>2025</v>
      </c>
      <c r="G63" s="32" t="s">
        <v>77</v>
      </c>
      <c r="H63" s="32" t="s">
        <v>77</v>
      </c>
      <c r="I63" s="32" t="s">
        <v>77</v>
      </c>
      <c r="J63" s="32" t="s">
        <v>77</v>
      </c>
      <c r="K63" s="32" t="s">
        <v>74</v>
      </c>
      <c r="L63" s="32" t="s">
        <v>77</v>
      </c>
      <c r="M63" s="32" t="s">
        <v>74</v>
      </c>
      <c r="N63" s="32" t="s">
        <v>77</v>
      </c>
      <c r="O63" s="32" t="s">
        <v>1177</v>
      </c>
    </row>
    <row r="64" spans="1:15" ht="15.75" hidden="1" x14ac:dyDescent="0.25">
      <c r="A64" s="31">
        <v>78</v>
      </c>
      <c r="B64" s="32" t="s">
        <v>1276</v>
      </c>
      <c r="C64" s="32" t="s">
        <v>1275</v>
      </c>
      <c r="D64" s="32" t="s">
        <v>72</v>
      </c>
      <c r="E64" s="32" t="s">
        <v>82</v>
      </c>
      <c r="F64" s="32" t="s">
        <v>2014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1274</v>
      </c>
      <c r="O64" s="32" t="s">
        <v>1188</v>
      </c>
    </row>
    <row r="65" spans="1:15" ht="15.75" x14ac:dyDescent="0.25">
      <c r="A65" s="31">
        <v>76</v>
      </c>
      <c r="B65" s="32" t="s">
        <v>137</v>
      </c>
      <c r="C65" s="32" t="s">
        <v>138</v>
      </c>
      <c r="D65" s="32" t="s">
        <v>87</v>
      </c>
      <c r="E65" s="32" t="s">
        <v>105</v>
      </c>
      <c r="F65" s="32" t="s">
        <v>2025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77</v>
      </c>
      <c r="L65" s="32" t="s">
        <v>77</v>
      </c>
      <c r="M65" s="32" t="s">
        <v>77</v>
      </c>
      <c r="N65" s="32" t="s">
        <v>74</v>
      </c>
      <c r="O65" s="32" t="s">
        <v>1203</v>
      </c>
    </row>
    <row r="66" spans="1:15" ht="15.75" hidden="1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2027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1178</v>
      </c>
    </row>
    <row r="67" spans="1:15" ht="15.75" hidden="1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2025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1186</v>
      </c>
    </row>
    <row r="68" spans="1:15" ht="15.75" hidden="1" x14ac:dyDescent="0.25">
      <c r="A68" s="31">
        <v>87</v>
      </c>
      <c r="B68" s="32" t="s">
        <v>1292</v>
      </c>
      <c r="C68" s="32" t="s">
        <v>1291</v>
      </c>
      <c r="D68" s="32" t="s">
        <v>72</v>
      </c>
      <c r="E68" s="32" t="s">
        <v>73</v>
      </c>
      <c r="F68" s="32" t="s">
        <v>2025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1183</v>
      </c>
    </row>
    <row r="69" spans="1:15" ht="15.75" x14ac:dyDescent="0.25">
      <c r="A69" s="31">
        <v>77</v>
      </c>
      <c r="B69" s="32" t="s">
        <v>139</v>
      </c>
      <c r="C69" s="32" t="s">
        <v>140</v>
      </c>
      <c r="D69" s="32" t="s">
        <v>72</v>
      </c>
      <c r="E69" s="32" t="s">
        <v>105</v>
      </c>
      <c r="F69" s="32" t="s">
        <v>2027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1177</v>
      </c>
    </row>
    <row r="70" spans="1:15" ht="15.75" hidden="1" x14ac:dyDescent="0.25">
      <c r="A70" s="29">
        <v>89</v>
      </c>
      <c r="B70" s="29" t="s">
        <v>1289</v>
      </c>
      <c r="C70" s="29" t="s">
        <v>1290</v>
      </c>
      <c r="D70" s="32" t="s">
        <v>72</v>
      </c>
      <c r="E70" s="32" t="s">
        <v>90</v>
      </c>
      <c r="F70" s="32" t="s">
        <v>2025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1177</v>
      </c>
    </row>
    <row r="71" spans="1:15" ht="15.75" hidden="1" x14ac:dyDescent="0.25">
      <c r="A71" s="31">
        <v>90</v>
      </c>
      <c r="B71" s="32" t="s">
        <v>1297</v>
      </c>
      <c r="C71" s="32" t="s">
        <v>1286</v>
      </c>
      <c r="D71" s="32" t="s">
        <v>72</v>
      </c>
      <c r="E71" s="32" t="s">
        <v>82</v>
      </c>
      <c r="F71" s="32" t="s">
        <v>2025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1285</v>
      </c>
    </row>
    <row r="72" spans="1:15" ht="15.75" x14ac:dyDescent="0.25">
      <c r="A72" s="31">
        <v>79</v>
      </c>
      <c r="B72" s="32" t="s">
        <v>141</v>
      </c>
      <c r="C72" s="32" t="s">
        <v>142</v>
      </c>
      <c r="D72" s="32" t="s">
        <v>87</v>
      </c>
      <c r="E72" s="32" t="s">
        <v>105</v>
      </c>
      <c r="F72" s="32" t="s">
        <v>2025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1177</v>
      </c>
    </row>
    <row r="73" spans="1:15" ht="15.75" x14ac:dyDescent="0.25">
      <c r="A73" s="31">
        <v>88</v>
      </c>
      <c r="B73" s="32" t="s">
        <v>1281</v>
      </c>
      <c r="C73" s="32" t="s">
        <v>1279</v>
      </c>
      <c r="D73" s="32" t="s">
        <v>72</v>
      </c>
      <c r="E73" s="32" t="s">
        <v>105</v>
      </c>
      <c r="F73" s="32" t="s">
        <v>2025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1282</v>
      </c>
    </row>
    <row r="74" spans="1:15" ht="15.75" x14ac:dyDescent="0.25">
      <c r="A74" s="31">
        <v>91</v>
      </c>
      <c r="B74" s="32" t="s">
        <v>1283</v>
      </c>
      <c r="C74" s="32" t="s">
        <v>1280</v>
      </c>
      <c r="D74" s="32" t="s">
        <v>72</v>
      </c>
      <c r="E74" s="32" t="s">
        <v>105</v>
      </c>
      <c r="F74" s="32" t="s">
        <v>2025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74</v>
      </c>
      <c r="L74" s="32" t="s">
        <v>74</v>
      </c>
      <c r="M74" s="32" t="s">
        <v>74</v>
      </c>
      <c r="N74" s="32" t="s">
        <v>77</v>
      </c>
      <c r="O74" s="32" t="s">
        <v>1177</v>
      </c>
    </row>
    <row r="75" spans="1:15" ht="15.75" x14ac:dyDescent="0.25">
      <c r="A75" s="29">
        <v>92</v>
      </c>
      <c r="B75" s="29" t="s">
        <v>157</v>
      </c>
      <c r="C75" s="29" t="s">
        <v>158</v>
      </c>
      <c r="D75" s="32" t="s">
        <v>87</v>
      </c>
      <c r="E75" s="32" t="s">
        <v>105</v>
      </c>
      <c r="F75" s="32" t="s">
        <v>2027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74</v>
      </c>
      <c r="L75" s="32" t="s">
        <v>77</v>
      </c>
      <c r="M75" s="32" t="s">
        <v>74</v>
      </c>
      <c r="N75" s="32" t="s">
        <v>77</v>
      </c>
      <c r="O75" s="32" t="s">
        <v>1177</v>
      </c>
    </row>
    <row r="76" spans="1:15" ht="15.75" x14ac:dyDescent="0.25">
      <c r="A76" s="29">
        <v>93</v>
      </c>
      <c r="B76" s="29" t="s">
        <v>159</v>
      </c>
      <c r="C76" s="29" t="s">
        <v>1268</v>
      </c>
      <c r="D76" s="32" t="s">
        <v>87</v>
      </c>
      <c r="E76" s="32" t="s">
        <v>105</v>
      </c>
      <c r="F76" s="32" t="s">
        <v>2027</v>
      </c>
      <c r="G76" s="32" t="s">
        <v>77</v>
      </c>
      <c r="H76" s="32" t="s">
        <v>77</v>
      </c>
      <c r="I76" s="32" t="s">
        <v>77</v>
      </c>
      <c r="J76" s="32" t="s">
        <v>77</v>
      </c>
      <c r="K76" s="29" t="s">
        <v>74</v>
      </c>
      <c r="L76" s="29" t="s">
        <v>77</v>
      </c>
      <c r="M76" s="29" t="s">
        <v>74</v>
      </c>
      <c r="N76" s="29" t="s">
        <v>77</v>
      </c>
      <c r="O76" s="29" t="s">
        <v>1177</v>
      </c>
    </row>
    <row r="77" spans="1:15" ht="15.75" hidden="1" x14ac:dyDescent="0.25">
      <c r="A77" s="31">
        <v>96</v>
      </c>
      <c r="B77" s="32" t="s">
        <v>1894</v>
      </c>
      <c r="C77" s="32" t="s">
        <v>1885</v>
      </c>
      <c r="D77" s="32" t="s">
        <v>72</v>
      </c>
      <c r="E77" s="32" t="s">
        <v>73</v>
      </c>
      <c r="F77" s="32" t="s">
        <v>2025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1274</v>
      </c>
      <c r="N77" s="32" t="s">
        <v>1201</v>
      </c>
      <c r="O77" s="32" t="s">
        <v>2014</v>
      </c>
    </row>
    <row r="78" spans="1:15" ht="31.5" x14ac:dyDescent="0.25">
      <c r="A78" s="31">
        <v>94</v>
      </c>
      <c r="B78" s="32" t="s">
        <v>160</v>
      </c>
      <c r="C78" s="32" t="s">
        <v>161</v>
      </c>
      <c r="D78" s="32" t="s">
        <v>87</v>
      </c>
      <c r="E78" s="32" t="s">
        <v>105</v>
      </c>
      <c r="F78" s="32" t="s">
        <v>2025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1207</v>
      </c>
    </row>
    <row r="79" spans="1:15" ht="15.75" x14ac:dyDescent="0.25">
      <c r="A79" s="31">
        <v>95</v>
      </c>
      <c r="B79" s="32" t="s">
        <v>162</v>
      </c>
      <c r="C79" s="32" t="s">
        <v>163</v>
      </c>
      <c r="D79" s="32" t="s">
        <v>87</v>
      </c>
      <c r="E79" s="32" t="s">
        <v>105</v>
      </c>
      <c r="F79" s="32" t="s">
        <v>2027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1177</v>
      </c>
    </row>
    <row r="80" spans="1:15" ht="15.75" x14ac:dyDescent="0.25">
      <c r="A80" s="31">
        <v>97</v>
      </c>
      <c r="B80" s="32" t="s">
        <v>164</v>
      </c>
      <c r="C80" s="32" t="s">
        <v>165</v>
      </c>
      <c r="D80" s="32" t="s">
        <v>87</v>
      </c>
      <c r="E80" s="32" t="s">
        <v>105</v>
      </c>
      <c r="F80" s="32" t="s">
        <v>2025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77</v>
      </c>
      <c r="O80" s="32" t="s">
        <v>1177</v>
      </c>
    </row>
    <row r="81" spans="1:15" ht="31.5" hidden="1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2027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1177</v>
      </c>
    </row>
    <row r="82" spans="1:15" ht="15.75" hidden="1" x14ac:dyDescent="0.25">
      <c r="A82" s="31">
        <v>102</v>
      </c>
      <c r="B82" s="32" t="s">
        <v>1277</v>
      </c>
      <c r="C82" s="32" t="s">
        <v>1278</v>
      </c>
      <c r="D82" s="32" t="s">
        <v>72</v>
      </c>
      <c r="E82" s="32" t="s">
        <v>73</v>
      </c>
      <c r="F82" s="32" t="s">
        <v>2025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1183</v>
      </c>
    </row>
    <row r="83" spans="1:15" ht="15.75" hidden="1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2025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1177</v>
      </c>
    </row>
    <row r="84" spans="1:15" ht="15.75" hidden="1" x14ac:dyDescent="0.25">
      <c r="A84" s="31">
        <v>104</v>
      </c>
      <c r="B84" s="32" t="s">
        <v>1876</v>
      </c>
      <c r="C84" s="32" t="s">
        <v>1284</v>
      </c>
      <c r="D84" s="32" t="s">
        <v>72</v>
      </c>
      <c r="E84" s="32" t="s">
        <v>82</v>
      </c>
      <c r="F84" s="32" t="s">
        <v>2025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1285</v>
      </c>
    </row>
    <row r="85" spans="1:15" ht="31.5" x14ac:dyDescent="0.25">
      <c r="A85" s="31">
        <v>98</v>
      </c>
      <c r="B85" s="32" t="s">
        <v>166</v>
      </c>
      <c r="C85" s="32" t="s">
        <v>167</v>
      </c>
      <c r="D85" s="32" t="s">
        <v>72</v>
      </c>
      <c r="E85" s="32" t="s">
        <v>105</v>
      </c>
      <c r="F85" s="32" t="s">
        <v>2025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74</v>
      </c>
      <c r="L85" s="32" t="s">
        <v>77</v>
      </c>
      <c r="M85" s="32" t="s">
        <v>74</v>
      </c>
      <c r="N85" s="32" t="s">
        <v>77</v>
      </c>
      <c r="O85" s="32" t="s">
        <v>1207</v>
      </c>
    </row>
    <row r="86" spans="1:15" ht="31.5" x14ac:dyDescent="0.25">
      <c r="A86" s="31">
        <v>99</v>
      </c>
      <c r="B86" s="32" t="s">
        <v>168</v>
      </c>
      <c r="C86" s="32" t="s">
        <v>169</v>
      </c>
      <c r="D86" s="32" t="s">
        <v>87</v>
      </c>
      <c r="E86" s="32" t="s">
        <v>105</v>
      </c>
      <c r="F86" s="32" t="s">
        <v>2025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77</v>
      </c>
      <c r="L86" s="32" t="s">
        <v>77</v>
      </c>
      <c r="M86" s="32" t="s">
        <v>77</v>
      </c>
      <c r="N86" s="32" t="s">
        <v>74</v>
      </c>
      <c r="O86" s="32" t="s">
        <v>1207</v>
      </c>
    </row>
    <row r="87" spans="1:15" ht="31.5" hidden="1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2027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1189</v>
      </c>
    </row>
    <row r="88" spans="1:15" ht="15.75" hidden="1" x14ac:dyDescent="0.25">
      <c r="A88" s="31">
        <v>113</v>
      </c>
      <c r="B88" s="32" t="s">
        <v>1891</v>
      </c>
      <c r="C88" s="32" t="s">
        <v>2028</v>
      </c>
      <c r="D88" s="32" t="s">
        <v>2014</v>
      </c>
      <c r="E88" s="32" t="s">
        <v>2014</v>
      </c>
      <c r="F88" s="32" t="s">
        <v>2025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2014</v>
      </c>
    </row>
    <row r="89" spans="1:15" ht="31.5" hidden="1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2025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1189</v>
      </c>
    </row>
    <row r="90" spans="1:15" ht="15.75" hidden="1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2027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1187</v>
      </c>
    </row>
    <row r="91" spans="1:15" hidden="1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2027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1177</v>
      </c>
    </row>
    <row r="92" spans="1:15" ht="15.75" hidden="1" x14ac:dyDescent="0.25">
      <c r="A92" s="31">
        <v>118</v>
      </c>
      <c r="B92" s="32" t="s">
        <v>2209</v>
      </c>
      <c r="C92" s="29" t="s">
        <v>2210</v>
      </c>
      <c r="D92" s="29" t="s">
        <v>72</v>
      </c>
      <c r="E92" s="29" t="s">
        <v>73</v>
      </c>
      <c r="F92" s="32" t="s">
        <v>1298</v>
      </c>
      <c r="G92" s="32" t="s">
        <v>1298</v>
      </c>
      <c r="H92" s="32" t="s">
        <v>1298</v>
      </c>
      <c r="I92" s="32" t="s">
        <v>1298</v>
      </c>
      <c r="J92" s="32" t="s">
        <v>1298</v>
      </c>
      <c r="K92" s="32" t="s">
        <v>1298</v>
      </c>
      <c r="L92" s="32" t="s">
        <v>1298</v>
      </c>
      <c r="M92" s="32" t="s">
        <v>1298</v>
      </c>
      <c r="N92" s="32"/>
      <c r="O92" s="32"/>
    </row>
    <row r="93" spans="1:15" ht="15.75" hidden="1" x14ac:dyDescent="0.25">
      <c r="A93" s="31">
        <v>119</v>
      </c>
      <c r="B93" s="32" t="s">
        <v>2217</v>
      </c>
      <c r="C93" s="29" t="s">
        <v>2216</v>
      </c>
      <c r="D93" s="29"/>
      <c r="E93" s="29"/>
      <c r="F93" s="32" t="s">
        <v>1298</v>
      </c>
      <c r="G93" s="32" t="s">
        <v>1298</v>
      </c>
      <c r="H93" s="32" t="s">
        <v>1298</v>
      </c>
      <c r="I93" s="32" t="s">
        <v>1298</v>
      </c>
      <c r="J93" s="32" t="s">
        <v>1298</v>
      </c>
      <c r="K93" s="32" t="s">
        <v>1298</v>
      </c>
      <c r="L93" s="32" t="s">
        <v>1298</v>
      </c>
      <c r="M93" s="32" t="s">
        <v>1298</v>
      </c>
      <c r="N93" s="32"/>
      <c r="O93" s="32"/>
    </row>
    <row r="94" spans="1:15" ht="15.75" hidden="1" x14ac:dyDescent="0.25">
      <c r="A94" s="29">
        <v>121</v>
      </c>
      <c r="B94" s="29" t="s">
        <v>2029</v>
      </c>
      <c r="C94" s="29" t="s">
        <v>2030</v>
      </c>
      <c r="D94" s="29" t="s">
        <v>72</v>
      </c>
      <c r="E94" s="32" t="s">
        <v>82</v>
      </c>
      <c r="F94" s="32" t="s">
        <v>2027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2014</v>
      </c>
    </row>
    <row r="95" spans="1:15" ht="15.75" hidden="1" x14ac:dyDescent="0.25">
      <c r="A95" s="31">
        <v>125</v>
      </c>
      <c r="B95" s="32" t="s">
        <v>2031</v>
      </c>
      <c r="C95" s="32" t="s">
        <v>2032</v>
      </c>
      <c r="D95" s="32" t="s">
        <v>2014</v>
      </c>
      <c r="E95" s="32" t="s">
        <v>2014</v>
      </c>
      <c r="F95" s="32" t="s">
        <v>2025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1181</v>
      </c>
    </row>
    <row r="96" spans="1:15" ht="15.75" x14ac:dyDescent="0.25">
      <c r="A96" s="31">
        <v>105</v>
      </c>
      <c r="B96" s="32" t="s">
        <v>174</v>
      </c>
      <c r="C96" s="32" t="s">
        <v>175</v>
      </c>
      <c r="D96" s="32" t="s">
        <v>87</v>
      </c>
      <c r="E96" s="32" t="s">
        <v>105</v>
      </c>
      <c r="F96" s="32" t="s">
        <v>2025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1206</v>
      </c>
    </row>
    <row r="97" spans="1:15" ht="15.75" hidden="1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2025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1177</v>
      </c>
    </row>
    <row r="98" spans="1:15" ht="15.75" hidden="1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2027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1177</v>
      </c>
    </row>
    <row r="99" spans="1:15" ht="15.75" hidden="1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2027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1177</v>
      </c>
    </row>
    <row r="100" spans="1:15" ht="15.75" hidden="1" x14ac:dyDescent="0.25">
      <c r="A100" s="31">
        <v>136</v>
      </c>
      <c r="B100" s="32" t="s">
        <v>2008</v>
      </c>
      <c r="C100" s="32" t="s">
        <v>2033</v>
      </c>
      <c r="D100" s="32" t="s">
        <v>2014</v>
      </c>
      <c r="E100" s="32" t="s">
        <v>2014</v>
      </c>
      <c r="F100" s="32" t="s">
        <v>2025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1182</v>
      </c>
    </row>
    <row r="101" spans="1:15" ht="15.75" hidden="1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2025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1177</v>
      </c>
    </row>
    <row r="102" spans="1:15" ht="15.75" x14ac:dyDescent="0.25">
      <c r="A102" s="29">
        <v>107</v>
      </c>
      <c r="B102" s="29" t="s">
        <v>178</v>
      </c>
      <c r="C102" s="32" t="s">
        <v>179</v>
      </c>
      <c r="D102" s="32" t="s">
        <v>72</v>
      </c>
      <c r="E102" s="29" t="s">
        <v>105</v>
      </c>
      <c r="F102" s="32" t="s">
        <v>2025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74</v>
      </c>
      <c r="M102" s="32" t="s">
        <v>74</v>
      </c>
      <c r="N102" s="32" t="s">
        <v>74</v>
      </c>
      <c r="O102" s="29" t="s">
        <v>1201</v>
      </c>
    </row>
    <row r="103" spans="1:15" ht="15.75" hidden="1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2025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1187</v>
      </c>
    </row>
    <row r="104" spans="1:15" ht="15.75" x14ac:dyDescent="0.25">
      <c r="A104" s="31">
        <v>129</v>
      </c>
      <c r="B104" s="32" t="s">
        <v>206</v>
      </c>
      <c r="C104" s="32" t="s">
        <v>207</v>
      </c>
      <c r="D104" s="32" t="s">
        <v>87</v>
      </c>
      <c r="E104" s="32" t="s">
        <v>105</v>
      </c>
      <c r="F104" s="32" t="s">
        <v>2027</v>
      </c>
      <c r="G104" s="32" t="s">
        <v>77</v>
      </c>
      <c r="H104" s="32" t="s">
        <v>77</v>
      </c>
      <c r="I104" s="32" t="s">
        <v>74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74</v>
      </c>
      <c r="O104" s="32" t="s">
        <v>1201</v>
      </c>
    </row>
    <row r="105" spans="1:15" ht="15.75" x14ac:dyDescent="0.25">
      <c r="A105" s="31">
        <v>138</v>
      </c>
      <c r="B105" s="32" t="s">
        <v>235</v>
      </c>
      <c r="C105" s="32" t="s">
        <v>236</v>
      </c>
      <c r="D105" s="32" t="s">
        <v>87</v>
      </c>
      <c r="E105" s="32" t="s">
        <v>105</v>
      </c>
      <c r="F105" s="32" t="s">
        <v>2025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74</v>
      </c>
      <c r="L105" s="32" t="s">
        <v>77</v>
      </c>
      <c r="M105" s="32" t="s">
        <v>74</v>
      </c>
      <c r="N105" s="32" t="s">
        <v>77</v>
      </c>
      <c r="O105" s="32" t="s">
        <v>1177</v>
      </c>
    </row>
    <row r="106" spans="1:15" ht="15.75" hidden="1" x14ac:dyDescent="0.25">
      <c r="A106" s="31">
        <v>143</v>
      </c>
      <c r="B106" s="32" t="s">
        <v>2411</v>
      </c>
      <c r="C106" s="29"/>
      <c r="D106" s="29"/>
      <c r="E106" s="29"/>
      <c r="F106" s="32" t="s">
        <v>1298</v>
      </c>
      <c r="G106" s="32" t="s">
        <v>1298</v>
      </c>
      <c r="H106" s="32" t="s">
        <v>1298</v>
      </c>
      <c r="I106" s="32" t="s">
        <v>1298</v>
      </c>
      <c r="J106" s="32" t="s">
        <v>1298</v>
      </c>
      <c r="K106" s="32" t="s">
        <v>1298</v>
      </c>
      <c r="L106" s="32" t="s">
        <v>1298</v>
      </c>
      <c r="M106" s="32" t="s">
        <v>1298</v>
      </c>
      <c r="N106" s="32"/>
      <c r="O106" s="32"/>
    </row>
    <row r="107" spans="1:15" ht="15.75" x14ac:dyDescent="0.25">
      <c r="A107" s="31">
        <v>140</v>
      </c>
      <c r="B107" s="32" t="s">
        <v>2206</v>
      </c>
      <c r="C107" s="29" t="s">
        <v>2472</v>
      </c>
      <c r="D107" s="29"/>
      <c r="E107" s="29" t="s">
        <v>105</v>
      </c>
      <c r="F107" s="32" t="s">
        <v>1298</v>
      </c>
      <c r="G107" s="32" t="s">
        <v>1298</v>
      </c>
      <c r="H107" s="32" t="s">
        <v>1298</v>
      </c>
      <c r="I107" s="32" t="s">
        <v>1298</v>
      </c>
      <c r="J107" s="32" t="s">
        <v>1298</v>
      </c>
      <c r="K107" s="32" t="s">
        <v>1298</v>
      </c>
      <c r="L107" s="32" t="s">
        <v>1298</v>
      </c>
      <c r="M107" s="32" t="s">
        <v>1298</v>
      </c>
      <c r="N107" s="32"/>
      <c r="O107" s="32"/>
    </row>
    <row r="108" spans="1:15" ht="15.75" hidden="1" x14ac:dyDescent="0.25">
      <c r="A108" s="31">
        <v>146</v>
      </c>
      <c r="B108" s="32" t="s">
        <v>2034</v>
      </c>
      <c r="C108" s="32" t="s">
        <v>2035</v>
      </c>
      <c r="D108" s="32" t="s">
        <v>72</v>
      </c>
      <c r="E108" s="32" t="s">
        <v>73</v>
      </c>
      <c r="F108" s="32" t="s">
        <v>2025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2014</v>
      </c>
    </row>
    <row r="109" spans="1:15" hidden="1" x14ac:dyDescent="0.25">
      <c r="A109" s="29">
        <v>147</v>
      </c>
      <c r="B109" s="29" t="s">
        <v>1293</v>
      </c>
      <c r="C109" s="29" t="s">
        <v>1294</v>
      </c>
      <c r="D109" s="29" t="s">
        <v>87</v>
      </c>
      <c r="E109" s="29" t="s">
        <v>73</v>
      </c>
      <c r="F109" s="30" t="s">
        <v>2025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1178</v>
      </c>
    </row>
    <row r="110" spans="1:15" ht="15.75" hidden="1" x14ac:dyDescent="0.25">
      <c r="A110" s="31">
        <v>149</v>
      </c>
      <c r="B110" s="32" t="s">
        <v>2228</v>
      </c>
      <c r="C110" s="29" t="s">
        <v>2473</v>
      </c>
      <c r="D110" s="29"/>
      <c r="E110" s="29" t="s">
        <v>73</v>
      </c>
      <c r="F110" s="32" t="s">
        <v>1298</v>
      </c>
      <c r="G110" s="32" t="s">
        <v>1298</v>
      </c>
      <c r="H110" s="32" t="s">
        <v>1298</v>
      </c>
      <c r="I110" s="32" t="s">
        <v>1298</v>
      </c>
      <c r="J110" s="32" t="s">
        <v>1298</v>
      </c>
      <c r="K110" s="32" t="s">
        <v>1298</v>
      </c>
      <c r="L110" s="32" t="s">
        <v>1298</v>
      </c>
      <c r="M110" s="32" t="s">
        <v>1298</v>
      </c>
      <c r="N110" s="32"/>
      <c r="O110" s="32"/>
    </row>
    <row r="111" spans="1:15" ht="15.75" x14ac:dyDescent="0.25">
      <c r="A111" s="31">
        <v>142</v>
      </c>
      <c r="B111" s="32" t="s">
        <v>241</v>
      </c>
      <c r="C111" s="32" t="s">
        <v>242</v>
      </c>
      <c r="D111" s="32" t="s">
        <v>72</v>
      </c>
      <c r="E111" s="32" t="s">
        <v>105</v>
      </c>
      <c r="F111" s="32" t="s">
        <v>2027</v>
      </c>
      <c r="G111" s="32" t="s">
        <v>77</v>
      </c>
      <c r="H111" s="32" t="s">
        <v>77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77</v>
      </c>
      <c r="N111" s="32" t="s">
        <v>77</v>
      </c>
      <c r="O111" s="32" t="s">
        <v>1206</v>
      </c>
    </row>
    <row r="112" spans="1:15" ht="15.75" hidden="1" x14ac:dyDescent="0.25">
      <c r="A112" s="31">
        <v>152</v>
      </c>
      <c r="B112" s="32" t="s">
        <v>2036</v>
      </c>
      <c r="C112" s="32" t="s">
        <v>1877</v>
      </c>
      <c r="D112" s="32" t="s">
        <v>72</v>
      </c>
      <c r="E112" s="32" t="s">
        <v>73</v>
      </c>
      <c r="F112" s="32" t="s">
        <v>2025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1178</v>
      </c>
    </row>
    <row r="113" spans="1:15" ht="15.75" hidden="1" x14ac:dyDescent="0.25">
      <c r="A113" s="31">
        <v>153</v>
      </c>
      <c r="B113" s="32" t="s">
        <v>1295</v>
      </c>
      <c r="C113" s="32" t="s">
        <v>2037</v>
      </c>
      <c r="D113" s="32" t="s">
        <v>1296</v>
      </c>
      <c r="E113" s="32" t="s">
        <v>73</v>
      </c>
      <c r="F113" s="32" t="s">
        <v>2025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2014</v>
      </c>
      <c r="L113" s="32" t="s">
        <v>2014</v>
      </c>
      <c r="M113" s="32" t="s">
        <v>2014</v>
      </c>
      <c r="N113" s="32" t="s">
        <v>2014</v>
      </c>
      <c r="O113" s="32" t="s">
        <v>2014</v>
      </c>
    </row>
    <row r="114" spans="1:15" ht="15.75" x14ac:dyDescent="0.25">
      <c r="A114" s="31">
        <v>144</v>
      </c>
      <c r="B114" s="32" t="s">
        <v>243</v>
      </c>
      <c r="C114" s="32" t="s">
        <v>244</v>
      </c>
      <c r="D114" s="32" t="s">
        <v>72</v>
      </c>
      <c r="E114" s="32" t="s">
        <v>105</v>
      </c>
      <c r="F114" s="32" t="s">
        <v>2027</v>
      </c>
      <c r="G114" s="32" t="s">
        <v>77</v>
      </c>
      <c r="H114" s="32" t="s">
        <v>77</v>
      </c>
      <c r="I114" s="32" t="s">
        <v>77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1177</v>
      </c>
    </row>
    <row r="115" spans="1:15" ht="31.5" x14ac:dyDescent="0.25">
      <c r="A115" s="31">
        <v>151</v>
      </c>
      <c r="B115" s="32" t="s">
        <v>249</v>
      </c>
      <c r="C115" s="32" t="s">
        <v>250</v>
      </c>
      <c r="D115" s="32" t="s">
        <v>130</v>
      </c>
      <c r="E115" s="32" t="s">
        <v>105</v>
      </c>
      <c r="F115" s="32" t="s">
        <v>2027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74</v>
      </c>
      <c r="M115" s="32" t="s">
        <v>74</v>
      </c>
      <c r="N115" s="32" t="s">
        <v>77</v>
      </c>
      <c r="O115" s="32" t="s">
        <v>1205</v>
      </c>
    </row>
    <row r="116" spans="1:15" ht="15.75" hidden="1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2027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1188</v>
      </c>
    </row>
    <row r="117" spans="1:15" ht="15.75" hidden="1" x14ac:dyDescent="0.25">
      <c r="A117" s="31">
        <v>159</v>
      </c>
      <c r="B117" s="32" t="s">
        <v>1937</v>
      </c>
      <c r="C117" s="32" t="s">
        <v>2038</v>
      </c>
      <c r="D117" s="32" t="s">
        <v>2014</v>
      </c>
      <c r="E117" s="32" t="s">
        <v>2014</v>
      </c>
      <c r="F117" s="32" t="s">
        <v>2025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2014</v>
      </c>
    </row>
    <row r="118" spans="1:15" ht="31.5" hidden="1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2025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1184</v>
      </c>
    </row>
    <row r="119" spans="1:15" ht="15.75" hidden="1" x14ac:dyDescent="0.25">
      <c r="A119" s="31">
        <v>161</v>
      </c>
      <c r="B119" s="32" t="s">
        <v>1954</v>
      </c>
      <c r="C119" s="32" t="s">
        <v>2039</v>
      </c>
      <c r="D119" s="32" t="s">
        <v>72</v>
      </c>
      <c r="E119" s="32" t="s">
        <v>82</v>
      </c>
      <c r="F119" s="32" t="s">
        <v>2025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1285</v>
      </c>
    </row>
    <row r="120" spans="1:15" ht="15.75" hidden="1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2025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1181</v>
      </c>
    </row>
    <row r="121" spans="1:15" ht="15.75" hidden="1" x14ac:dyDescent="0.25">
      <c r="A121" s="31">
        <v>165</v>
      </c>
      <c r="B121" s="32" t="s">
        <v>1924</v>
      </c>
      <c r="C121" s="32" t="s">
        <v>2040</v>
      </c>
      <c r="D121" s="32" t="s">
        <v>2014</v>
      </c>
      <c r="E121" s="32" t="s">
        <v>2014</v>
      </c>
      <c r="F121" s="32" t="s">
        <v>2027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2014</v>
      </c>
    </row>
    <row r="122" spans="1:15" ht="31.5" x14ac:dyDescent="0.25">
      <c r="A122" s="31">
        <v>154</v>
      </c>
      <c r="B122" s="32" t="s">
        <v>251</v>
      </c>
      <c r="C122" s="32" t="s">
        <v>252</v>
      </c>
      <c r="D122" s="32" t="s">
        <v>130</v>
      </c>
      <c r="E122" s="32" t="s">
        <v>105</v>
      </c>
      <c r="F122" s="32" t="s">
        <v>2027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77</v>
      </c>
      <c r="O122" s="32" t="s">
        <v>1205</v>
      </c>
    </row>
    <row r="123" spans="1:15" ht="15.75" hidden="1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2025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1178</v>
      </c>
    </row>
    <row r="124" spans="1:15" ht="15.75" x14ac:dyDescent="0.25">
      <c r="A124" s="31">
        <v>157</v>
      </c>
      <c r="B124" s="32" t="s">
        <v>257</v>
      </c>
      <c r="C124" s="32" t="s">
        <v>258</v>
      </c>
      <c r="D124" s="32" t="s">
        <v>87</v>
      </c>
      <c r="E124" s="32" t="s">
        <v>105</v>
      </c>
      <c r="F124" s="32" t="s">
        <v>2027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1205</v>
      </c>
    </row>
    <row r="125" spans="1:15" ht="15.75" x14ac:dyDescent="0.25">
      <c r="A125" s="31">
        <v>166</v>
      </c>
      <c r="B125" s="32" t="s">
        <v>2528</v>
      </c>
      <c r="C125" s="29"/>
      <c r="D125" s="29"/>
      <c r="E125" s="29" t="s">
        <v>1273</v>
      </c>
      <c r="F125" s="32" t="s">
        <v>1298</v>
      </c>
      <c r="G125" s="32" t="s">
        <v>1298</v>
      </c>
      <c r="H125" s="32" t="s">
        <v>1298</v>
      </c>
      <c r="I125" s="32" t="s">
        <v>1298</v>
      </c>
      <c r="J125" s="32" t="s">
        <v>1298</v>
      </c>
      <c r="K125" s="32" t="s">
        <v>1298</v>
      </c>
      <c r="L125" s="32" t="s">
        <v>1298</v>
      </c>
      <c r="M125" s="32" t="s">
        <v>1298</v>
      </c>
      <c r="N125" s="32"/>
      <c r="O125" s="32"/>
    </row>
    <row r="126" spans="1:15" ht="15.75" hidden="1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2025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1181</v>
      </c>
    </row>
    <row r="127" spans="1:15" ht="15.75" hidden="1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2027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1187</v>
      </c>
    </row>
    <row r="128" spans="1:15" ht="15.75" x14ac:dyDescent="0.25">
      <c r="A128" s="31">
        <v>171</v>
      </c>
      <c r="B128" s="32" t="s">
        <v>296</v>
      </c>
      <c r="C128" s="32" t="s">
        <v>297</v>
      </c>
      <c r="D128" s="32" t="s">
        <v>72</v>
      </c>
      <c r="E128" s="32" t="s">
        <v>105</v>
      </c>
      <c r="F128" s="32" t="s">
        <v>2025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1206</v>
      </c>
    </row>
    <row r="129" spans="1:15" ht="15.75" hidden="1" x14ac:dyDescent="0.25">
      <c r="A129" s="31">
        <v>182</v>
      </c>
      <c r="B129" s="32" t="s">
        <v>1884</v>
      </c>
      <c r="C129" s="32" t="s">
        <v>2041</v>
      </c>
      <c r="D129" s="32" t="s">
        <v>72</v>
      </c>
      <c r="E129" s="32" t="s">
        <v>2130</v>
      </c>
      <c r="F129" s="32" t="s">
        <v>2025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1298</v>
      </c>
      <c r="O129" s="32" t="s">
        <v>2014</v>
      </c>
    </row>
    <row r="130" spans="1:15" ht="15.75" hidden="1" x14ac:dyDescent="0.25">
      <c r="A130" s="31">
        <v>183</v>
      </c>
      <c r="B130" s="32" t="s">
        <v>2208</v>
      </c>
      <c r="C130" s="29" t="s">
        <v>2474</v>
      </c>
      <c r="D130" s="29"/>
      <c r="E130" s="29" t="s">
        <v>73</v>
      </c>
      <c r="F130" s="32" t="s">
        <v>1298</v>
      </c>
      <c r="G130" s="32" t="s">
        <v>1298</v>
      </c>
      <c r="H130" s="32" t="s">
        <v>1298</v>
      </c>
      <c r="I130" s="32" t="s">
        <v>1298</v>
      </c>
      <c r="J130" s="32" t="s">
        <v>1298</v>
      </c>
      <c r="K130" s="32" t="s">
        <v>1298</v>
      </c>
      <c r="L130" s="32" t="s">
        <v>1298</v>
      </c>
      <c r="M130" s="32" t="s">
        <v>1298</v>
      </c>
      <c r="N130" s="32"/>
      <c r="O130" s="32"/>
    </row>
    <row r="131" spans="1:15" ht="15.75" hidden="1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2027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1180</v>
      </c>
    </row>
    <row r="132" spans="1:15" ht="15.75" hidden="1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2025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1184</v>
      </c>
    </row>
    <row r="133" spans="1:15" ht="15.75" hidden="1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2025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1177</v>
      </c>
    </row>
    <row r="134" spans="1:15" ht="15.75" x14ac:dyDescent="0.25">
      <c r="A134" s="31">
        <v>172</v>
      </c>
      <c r="B134" s="32" t="s">
        <v>298</v>
      </c>
      <c r="C134" s="32" t="s">
        <v>299</v>
      </c>
      <c r="D134" s="32" t="s">
        <v>87</v>
      </c>
      <c r="E134" s="32" t="s">
        <v>105</v>
      </c>
      <c r="F134" s="32" t="s">
        <v>2025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74</v>
      </c>
      <c r="L134" s="32" t="s">
        <v>77</v>
      </c>
      <c r="M134" s="32" t="s">
        <v>74</v>
      </c>
      <c r="N134" s="32" t="s">
        <v>77</v>
      </c>
      <c r="O134" s="32" t="s">
        <v>1206</v>
      </c>
    </row>
    <row r="135" spans="1:15" ht="15.75" hidden="1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2025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1178</v>
      </c>
    </row>
    <row r="136" spans="1:15" ht="31.5" x14ac:dyDescent="0.25">
      <c r="A136" s="31">
        <v>181</v>
      </c>
      <c r="B136" s="32" t="s">
        <v>316</v>
      </c>
      <c r="C136" s="32" t="s">
        <v>317</v>
      </c>
      <c r="D136" s="32" t="s">
        <v>130</v>
      </c>
      <c r="E136" s="32" t="s">
        <v>105</v>
      </c>
      <c r="F136" s="32" t="s">
        <v>2027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1177</v>
      </c>
    </row>
    <row r="137" spans="1:15" ht="15.75" hidden="1" x14ac:dyDescent="0.25">
      <c r="A137" s="31">
        <v>194</v>
      </c>
      <c r="B137" s="32" t="s">
        <v>1231</v>
      </c>
      <c r="C137" s="32" t="s">
        <v>1232</v>
      </c>
      <c r="D137" s="32" t="s">
        <v>72</v>
      </c>
      <c r="E137" s="32" t="s">
        <v>73</v>
      </c>
      <c r="F137" s="32" t="s">
        <v>2025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1184</v>
      </c>
    </row>
    <row r="138" spans="1:15" ht="15.75" x14ac:dyDescent="0.25">
      <c r="A138" s="29">
        <v>189</v>
      </c>
      <c r="B138" s="29" t="s">
        <v>328</v>
      </c>
      <c r="C138" s="30" t="s">
        <v>329</v>
      </c>
      <c r="D138" s="32" t="s">
        <v>72</v>
      </c>
      <c r="E138" s="32" t="s">
        <v>105</v>
      </c>
      <c r="F138" s="29" t="s">
        <v>2025</v>
      </c>
      <c r="G138" s="29" t="s">
        <v>77</v>
      </c>
      <c r="H138" s="29" t="s">
        <v>77</v>
      </c>
      <c r="I138" s="29" t="s">
        <v>74</v>
      </c>
      <c r="J138" s="29" t="s">
        <v>77</v>
      </c>
      <c r="K138" s="29" t="s">
        <v>77</v>
      </c>
      <c r="L138" s="29" t="s">
        <v>77</v>
      </c>
      <c r="M138" s="29" t="s">
        <v>77</v>
      </c>
      <c r="N138" s="29" t="s">
        <v>77</v>
      </c>
      <c r="O138" s="29" t="s">
        <v>1202</v>
      </c>
    </row>
    <row r="139" spans="1:15" ht="15.75" x14ac:dyDescent="0.25">
      <c r="A139" s="31">
        <v>193</v>
      </c>
      <c r="B139" s="32" t="s">
        <v>1936</v>
      </c>
      <c r="C139" s="32" t="s">
        <v>2042</v>
      </c>
      <c r="D139" s="32" t="s">
        <v>72</v>
      </c>
      <c r="E139" s="32" t="s">
        <v>105</v>
      </c>
      <c r="F139" s="32" t="s">
        <v>2025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2014</v>
      </c>
    </row>
    <row r="140" spans="1:15" ht="15.75" hidden="1" x14ac:dyDescent="0.25">
      <c r="A140" s="31">
        <v>199</v>
      </c>
      <c r="B140" s="32" t="s">
        <v>1878</v>
      </c>
      <c r="C140" s="32" t="s">
        <v>1879</v>
      </c>
      <c r="D140" s="32" t="s">
        <v>72</v>
      </c>
      <c r="E140" s="32" t="s">
        <v>73</v>
      </c>
      <c r="F140" s="32" t="s">
        <v>2025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2014</v>
      </c>
      <c r="L140" s="32" t="s">
        <v>2014</v>
      </c>
      <c r="M140" s="32" t="s">
        <v>2014</v>
      </c>
      <c r="N140" s="32" t="s">
        <v>2014</v>
      </c>
      <c r="O140" s="32" t="s">
        <v>2014</v>
      </c>
    </row>
    <row r="141" spans="1:15" ht="15.75" x14ac:dyDescent="0.25">
      <c r="A141" s="31">
        <v>196</v>
      </c>
      <c r="B141" s="32" t="s">
        <v>338</v>
      </c>
      <c r="C141" s="32" t="s">
        <v>339</v>
      </c>
      <c r="D141" s="32" t="s">
        <v>72</v>
      </c>
      <c r="E141" s="32" t="s">
        <v>105</v>
      </c>
      <c r="F141" s="32" t="s">
        <v>2025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32" t="s">
        <v>1203</v>
      </c>
    </row>
    <row r="142" spans="1:15" ht="15.75" hidden="1" x14ac:dyDescent="0.25">
      <c r="A142" s="31">
        <v>204</v>
      </c>
      <c r="B142" s="32" t="s">
        <v>1889</v>
      </c>
      <c r="C142" s="32" t="s">
        <v>2045</v>
      </c>
      <c r="D142" s="32" t="s">
        <v>2014</v>
      </c>
      <c r="E142" s="32" t="s">
        <v>82</v>
      </c>
      <c r="F142" s="32" t="s">
        <v>2025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1188</v>
      </c>
    </row>
    <row r="143" spans="1:15" ht="15.75" x14ac:dyDescent="0.25">
      <c r="A143" s="31">
        <v>198</v>
      </c>
      <c r="B143" s="32" t="s">
        <v>2043</v>
      </c>
      <c r="C143" s="32" t="s">
        <v>2044</v>
      </c>
      <c r="D143" s="32" t="s">
        <v>72</v>
      </c>
      <c r="E143" s="32" t="s">
        <v>105</v>
      </c>
      <c r="F143" s="32" t="s">
        <v>2025</v>
      </c>
      <c r="G143" s="32" t="s">
        <v>2025</v>
      </c>
      <c r="H143" s="32" t="s">
        <v>2025</v>
      </c>
      <c r="I143" s="32" t="s">
        <v>2014</v>
      </c>
      <c r="J143" s="32" t="s">
        <v>2025</v>
      </c>
      <c r="K143" s="32" t="s">
        <v>2014</v>
      </c>
      <c r="L143" s="32" t="s">
        <v>2014</v>
      </c>
      <c r="M143" s="32" t="s">
        <v>2014</v>
      </c>
      <c r="N143" s="32" t="s">
        <v>2014</v>
      </c>
      <c r="O143" s="32" t="s">
        <v>2014</v>
      </c>
    </row>
    <row r="144" spans="1:15" ht="15.75" hidden="1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2025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1188</v>
      </c>
    </row>
    <row r="145" spans="1:15" ht="15.75" hidden="1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2025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1188</v>
      </c>
    </row>
    <row r="146" spans="1:15" ht="15.75" hidden="1" x14ac:dyDescent="0.25">
      <c r="A146" s="31">
        <v>212</v>
      </c>
      <c r="B146" s="32" t="s">
        <v>1880</v>
      </c>
      <c r="C146" s="32" t="s">
        <v>1881</v>
      </c>
      <c r="D146" s="32" t="s">
        <v>72</v>
      </c>
      <c r="E146" s="32" t="s">
        <v>73</v>
      </c>
      <c r="F146" s="32" t="s">
        <v>2025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1274</v>
      </c>
      <c r="N146" s="32" t="s">
        <v>1201</v>
      </c>
      <c r="O146" s="32" t="s">
        <v>2014</v>
      </c>
    </row>
    <row r="147" spans="1:15" ht="15.75" hidden="1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2025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1188</v>
      </c>
    </row>
    <row r="148" spans="1:15" s="106" customFormat="1" ht="15.75" hidden="1" x14ac:dyDescent="0.25">
      <c r="A148" s="109">
        <v>214</v>
      </c>
      <c r="B148" s="110" t="s">
        <v>2563</v>
      </c>
      <c r="C148" s="110" t="s">
        <v>2564</v>
      </c>
      <c r="D148" s="110" t="s">
        <v>72</v>
      </c>
      <c r="E148" s="110" t="s">
        <v>82</v>
      </c>
      <c r="F148" s="110" t="s">
        <v>2025</v>
      </c>
      <c r="G148" s="110" t="s">
        <v>2027</v>
      </c>
      <c r="H148" s="110" t="s">
        <v>2027</v>
      </c>
      <c r="I148" s="110"/>
      <c r="J148" s="110" t="s">
        <v>2027</v>
      </c>
      <c r="K148" s="110"/>
      <c r="L148" s="110"/>
      <c r="M148" s="110"/>
      <c r="N148" s="110"/>
      <c r="O148" s="110"/>
    </row>
    <row r="149" spans="1:15" ht="15.75" hidden="1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2025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1188</v>
      </c>
    </row>
    <row r="150" spans="1:15" ht="15.75" hidden="1" x14ac:dyDescent="0.25">
      <c r="A150" s="31">
        <v>218</v>
      </c>
      <c r="B150" s="32" t="s">
        <v>1895</v>
      </c>
      <c r="C150" s="32" t="s">
        <v>2046</v>
      </c>
      <c r="D150" s="32" t="s">
        <v>72</v>
      </c>
      <c r="E150" s="32" t="s">
        <v>82</v>
      </c>
      <c r="F150" s="32" t="s">
        <v>2025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2014</v>
      </c>
    </row>
    <row r="151" spans="1:15" ht="15.75" hidden="1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2025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1188</v>
      </c>
    </row>
    <row r="152" spans="1:15" ht="15.75" hidden="1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2025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1188</v>
      </c>
    </row>
    <row r="153" spans="1:15" ht="15.75" hidden="1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2025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1182</v>
      </c>
    </row>
    <row r="154" spans="1:15" ht="15.75" hidden="1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2027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1184</v>
      </c>
    </row>
    <row r="155" spans="1:15" ht="15.75" hidden="1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2025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1180</v>
      </c>
    </row>
    <row r="156" spans="1:15" ht="15.75" hidden="1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2025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1178</v>
      </c>
    </row>
    <row r="157" spans="1:15" ht="15.75" x14ac:dyDescent="0.25">
      <c r="A157" s="31">
        <v>201</v>
      </c>
      <c r="B157" s="32" t="s">
        <v>344</v>
      </c>
      <c r="C157" s="32" t="s">
        <v>345</v>
      </c>
      <c r="D157" s="32" t="s">
        <v>87</v>
      </c>
      <c r="E157" s="32" t="s">
        <v>105</v>
      </c>
      <c r="F157" s="32" t="s">
        <v>2027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1177</v>
      </c>
    </row>
    <row r="158" spans="1:15" ht="15.75" hidden="1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2027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1187</v>
      </c>
    </row>
    <row r="159" spans="1:15" ht="15.75" hidden="1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2027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1187</v>
      </c>
    </row>
    <row r="160" spans="1:15" ht="31.5" hidden="1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2025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1177</v>
      </c>
    </row>
    <row r="161" spans="1:15" ht="15.75" hidden="1" x14ac:dyDescent="0.25">
      <c r="A161" s="31">
        <v>235</v>
      </c>
      <c r="B161" s="32" t="s">
        <v>394</v>
      </c>
      <c r="C161" s="32" t="s">
        <v>1269</v>
      </c>
      <c r="D161" s="32" t="s">
        <v>87</v>
      </c>
      <c r="E161" s="32" t="s">
        <v>73</v>
      </c>
      <c r="F161" s="32" t="s">
        <v>2027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1187</v>
      </c>
    </row>
    <row r="162" spans="1:15" ht="15.75" hidden="1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2027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1187</v>
      </c>
    </row>
    <row r="163" spans="1:15" ht="15.75" hidden="1" x14ac:dyDescent="0.25">
      <c r="A163" s="31">
        <v>238</v>
      </c>
      <c r="B163" s="32" t="s">
        <v>2121</v>
      </c>
      <c r="C163" s="32" t="s">
        <v>2122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1180</v>
      </c>
    </row>
    <row r="164" spans="1:15" ht="15.75" hidden="1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2027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1187</v>
      </c>
    </row>
    <row r="165" spans="1:15" ht="15.75" hidden="1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2027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1184</v>
      </c>
    </row>
    <row r="166" spans="1:15" ht="15.75" hidden="1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2025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1182</v>
      </c>
    </row>
    <row r="167" spans="1:15" ht="15.75" hidden="1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2027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1183</v>
      </c>
    </row>
    <row r="168" spans="1:15" ht="15.75" hidden="1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2025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1182</v>
      </c>
    </row>
    <row r="169" spans="1:15" ht="15.75" hidden="1" x14ac:dyDescent="0.25">
      <c r="A169" s="31">
        <v>245</v>
      </c>
      <c r="B169" s="32" t="s">
        <v>2172</v>
      </c>
      <c r="C169" s="29" t="s">
        <v>2136</v>
      </c>
      <c r="D169" s="29" t="s">
        <v>72</v>
      </c>
      <c r="E169" s="29"/>
      <c r="F169" s="32" t="s">
        <v>2025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hidden="1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2027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1183</v>
      </c>
    </row>
    <row r="171" spans="1:15" ht="15.75" hidden="1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2025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1181</v>
      </c>
    </row>
    <row r="172" spans="1:15" ht="15.75" hidden="1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2025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1179</v>
      </c>
    </row>
    <row r="173" spans="1:15" ht="15.75" hidden="1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2025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1179</v>
      </c>
    </row>
    <row r="174" spans="1:15" ht="15.75" x14ac:dyDescent="0.25">
      <c r="A174" s="31">
        <v>208</v>
      </c>
      <c r="B174" s="32" t="s">
        <v>354</v>
      </c>
      <c r="C174" s="32" t="s">
        <v>355</v>
      </c>
      <c r="D174" s="32" t="s">
        <v>72</v>
      </c>
      <c r="E174" s="32" t="s">
        <v>105</v>
      </c>
      <c r="F174" s="32" t="s">
        <v>2025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1177</v>
      </c>
    </row>
    <row r="175" spans="1:15" ht="15.75" x14ac:dyDescent="0.25">
      <c r="A175" s="31">
        <v>228</v>
      </c>
      <c r="B175" s="32" t="s">
        <v>381</v>
      </c>
      <c r="C175" s="32" t="s">
        <v>382</v>
      </c>
      <c r="D175" s="32" t="s">
        <v>72</v>
      </c>
      <c r="E175" s="32" t="s">
        <v>105</v>
      </c>
      <c r="F175" s="32" t="s">
        <v>2025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77</v>
      </c>
      <c r="M175" s="32" t="s">
        <v>74</v>
      </c>
      <c r="N175" s="32" t="s">
        <v>77</v>
      </c>
      <c r="O175" s="32" t="s">
        <v>1177</v>
      </c>
    </row>
    <row r="176" spans="1:15" ht="15.75" x14ac:dyDescent="0.25">
      <c r="A176" s="31">
        <v>253</v>
      </c>
      <c r="B176" s="32" t="s">
        <v>512</v>
      </c>
      <c r="C176" s="32" t="s">
        <v>513</v>
      </c>
      <c r="D176" s="32" t="s">
        <v>87</v>
      </c>
      <c r="E176" s="32" t="s">
        <v>105</v>
      </c>
      <c r="F176" s="32" t="s">
        <v>2025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1202</v>
      </c>
    </row>
    <row r="177" spans="1:15" ht="15.75" hidden="1" x14ac:dyDescent="0.25">
      <c r="A177" s="31">
        <v>259</v>
      </c>
      <c r="B177" s="32" t="s">
        <v>2158</v>
      </c>
      <c r="C177" s="29" t="s">
        <v>2159</v>
      </c>
      <c r="D177" s="29" t="s">
        <v>72</v>
      </c>
      <c r="E177" s="29" t="s">
        <v>73</v>
      </c>
      <c r="F177" s="32" t="s">
        <v>2025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256</v>
      </c>
      <c r="B178" s="32" t="s">
        <v>518</v>
      </c>
      <c r="C178" s="32" t="s">
        <v>519</v>
      </c>
      <c r="D178" s="32" t="s">
        <v>87</v>
      </c>
      <c r="E178" s="32" t="s">
        <v>105</v>
      </c>
      <c r="F178" s="32" t="s">
        <v>2025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77</v>
      </c>
      <c r="O178" s="32" t="s">
        <v>1202</v>
      </c>
    </row>
    <row r="179" spans="1:15" ht="15.75" x14ac:dyDescent="0.25">
      <c r="A179" s="31">
        <v>257</v>
      </c>
      <c r="B179" s="32" t="s">
        <v>520</v>
      </c>
      <c r="C179" s="32" t="s">
        <v>521</v>
      </c>
      <c r="D179" s="32" t="s">
        <v>87</v>
      </c>
      <c r="E179" s="32" t="s">
        <v>105</v>
      </c>
      <c r="F179" s="32" t="s">
        <v>2025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74</v>
      </c>
      <c r="O179" s="32" t="s">
        <v>1202</v>
      </c>
    </row>
    <row r="180" spans="1:15" ht="15.75" hidden="1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2027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1178</v>
      </c>
    </row>
    <row r="181" spans="1:15" ht="15.75" hidden="1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2025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1185</v>
      </c>
    </row>
    <row r="182" spans="1:15" ht="15.75" hidden="1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2025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1185</v>
      </c>
    </row>
    <row r="183" spans="1:15" ht="15.75" hidden="1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2025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1188</v>
      </c>
    </row>
    <row r="184" spans="1:15" ht="15.75" hidden="1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2025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1183</v>
      </c>
    </row>
    <row r="185" spans="1:15" ht="15.75" x14ac:dyDescent="0.25">
      <c r="A185" s="31">
        <v>261</v>
      </c>
      <c r="B185" s="32" t="s">
        <v>526</v>
      </c>
      <c r="C185" s="32" t="s">
        <v>527</v>
      </c>
      <c r="D185" s="32" t="s">
        <v>87</v>
      </c>
      <c r="E185" s="32" t="s">
        <v>105</v>
      </c>
      <c r="F185" s="32" t="s">
        <v>2025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74</v>
      </c>
      <c r="L185" s="32" t="s">
        <v>77</v>
      </c>
      <c r="M185" s="32" t="s">
        <v>74</v>
      </c>
      <c r="N185" s="32" t="s">
        <v>77</v>
      </c>
      <c r="O185" s="32" t="s">
        <v>1202</v>
      </c>
    </row>
    <row r="186" spans="1:15" ht="15.75" x14ac:dyDescent="0.25">
      <c r="A186" s="31">
        <v>262</v>
      </c>
      <c r="B186" s="32" t="s">
        <v>528</v>
      </c>
      <c r="C186" s="32" t="s">
        <v>529</v>
      </c>
      <c r="D186" s="32" t="s">
        <v>87</v>
      </c>
      <c r="E186" s="32" t="s">
        <v>105</v>
      </c>
      <c r="F186" s="32" t="s">
        <v>2027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74</v>
      </c>
      <c r="L186" s="32" t="s">
        <v>74</v>
      </c>
      <c r="M186" s="32" t="s">
        <v>74</v>
      </c>
      <c r="N186" s="32" t="s">
        <v>74</v>
      </c>
      <c r="O186" s="32" t="s">
        <v>1202</v>
      </c>
    </row>
    <row r="187" spans="1:15" ht="15.75" x14ac:dyDescent="0.25">
      <c r="A187" s="31">
        <v>275</v>
      </c>
      <c r="B187" s="32" t="s">
        <v>551</v>
      </c>
      <c r="C187" s="32" t="s">
        <v>51</v>
      </c>
      <c r="D187" s="32" t="s">
        <v>87</v>
      </c>
      <c r="E187" s="32" t="s">
        <v>105</v>
      </c>
      <c r="F187" s="32" t="s">
        <v>2025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1202</v>
      </c>
    </row>
    <row r="188" spans="1:15" ht="15.75" hidden="1" x14ac:dyDescent="0.25">
      <c r="A188" s="31">
        <v>279</v>
      </c>
      <c r="B188" s="32" t="s">
        <v>1198</v>
      </c>
      <c r="C188" s="32" t="s">
        <v>1199</v>
      </c>
      <c r="D188" s="32" t="s">
        <v>72</v>
      </c>
      <c r="E188" s="32" t="s">
        <v>73</v>
      </c>
      <c r="F188" s="32" t="s">
        <v>2025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1183</v>
      </c>
    </row>
    <row r="189" spans="1:15" ht="15.75" hidden="1" x14ac:dyDescent="0.25">
      <c r="A189" s="31">
        <v>280</v>
      </c>
      <c r="B189" s="32" t="s">
        <v>1196</v>
      </c>
      <c r="C189" s="32" t="s">
        <v>1197</v>
      </c>
      <c r="D189" s="32" t="s">
        <v>87</v>
      </c>
      <c r="E189" s="32" t="s">
        <v>73</v>
      </c>
      <c r="F189" s="32" t="s">
        <v>2025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1185</v>
      </c>
    </row>
    <row r="190" spans="1:15" ht="15.75" hidden="1" x14ac:dyDescent="0.25">
      <c r="A190" s="31">
        <v>281</v>
      </c>
      <c r="B190" s="32" t="s">
        <v>1229</v>
      </c>
      <c r="C190" s="32" t="s">
        <v>1230</v>
      </c>
      <c r="D190" s="32" t="s">
        <v>72</v>
      </c>
      <c r="E190" s="32" t="s">
        <v>73</v>
      </c>
      <c r="F190" s="32" t="s">
        <v>2025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1178</v>
      </c>
    </row>
    <row r="191" spans="1:15" ht="31.5" x14ac:dyDescent="0.25">
      <c r="A191" s="31">
        <v>276</v>
      </c>
      <c r="B191" s="32" t="s">
        <v>552</v>
      </c>
      <c r="C191" s="32" t="s">
        <v>553</v>
      </c>
      <c r="D191" s="32" t="s">
        <v>72</v>
      </c>
      <c r="E191" s="32" t="s">
        <v>105</v>
      </c>
      <c r="F191" s="32" t="s">
        <v>2025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1207</v>
      </c>
    </row>
    <row r="192" spans="1:15" ht="15.75" x14ac:dyDescent="0.25">
      <c r="A192" s="31">
        <v>277</v>
      </c>
      <c r="B192" s="32" t="s">
        <v>554</v>
      </c>
      <c r="C192" s="32" t="s">
        <v>555</v>
      </c>
      <c r="D192" s="32" t="s">
        <v>87</v>
      </c>
      <c r="E192" s="32" t="s">
        <v>105</v>
      </c>
      <c r="F192" s="32" t="s">
        <v>2025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1202</v>
      </c>
    </row>
    <row r="193" spans="1:15" ht="15.75" x14ac:dyDescent="0.25">
      <c r="A193" s="31">
        <v>282</v>
      </c>
      <c r="B193" s="32" t="s">
        <v>562</v>
      </c>
      <c r="C193" s="32" t="s">
        <v>563</v>
      </c>
      <c r="D193" s="32" t="s">
        <v>72</v>
      </c>
      <c r="E193" s="32" t="s">
        <v>105</v>
      </c>
      <c r="F193" s="32" t="s">
        <v>2025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1201</v>
      </c>
    </row>
    <row r="194" spans="1:15" ht="31.5" x14ac:dyDescent="0.25">
      <c r="A194" s="31">
        <v>283</v>
      </c>
      <c r="B194" s="32" t="s">
        <v>564</v>
      </c>
      <c r="C194" s="32" t="s">
        <v>565</v>
      </c>
      <c r="D194" s="32" t="s">
        <v>130</v>
      </c>
      <c r="E194" s="32" t="s">
        <v>105</v>
      </c>
      <c r="F194" s="32" t="s">
        <v>2025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74</v>
      </c>
      <c r="L194" s="32" t="s">
        <v>77</v>
      </c>
      <c r="M194" s="32" t="s">
        <v>74</v>
      </c>
      <c r="N194" s="32" t="s">
        <v>77</v>
      </c>
      <c r="O194" s="32" t="s">
        <v>1201</v>
      </c>
    </row>
    <row r="195" spans="1:15" ht="15.75" hidden="1" x14ac:dyDescent="0.25">
      <c r="A195" s="31">
        <v>289</v>
      </c>
      <c r="B195" s="32" t="s">
        <v>2223</v>
      </c>
      <c r="C195" s="29" t="s">
        <v>2224</v>
      </c>
      <c r="D195" s="29" t="s">
        <v>87</v>
      </c>
      <c r="E195" s="29" t="s">
        <v>82</v>
      </c>
      <c r="F195" s="32" t="s">
        <v>2025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2014</v>
      </c>
    </row>
    <row r="196" spans="1:15" ht="15.75" x14ac:dyDescent="0.25">
      <c r="A196" s="31">
        <v>285</v>
      </c>
      <c r="B196" s="32" t="s">
        <v>568</v>
      </c>
      <c r="C196" s="32" t="s">
        <v>569</v>
      </c>
      <c r="D196" s="32" t="s">
        <v>72</v>
      </c>
      <c r="E196" s="32" t="s">
        <v>105</v>
      </c>
      <c r="F196" s="32" t="s">
        <v>2025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77</v>
      </c>
      <c r="O196" s="32" t="s">
        <v>1203</v>
      </c>
    </row>
    <row r="197" spans="1:15" ht="15.75" x14ac:dyDescent="0.25">
      <c r="A197" s="31">
        <v>288</v>
      </c>
      <c r="B197" s="32" t="s">
        <v>2291</v>
      </c>
      <c r="C197" s="29" t="str">
        <f>VLOOKUP(A197,'LISTADO ATM'!$A$2:$B$823,2,0)</f>
        <v xml:space="preserve">ATM Oficina Camino Real II (Puerto Plata) </v>
      </c>
      <c r="D197" s="29"/>
      <c r="E197" s="29" t="s">
        <v>1273</v>
      </c>
      <c r="F197" s="32" t="s">
        <v>1298</v>
      </c>
      <c r="G197" s="32" t="s">
        <v>1298</v>
      </c>
      <c r="H197" s="32" t="s">
        <v>1298</v>
      </c>
      <c r="I197" s="32" t="s">
        <v>1298</v>
      </c>
      <c r="J197" s="32" t="s">
        <v>1298</v>
      </c>
      <c r="K197" s="32" t="s">
        <v>1298</v>
      </c>
      <c r="L197" s="32" t="s">
        <v>1298</v>
      </c>
      <c r="M197" s="32" t="s">
        <v>1298</v>
      </c>
      <c r="N197" s="32"/>
      <c r="O197" s="32"/>
    </row>
    <row r="198" spans="1:15" ht="31.5" x14ac:dyDescent="0.25">
      <c r="A198" s="31">
        <v>290</v>
      </c>
      <c r="B198" s="32" t="s">
        <v>576</v>
      </c>
      <c r="C198" s="32" t="s">
        <v>577</v>
      </c>
      <c r="D198" s="32" t="s">
        <v>72</v>
      </c>
      <c r="E198" s="32" t="s">
        <v>105</v>
      </c>
      <c r="F198" s="32" t="s">
        <v>2025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77</v>
      </c>
      <c r="L198" s="32" t="s">
        <v>77</v>
      </c>
      <c r="M198" s="32" t="s">
        <v>77</v>
      </c>
      <c r="N198" s="32" t="s">
        <v>77</v>
      </c>
      <c r="O198" s="32" t="s">
        <v>1207</v>
      </c>
    </row>
    <row r="199" spans="1:15" ht="31.5" hidden="1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2025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1189</v>
      </c>
    </row>
    <row r="200" spans="1:15" ht="31.5" hidden="1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2025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1189</v>
      </c>
    </row>
    <row r="201" spans="1:15" ht="31.5" hidden="1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2025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1189</v>
      </c>
    </row>
    <row r="202" spans="1:15" ht="15.75" hidden="1" x14ac:dyDescent="0.25">
      <c r="A202" s="31">
        <v>296</v>
      </c>
      <c r="B202" s="32" t="s">
        <v>588</v>
      </c>
      <c r="C202" s="32" t="s">
        <v>1204</v>
      </c>
      <c r="D202" s="32" t="s">
        <v>72</v>
      </c>
      <c r="E202" s="32" t="s">
        <v>90</v>
      </c>
      <c r="F202" s="32" t="s">
        <v>2025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1177</v>
      </c>
    </row>
    <row r="203" spans="1:15" ht="15.75" hidden="1" x14ac:dyDescent="0.25">
      <c r="A203" s="31">
        <v>297</v>
      </c>
      <c r="B203" s="32" t="s">
        <v>1253</v>
      </c>
      <c r="C203" s="32" t="s">
        <v>1254</v>
      </c>
      <c r="D203" s="32" t="s">
        <v>72</v>
      </c>
      <c r="E203" s="32" t="s">
        <v>90</v>
      </c>
      <c r="F203" s="32" t="s">
        <v>2025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1177</v>
      </c>
    </row>
    <row r="204" spans="1:15" ht="15.75" hidden="1" x14ac:dyDescent="0.25">
      <c r="A204" s="31">
        <v>298</v>
      </c>
      <c r="B204" s="32" t="s">
        <v>1225</v>
      </c>
      <c r="C204" s="32" t="s">
        <v>1226</v>
      </c>
      <c r="D204" s="32" t="s">
        <v>72</v>
      </c>
      <c r="E204" s="32" t="s">
        <v>73</v>
      </c>
      <c r="F204" s="32" t="s">
        <v>2025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1178</v>
      </c>
    </row>
    <row r="205" spans="1:15" ht="15.75" x14ac:dyDescent="0.25">
      <c r="A205" s="31">
        <v>291</v>
      </c>
      <c r="B205" s="32" t="s">
        <v>578</v>
      </c>
      <c r="C205" s="32" t="s">
        <v>579</v>
      </c>
      <c r="D205" s="32" t="s">
        <v>72</v>
      </c>
      <c r="E205" s="32" t="s">
        <v>105</v>
      </c>
      <c r="F205" s="32" t="s">
        <v>2025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74</v>
      </c>
      <c r="O205" s="32" t="s">
        <v>1201</v>
      </c>
    </row>
    <row r="206" spans="1:15" ht="15.75" hidden="1" x14ac:dyDescent="0.25">
      <c r="A206" s="31">
        <v>300</v>
      </c>
      <c r="B206" s="32" t="s">
        <v>1221</v>
      </c>
      <c r="C206" s="32" t="s">
        <v>1222</v>
      </c>
      <c r="D206" s="32" t="s">
        <v>72</v>
      </c>
      <c r="E206" s="32" t="s">
        <v>73</v>
      </c>
      <c r="F206" s="32" t="s">
        <v>2025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1180</v>
      </c>
    </row>
    <row r="207" spans="1:15" ht="15.75" hidden="1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2025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1179</v>
      </c>
    </row>
    <row r="208" spans="1:15" ht="15.75" hidden="1" x14ac:dyDescent="0.25">
      <c r="A208" s="31">
        <v>302</v>
      </c>
      <c r="B208" s="32" t="s">
        <v>1223</v>
      </c>
      <c r="C208" s="32" t="s">
        <v>1224</v>
      </c>
      <c r="D208" s="32" t="s">
        <v>72</v>
      </c>
      <c r="E208" s="32" t="s">
        <v>73</v>
      </c>
      <c r="F208" s="32" t="s">
        <v>2025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1185</v>
      </c>
    </row>
    <row r="209" spans="1:15" ht="15.75" x14ac:dyDescent="0.25">
      <c r="A209" s="31">
        <v>292</v>
      </c>
      <c r="B209" s="32" t="s">
        <v>580</v>
      </c>
      <c r="C209" s="32" t="s">
        <v>581</v>
      </c>
      <c r="D209" s="32" t="s">
        <v>72</v>
      </c>
      <c r="E209" s="32" t="s">
        <v>105</v>
      </c>
      <c r="F209" s="32" t="s">
        <v>2025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1177</v>
      </c>
    </row>
    <row r="210" spans="1:15" ht="15.75" x14ac:dyDescent="0.25">
      <c r="A210" s="31">
        <v>299</v>
      </c>
      <c r="B210" s="32" t="s">
        <v>1247</v>
      </c>
      <c r="C210" s="32" t="s">
        <v>1248</v>
      </c>
      <c r="D210" s="32" t="s">
        <v>72</v>
      </c>
      <c r="E210" s="32" t="s">
        <v>105</v>
      </c>
      <c r="F210" s="32" t="s">
        <v>2025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74</v>
      </c>
      <c r="O210" s="32" t="s">
        <v>1177</v>
      </c>
    </row>
    <row r="211" spans="1:15" ht="15.75" x14ac:dyDescent="0.25">
      <c r="A211" s="31">
        <v>304</v>
      </c>
      <c r="B211" s="32" t="s">
        <v>1249</v>
      </c>
      <c r="C211" s="32" t="s">
        <v>1250</v>
      </c>
      <c r="D211" s="32" t="s">
        <v>72</v>
      </c>
      <c r="E211" s="32" t="s">
        <v>105</v>
      </c>
      <c r="F211" s="32" t="s">
        <v>2025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77</v>
      </c>
      <c r="L211" s="32" t="s">
        <v>77</v>
      </c>
      <c r="M211" s="32" t="s">
        <v>77</v>
      </c>
      <c r="N211" s="32" t="s">
        <v>74</v>
      </c>
      <c r="O211" s="32" t="s">
        <v>1201</v>
      </c>
    </row>
    <row r="212" spans="1:15" ht="15.75" hidden="1" x14ac:dyDescent="0.25">
      <c r="A212" s="31">
        <v>308</v>
      </c>
      <c r="B212" s="32" t="s">
        <v>2583</v>
      </c>
      <c r="C212" s="29" t="s">
        <v>2576</v>
      </c>
      <c r="D212" s="29" t="s">
        <v>72</v>
      </c>
      <c r="E212" s="29" t="s">
        <v>73</v>
      </c>
      <c r="F212" s="32" t="s">
        <v>2027</v>
      </c>
      <c r="G212" s="32" t="s">
        <v>77</v>
      </c>
      <c r="H212" s="32" t="s">
        <v>77</v>
      </c>
      <c r="I212" s="32"/>
      <c r="J212" s="32" t="s">
        <v>77</v>
      </c>
      <c r="K212" s="32"/>
      <c r="L212" s="32"/>
      <c r="M212" s="32"/>
      <c r="N212" s="32"/>
      <c r="O212" s="32"/>
    </row>
    <row r="213" spans="1:15" ht="15.75" hidden="1" x14ac:dyDescent="0.25">
      <c r="A213" s="31">
        <v>309</v>
      </c>
      <c r="B213" s="32" t="s">
        <v>1930</v>
      </c>
      <c r="C213" s="32" t="s">
        <v>2047</v>
      </c>
      <c r="D213" s="32" t="s">
        <v>72</v>
      </c>
      <c r="E213" s="32" t="s">
        <v>82</v>
      </c>
      <c r="F213" s="32" t="s">
        <v>2025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2014</v>
      </c>
    </row>
    <row r="214" spans="1:15" ht="15.75" x14ac:dyDescent="0.25">
      <c r="A214" s="31">
        <v>306</v>
      </c>
      <c r="B214" s="32" t="s">
        <v>1929</v>
      </c>
      <c r="C214" s="32" t="s">
        <v>1886</v>
      </c>
      <c r="D214" s="32" t="s">
        <v>72</v>
      </c>
      <c r="E214" s="32" t="s">
        <v>105</v>
      </c>
      <c r="F214" s="32" t="s">
        <v>2025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77</v>
      </c>
      <c r="L214" s="32" t="s">
        <v>77</v>
      </c>
      <c r="M214" s="32" t="s">
        <v>77</v>
      </c>
      <c r="N214" s="32" t="s">
        <v>77</v>
      </c>
      <c r="O214" s="32" t="s">
        <v>2014</v>
      </c>
    </row>
    <row r="215" spans="1:15" ht="15.75" hidden="1" x14ac:dyDescent="0.25">
      <c r="A215" s="31">
        <v>311</v>
      </c>
      <c r="B215" s="32" t="s">
        <v>2518</v>
      </c>
      <c r="C215" s="29" t="s">
        <v>2179</v>
      </c>
      <c r="D215" s="29" t="s">
        <v>72</v>
      </c>
      <c r="E215" s="29" t="s">
        <v>90</v>
      </c>
      <c r="F215" s="32" t="s">
        <v>2025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74</v>
      </c>
      <c r="M215" s="32" t="s">
        <v>74</v>
      </c>
      <c r="N215" s="32" t="s">
        <v>77</v>
      </c>
      <c r="O215" s="32"/>
    </row>
    <row r="216" spans="1:15" ht="15.75" hidden="1" x14ac:dyDescent="0.25">
      <c r="A216" s="31">
        <v>312</v>
      </c>
      <c r="B216" s="32" t="s">
        <v>599</v>
      </c>
      <c r="C216" s="32" t="s">
        <v>600</v>
      </c>
      <c r="D216" s="32" t="s">
        <v>72</v>
      </c>
      <c r="E216" s="32" t="s">
        <v>73</v>
      </c>
      <c r="F216" s="32" t="s">
        <v>2025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77</v>
      </c>
      <c r="L216" s="32" t="s">
        <v>77</v>
      </c>
      <c r="M216" s="32" t="s">
        <v>77</v>
      </c>
      <c r="N216" s="32" t="s">
        <v>77</v>
      </c>
      <c r="O216" s="32" t="s">
        <v>1181</v>
      </c>
    </row>
    <row r="217" spans="1:15" ht="15.75" hidden="1" x14ac:dyDescent="0.25">
      <c r="A217" s="31">
        <v>314</v>
      </c>
      <c r="B217" s="32" t="s">
        <v>601</v>
      </c>
      <c r="C217" s="32" t="s">
        <v>602</v>
      </c>
      <c r="D217" s="32" t="s">
        <v>72</v>
      </c>
      <c r="E217" s="32" t="s">
        <v>90</v>
      </c>
      <c r="F217" s="32" t="s">
        <v>2025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1177</v>
      </c>
    </row>
    <row r="218" spans="1:15" ht="15.75" x14ac:dyDescent="0.25">
      <c r="A218" s="31">
        <v>307</v>
      </c>
      <c r="B218" s="32" t="s">
        <v>2188</v>
      </c>
      <c r="C218" s="29" t="s">
        <v>2475</v>
      </c>
      <c r="D218" s="29"/>
      <c r="E218" s="29" t="s">
        <v>105</v>
      </c>
      <c r="F218" s="32" t="s">
        <v>2027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74</v>
      </c>
      <c r="L218" s="32" t="s">
        <v>74</v>
      </c>
      <c r="M218" s="32" t="s">
        <v>74</v>
      </c>
      <c r="N218" s="32" t="s">
        <v>77</v>
      </c>
      <c r="O218" s="32" t="s">
        <v>1205</v>
      </c>
    </row>
    <row r="219" spans="1:15" ht="15.75" hidden="1" x14ac:dyDescent="0.25">
      <c r="A219" s="31">
        <v>317</v>
      </c>
      <c r="B219" s="32" t="s">
        <v>1932</v>
      </c>
      <c r="C219" s="32" t="s">
        <v>1935</v>
      </c>
      <c r="D219" s="32" t="s">
        <v>72</v>
      </c>
      <c r="E219" s="32" t="s">
        <v>73</v>
      </c>
      <c r="F219" s="32" t="s">
        <v>2025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2014</v>
      </c>
    </row>
    <row r="220" spans="1:15" ht="15.75" hidden="1" x14ac:dyDescent="0.25">
      <c r="A220" s="31">
        <v>318</v>
      </c>
      <c r="B220" s="32" t="s">
        <v>1947</v>
      </c>
      <c r="C220" s="32" t="s">
        <v>2048</v>
      </c>
      <c r="D220" s="32" t="s">
        <v>72</v>
      </c>
      <c r="E220" s="32" t="s">
        <v>2014</v>
      </c>
      <c r="F220" s="32" t="s">
        <v>2025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1181</v>
      </c>
    </row>
    <row r="221" spans="1:15" ht="15.75" hidden="1" x14ac:dyDescent="0.25">
      <c r="A221" s="31">
        <v>319</v>
      </c>
      <c r="B221" s="32" t="s">
        <v>1960</v>
      </c>
      <c r="C221" s="32" t="s">
        <v>2049</v>
      </c>
      <c r="D221" s="32" t="s">
        <v>2014</v>
      </c>
      <c r="E221" s="32" t="s">
        <v>73</v>
      </c>
      <c r="F221" s="32" t="s">
        <v>2025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2014</v>
      </c>
    </row>
    <row r="222" spans="1:15" ht="15.75" hidden="1" x14ac:dyDescent="0.25">
      <c r="A222" s="31">
        <v>320</v>
      </c>
      <c r="B222" s="32" t="s">
        <v>2050</v>
      </c>
      <c r="C222" s="32" t="s">
        <v>2051</v>
      </c>
      <c r="D222" s="32" t="s">
        <v>2014</v>
      </c>
      <c r="E222" s="32" t="s">
        <v>2014</v>
      </c>
      <c r="F222" s="32" t="s">
        <v>2025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2014</v>
      </c>
    </row>
    <row r="223" spans="1:15" ht="31.5" hidden="1" x14ac:dyDescent="0.25">
      <c r="A223" s="31">
        <v>321</v>
      </c>
      <c r="B223" s="32" t="s">
        <v>607</v>
      </c>
      <c r="C223" s="32" t="s">
        <v>1266</v>
      </c>
      <c r="D223" s="32" t="s">
        <v>130</v>
      </c>
      <c r="E223" s="32" t="s">
        <v>73</v>
      </c>
      <c r="F223" s="32" t="s">
        <v>2025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77</v>
      </c>
      <c r="O223" s="32" t="s">
        <v>1183</v>
      </c>
    </row>
    <row r="224" spans="1:15" ht="15.75" hidden="1" x14ac:dyDescent="0.25">
      <c r="A224" s="31">
        <v>325</v>
      </c>
      <c r="B224" s="32" t="s">
        <v>1916</v>
      </c>
      <c r="C224" s="32" t="s">
        <v>1921</v>
      </c>
      <c r="D224" s="32" t="s">
        <v>72</v>
      </c>
      <c r="E224" s="32" t="s">
        <v>73</v>
      </c>
      <c r="F224" s="32" t="s">
        <v>2025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2014</v>
      </c>
    </row>
    <row r="225" spans="1:15" ht="15.75" hidden="1" x14ac:dyDescent="0.25">
      <c r="A225" s="31">
        <v>326</v>
      </c>
      <c r="B225" s="32" t="s">
        <v>612</v>
      </c>
      <c r="C225" s="32" t="s">
        <v>1265</v>
      </c>
      <c r="D225" s="32" t="s">
        <v>72</v>
      </c>
      <c r="E225" s="32" t="s">
        <v>73</v>
      </c>
      <c r="F225" s="32" t="s">
        <v>2025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77</v>
      </c>
      <c r="O225" s="32" t="s">
        <v>1183</v>
      </c>
    </row>
    <row r="226" spans="1:15" ht="15.75" hidden="1" x14ac:dyDescent="0.25">
      <c r="A226" s="31">
        <v>327</v>
      </c>
      <c r="B226" s="32" t="s">
        <v>613</v>
      </c>
      <c r="C226" s="32" t="s">
        <v>614</v>
      </c>
      <c r="D226" s="32" t="s">
        <v>87</v>
      </c>
      <c r="E226" s="32" t="s">
        <v>73</v>
      </c>
      <c r="F226" s="32" t="s">
        <v>2025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1182</v>
      </c>
    </row>
    <row r="227" spans="1:15" ht="15.75" hidden="1" x14ac:dyDescent="0.25">
      <c r="A227" s="31">
        <v>330</v>
      </c>
      <c r="B227" s="32" t="s">
        <v>617</v>
      </c>
      <c r="C227" s="32" t="s">
        <v>618</v>
      </c>
      <c r="D227" s="32" t="s">
        <v>87</v>
      </c>
      <c r="E227" s="32" t="s">
        <v>82</v>
      </c>
      <c r="F227" s="32" t="s">
        <v>2027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1188</v>
      </c>
    </row>
    <row r="228" spans="1:15" ht="15.75" hidden="1" x14ac:dyDescent="0.25">
      <c r="A228" s="31">
        <v>331</v>
      </c>
      <c r="B228" s="32" t="s">
        <v>1887</v>
      </c>
      <c r="C228" s="32" t="s">
        <v>2052</v>
      </c>
      <c r="D228" s="32" t="s">
        <v>2014</v>
      </c>
      <c r="E228" s="32" t="s">
        <v>2014</v>
      </c>
      <c r="F228" s="32" t="s">
        <v>2025</v>
      </c>
      <c r="G228" s="32" t="s">
        <v>1298</v>
      </c>
      <c r="H228" s="32" t="s">
        <v>1298</v>
      </c>
      <c r="I228" s="32" t="s">
        <v>1298</v>
      </c>
      <c r="J228" s="32" t="s">
        <v>1298</v>
      </c>
      <c r="K228" s="32" t="s">
        <v>1298</v>
      </c>
      <c r="L228" s="32" t="s">
        <v>1298</v>
      </c>
      <c r="M228" s="32" t="s">
        <v>1298</v>
      </c>
      <c r="N228" s="32" t="s">
        <v>1298</v>
      </c>
      <c r="O228" s="32" t="s">
        <v>2014</v>
      </c>
    </row>
    <row r="229" spans="1:15" ht="15.75" hidden="1" x14ac:dyDescent="0.25">
      <c r="A229" s="31">
        <v>332</v>
      </c>
      <c r="B229" s="32" t="s">
        <v>1890</v>
      </c>
      <c r="C229" s="32" t="s">
        <v>2053</v>
      </c>
      <c r="D229" s="32" t="s">
        <v>2014</v>
      </c>
      <c r="E229" s="32" t="s">
        <v>2014</v>
      </c>
      <c r="F229" s="32" t="s">
        <v>2025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2014</v>
      </c>
    </row>
    <row r="230" spans="1:15" ht="15.75" hidden="1" x14ac:dyDescent="0.25">
      <c r="A230" s="31">
        <v>333</v>
      </c>
      <c r="B230" s="32" t="s">
        <v>2054</v>
      </c>
      <c r="C230" s="32" t="s">
        <v>2055</v>
      </c>
      <c r="D230" s="32" t="s">
        <v>2014</v>
      </c>
      <c r="E230" s="32" t="s">
        <v>2014</v>
      </c>
      <c r="F230" s="32" t="s">
        <v>2025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77</v>
      </c>
      <c r="N230" s="32" t="s">
        <v>77</v>
      </c>
      <c r="O230" s="32" t="s">
        <v>2014</v>
      </c>
    </row>
    <row r="231" spans="1:15" ht="15.75" x14ac:dyDescent="0.25">
      <c r="A231" s="31">
        <v>310</v>
      </c>
      <c r="B231" s="32" t="s">
        <v>595</v>
      </c>
      <c r="C231" s="32" t="s">
        <v>596</v>
      </c>
      <c r="D231" s="32" t="s">
        <v>87</v>
      </c>
      <c r="E231" s="32" t="s">
        <v>105</v>
      </c>
      <c r="F231" s="32" t="s">
        <v>2025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77</v>
      </c>
      <c r="O231" s="32" t="s">
        <v>1177</v>
      </c>
    </row>
    <row r="232" spans="1:15" ht="15.75" hidden="1" x14ac:dyDescent="0.25">
      <c r="A232" s="31">
        <v>335</v>
      </c>
      <c r="B232" s="32" t="s">
        <v>1908</v>
      </c>
      <c r="C232" s="32" t="s">
        <v>1909</v>
      </c>
      <c r="D232" s="32" t="s">
        <v>72</v>
      </c>
      <c r="E232" s="32" t="s">
        <v>73</v>
      </c>
      <c r="F232" s="32" t="s">
        <v>2025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2014</v>
      </c>
    </row>
    <row r="233" spans="1:15" ht="15.75" hidden="1" x14ac:dyDescent="0.25">
      <c r="A233" s="31">
        <v>336</v>
      </c>
      <c r="B233" s="32" t="s">
        <v>2194</v>
      </c>
      <c r="C233" s="29" t="s">
        <v>2139</v>
      </c>
      <c r="D233" s="29" t="s">
        <v>72</v>
      </c>
      <c r="E233" s="29" t="s">
        <v>73</v>
      </c>
      <c r="F233" s="32" t="s">
        <v>2025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74</v>
      </c>
      <c r="M233" s="32" t="s">
        <v>74</v>
      </c>
      <c r="N233" s="32" t="s">
        <v>77</v>
      </c>
      <c r="O233" s="32"/>
    </row>
    <row r="234" spans="1:15" ht="15.75" x14ac:dyDescent="0.25">
      <c r="A234" s="31">
        <v>315</v>
      </c>
      <c r="B234" s="32" t="s">
        <v>603</v>
      </c>
      <c r="C234" s="32" t="s">
        <v>604</v>
      </c>
      <c r="D234" s="32" t="s">
        <v>72</v>
      </c>
      <c r="E234" s="32" t="s">
        <v>105</v>
      </c>
      <c r="F234" s="32" t="s">
        <v>2025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1202</v>
      </c>
    </row>
    <row r="235" spans="1:15" ht="15.75" hidden="1" x14ac:dyDescent="0.25">
      <c r="A235" s="31">
        <v>338</v>
      </c>
      <c r="B235" s="32" t="s">
        <v>1896</v>
      </c>
      <c r="C235" s="32" t="s">
        <v>1897</v>
      </c>
      <c r="D235" s="32" t="s">
        <v>72</v>
      </c>
      <c r="E235" s="32" t="s">
        <v>73</v>
      </c>
      <c r="F235" s="32" t="s">
        <v>2025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2014</v>
      </c>
      <c r="O235" s="32" t="s">
        <v>2014</v>
      </c>
    </row>
    <row r="236" spans="1:15" ht="15.75" hidden="1" x14ac:dyDescent="0.25">
      <c r="A236" s="31">
        <v>339</v>
      </c>
      <c r="B236" s="32" t="s">
        <v>1953</v>
      </c>
      <c r="C236" s="32" t="s">
        <v>2057</v>
      </c>
      <c r="D236" s="32" t="s">
        <v>72</v>
      </c>
      <c r="E236" s="32" t="s">
        <v>73</v>
      </c>
      <c r="F236" s="32" t="s">
        <v>2027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74</v>
      </c>
      <c r="O236" s="32" t="s">
        <v>1178</v>
      </c>
    </row>
    <row r="237" spans="1:15" ht="15.75" hidden="1" x14ac:dyDescent="0.25">
      <c r="A237" s="31">
        <v>342</v>
      </c>
      <c r="B237" s="32" t="s">
        <v>2191</v>
      </c>
      <c r="C237" s="29" t="s">
        <v>2180</v>
      </c>
      <c r="D237" s="29" t="s">
        <v>72</v>
      </c>
      <c r="E237" s="29" t="s">
        <v>90</v>
      </c>
      <c r="F237" s="32" t="s">
        <v>2027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74</v>
      </c>
      <c r="M237" s="32" t="s">
        <v>74</v>
      </c>
      <c r="N237" s="32" t="s">
        <v>74</v>
      </c>
      <c r="O237" s="32"/>
    </row>
    <row r="238" spans="1:15" ht="15.75" hidden="1" x14ac:dyDescent="0.25">
      <c r="A238" s="31">
        <v>345</v>
      </c>
      <c r="B238" s="32" t="s">
        <v>2502</v>
      </c>
      <c r="C238" s="29" t="s">
        <v>2489</v>
      </c>
      <c r="D238" s="29"/>
      <c r="E238" s="29" t="s">
        <v>82</v>
      </c>
      <c r="F238" s="32" t="s">
        <v>1298</v>
      </c>
      <c r="G238" s="32" t="s">
        <v>1298</v>
      </c>
      <c r="H238" s="32" t="s">
        <v>1298</v>
      </c>
      <c r="I238" s="32" t="s">
        <v>1298</v>
      </c>
      <c r="J238" s="32" t="s">
        <v>1298</v>
      </c>
      <c r="K238" s="32" t="s">
        <v>1298</v>
      </c>
      <c r="L238" s="32" t="s">
        <v>1298</v>
      </c>
      <c r="M238" s="32" t="s">
        <v>1298</v>
      </c>
      <c r="N238" s="32" t="s">
        <v>1298</v>
      </c>
      <c r="O238" s="32"/>
    </row>
    <row r="239" spans="1:15" ht="15.75" hidden="1" x14ac:dyDescent="0.25">
      <c r="A239" s="31">
        <v>346</v>
      </c>
      <c r="B239" s="32" t="s">
        <v>2292</v>
      </c>
      <c r="C239" s="29" t="s">
        <v>2213</v>
      </c>
      <c r="D239" s="29" t="s">
        <v>72</v>
      </c>
      <c r="E239" s="29" t="s">
        <v>73</v>
      </c>
      <c r="F239" s="32"/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74</v>
      </c>
      <c r="O239" s="32" t="s">
        <v>1183</v>
      </c>
    </row>
    <row r="240" spans="1:15" ht="15.75" hidden="1" x14ac:dyDescent="0.25">
      <c r="A240" s="31">
        <v>347</v>
      </c>
      <c r="B240" s="32" t="s">
        <v>2205</v>
      </c>
      <c r="C240" s="29" t="s">
        <v>2476</v>
      </c>
      <c r="D240" s="29"/>
      <c r="E240" s="29" t="s">
        <v>73</v>
      </c>
      <c r="F240" s="32" t="s">
        <v>1298</v>
      </c>
      <c r="G240" s="32" t="s">
        <v>1298</v>
      </c>
      <c r="H240" s="32" t="s">
        <v>1298</v>
      </c>
      <c r="I240" s="32" t="s">
        <v>1298</v>
      </c>
      <c r="J240" s="32" t="s">
        <v>1298</v>
      </c>
      <c r="K240" s="32" t="s">
        <v>1298</v>
      </c>
      <c r="L240" s="32" t="s">
        <v>1298</v>
      </c>
      <c r="M240" s="32" t="s">
        <v>1298</v>
      </c>
      <c r="N240" s="32"/>
      <c r="O240" s="32"/>
    </row>
    <row r="241" spans="1:15" ht="15.75" x14ac:dyDescent="0.25">
      <c r="A241" s="31">
        <v>334</v>
      </c>
      <c r="B241" s="32" t="s">
        <v>1963</v>
      </c>
      <c r="C241" s="32" t="s">
        <v>2056</v>
      </c>
      <c r="D241" s="32" t="s">
        <v>2014</v>
      </c>
      <c r="E241" s="32" t="s">
        <v>105</v>
      </c>
      <c r="F241" s="32" t="s">
        <v>2027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1177</v>
      </c>
    </row>
    <row r="242" spans="1:15" ht="15.75" hidden="1" x14ac:dyDescent="0.25">
      <c r="A242" s="31">
        <v>349</v>
      </c>
      <c r="B242" s="32" t="s">
        <v>2503</v>
      </c>
      <c r="C242" s="29" t="s">
        <v>2490</v>
      </c>
      <c r="D242" s="29" t="s">
        <v>72</v>
      </c>
      <c r="E242" s="29" t="s">
        <v>73</v>
      </c>
      <c r="F242" s="32" t="s">
        <v>2025</v>
      </c>
      <c r="G242" s="32" t="s">
        <v>77</v>
      </c>
      <c r="H242" s="32" t="s">
        <v>77</v>
      </c>
      <c r="I242" s="32" t="s">
        <v>1298</v>
      </c>
      <c r="J242" s="32" t="s">
        <v>77</v>
      </c>
      <c r="K242" s="32" t="s">
        <v>1298</v>
      </c>
      <c r="L242" s="32" t="s">
        <v>1298</v>
      </c>
      <c r="M242" s="32" t="s">
        <v>1298</v>
      </c>
      <c r="N242" s="32" t="s">
        <v>1298</v>
      </c>
      <c r="O242" s="32"/>
    </row>
    <row r="243" spans="1:15" ht="15.75" x14ac:dyDescent="0.25">
      <c r="A243" s="31">
        <v>337</v>
      </c>
      <c r="B243" s="32" t="s">
        <v>1928</v>
      </c>
      <c r="C243" s="32" t="s">
        <v>1927</v>
      </c>
      <c r="D243" s="32" t="s">
        <v>72</v>
      </c>
      <c r="E243" s="32" t="s">
        <v>105</v>
      </c>
      <c r="F243" s="32" t="s">
        <v>2025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 t="s">
        <v>2014</v>
      </c>
    </row>
    <row r="244" spans="1:15" ht="15.75" x14ac:dyDescent="0.25">
      <c r="A244" s="31">
        <v>348</v>
      </c>
      <c r="B244" s="32" t="s">
        <v>2543</v>
      </c>
      <c r="C244" s="29" t="s">
        <v>2562</v>
      </c>
      <c r="D244" s="29" t="s">
        <v>72</v>
      </c>
      <c r="E244" s="29" t="s">
        <v>105</v>
      </c>
      <c r="F244" s="32" t="s">
        <v>1298</v>
      </c>
      <c r="G244" s="32" t="s">
        <v>1298</v>
      </c>
      <c r="H244" s="32" t="s">
        <v>1298</v>
      </c>
      <c r="I244" s="32" t="s">
        <v>1298</v>
      </c>
      <c r="J244" s="32" t="s">
        <v>1298</v>
      </c>
      <c r="K244" s="32" t="s">
        <v>1298</v>
      </c>
      <c r="L244" s="32" t="s">
        <v>1298</v>
      </c>
      <c r="M244" s="32" t="s">
        <v>1298</v>
      </c>
      <c r="N244" s="29"/>
      <c r="O244" s="29"/>
    </row>
    <row r="245" spans="1:15" ht="15.75" x14ac:dyDescent="0.25">
      <c r="A245" s="31">
        <v>350</v>
      </c>
      <c r="B245" s="32" t="s">
        <v>621</v>
      </c>
      <c r="C245" s="32" t="s">
        <v>622</v>
      </c>
      <c r="D245" s="32" t="s">
        <v>72</v>
      </c>
      <c r="E245" s="32" t="s">
        <v>105</v>
      </c>
      <c r="F245" s="32" t="s">
        <v>2025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 t="s">
        <v>1177</v>
      </c>
    </row>
    <row r="246" spans="1:15" ht="15.75" hidden="1" x14ac:dyDescent="0.25">
      <c r="A246" s="31">
        <v>353</v>
      </c>
      <c r="B246" s="32" t="s">
        <v>1237</v>
      </c>
      <c r="C246" s="32" t="s">
        <v>1238</v>
      </c>
      <c r="D246" s="32" t="s">
        <v>72</v>
      </c>
      <c r="E246" s="32" t="s">
        <v>82</v>
      </c>
      <c r="F246" s="32" t="s">
        <v>2025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1186</v>
      </c>
    </row>
    <row r="247" spans="1:15" ht="15.75" hidden="1" x14ac:dyDescent="0.25">
      <c r="A247" s="31">
        <v>354</v>
      </c>
      <c r="B247" s="32" t="s">
        <v>1194</v>
      </c>
      <c r="C247" s="32" t="s">
        <v>1195</v>
      </c>
      <c r="D247" s="32" t="s">
        <v>72</v>
      </c>
      <c r="E247" s="32" t="s">
        <v>73</v>
      </c>
      <c r="F247" s="32" t="s">
        <v>2025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77</v>
      </c>
      <c r="O247" s="32" t="s">
        <v>1184</v>
      </c>
    </row>
    <row r="248" spans="1:15" ht="15.75" hidden="1" x14ac:dyDescent="0.25">
      <c r="A248" s="31">
        <v>355</v>
      </c>
      <c r="B248" s="32" t="s">
        <v>1258</v>
      </c>
      <c r="C248" s="32" t="s">
        <v>1259</v>
      </c>
      <c r="D248" s="32" t="s">
        <v>72</v>
      </c>
      <c r="E248" s="32" t="s">
        <v>73</v>
      </c>
      <c r="F248" s="32" t="s">
        <v>2027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1181</v>
      </c>
    </row>
    <row r="249" spans="1:15" ht="15.75" hidden="1" x14ac:dyDescent="0.25">
      <c r="A249" s="31">
        <v>356</v>
      </c>
      <c r="B249" s="32" t="s">
        <v>1262</v>
      </c>
      <c r="C249" s="32" t="s">
        <v>1263</v>
      </c>
      <c r="D249" s="32" t="s">
        <v>72</v>
      </c>
      <c r="E249" s="32" t="s">
        <v>90</v>
      </c>
      <c r="F249" s="32" t="s">
        <v>2025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1178</v>
      </c>
    </row>
    <row r="250" spans="1:15" ht="15.75" x14ac:dyDescent="0.25">
      <c r="A250" s="31">
        <v>351</v>
      </c>
      <c r="B250" s="32" t="s">
        <v>623</v>
      </c>
      <c r="C250" s="32" t="s">
        <v>624</v>
      </c>
      <c r="D250" s="32" t="s">
        <v>72</v>
      </c>
      <c r="E250" s="32" t="s">
        <v>105</v>
      </c>
      <c r="F250" s="32" t="s">
        <v>2025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1203</v>
      </c>
    </row>
    <row r="251" spans="1:15" ht="15.75" x14ac:dyDescent="0.25">
      <c r="A251" s="31">
        <v>352</v>
      </c>
      <c r="B251" s="32" t="s">
        <v>625</v>
      </c>
      <c r="C251" s="32" t="s">
        <v>1200</v>
      </c>
      <c r="D251" s="32" t="s">
        <v>72</v>
      </c>
      <c r="E251" s="32" t="s">
        <v>105</v>
      </c>
      <c r="F251" s="32" t="s">
        <v>2025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1201</v>
      </c>
    </row>
    <row r="252" spans="1:15" ht="15.75" hidden="1" x14ac:dyDescent="0.25">
      <c r="A252" s="31">
        <v>359</v>
      </c>
      <c r="B252" s="32" t="s">
        <v>2232</v>
      </c>
      <c r="C252" s="29" t="s">
        <v>2339</v>
      </c>
      <c r="D252" s="29" t="s">
        <v>72</v>
      </c>
      <c r="E252" s="29" t="s">
        <v>73</v>
      </c>
      <c r="F252" s="32" t="s">
        <v>1298</v>
      </c>
      <c r="G252" s="32" t="s">
        <v>1298</v>
      </c>
      <c r="H252" s="32" t="s">
        <v>1298</v>
      </c>
      <c r="I252" s="32" t="s">
        <v>1298</v>
      </c>
      <c r="J252" s="32" t="s">
        <v>1298</v>
      </c>
      <c r="K252" s="32" t="s">
        <v>1298</v>
      </c>
      <c r="L252" s="32" t="s">
        <v>1298</v>
      </c>
      <c r="M252" s="32" t="s">
        <v>1298</v>
      </c>
      <c r="N252" s="32"/>
      <c r="O252" s="32"/>
    </row>
    <row r="253" spans="1:15" ht="15.75" hidden="1" x14ac:dyDescent="0.25">
      <c r="A253" s="31">
        <v>360</v>
      </c>
      <c r="B253" s="32" t="s">
        <v>2233</v>
      </c>
      <c r="C253" s="29" t="s">
        <v>2468</v>
      </c>
      <c r="D253" s="29" t="s">
        <v>87</v>
      </c>
      <c r="E253" s="29" t="s">
        <v>90</v>
      </c>
      <c r="F253" s="32" t="s">
        <v>2025</v>
      </c>
      <c r="G253" s="32" t="s">
        <v>2469</v>
      </c>
      <c r="H253" s="32" t="s">
        <v>2469</v>
      </c>
      <c r="I253" s="32" t="s">
        <v>1274</v>
      </c>
      <c r="J253" s="32" t="s">
        <v>2027</v>
      </c>
      <c r="K253" s="32" t="s">
        <v>2469</v>
      </c>
      <c r="L253" s="32" t="s">
        <v>2469</v>
      </c>
      <c r="M253" s="32" t="s">
        <v>2469</v>
      </c>
      <c r="N253" s="32" t="s">
        <v>2469</v>
      </c>
      <c r="O253" s="32" t="s">
        <v>1179</v>
      </c>
    </row>
    <row r="254" spans="1:15" ht="15.75" x14ac:dyDescent="0.25">
      <c r="A254" s="31">
        <v>357</v>
      </c>
      <c r="B254" s="32" t="s">
        <v>626</v>
      </c>
      <c r="C254" s="32" t="s">
        <v>627</v>
      </c>
      <c r="D254" s="32" t="s">
        <v>72</v>
      </c>
      <c r="E254" s="32" t="s">
        <v>105</v>
      </c>
      <c r="F254" s="32" t="s">
        <v>2025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74</v>
      </c>
      <c r="L254" s="32" t="s">
        <v>77</v>
      </c>
      <c r="M254" s="32" t="s">
        <v>74</v>
      </c>
      <c r="N254" s="32" t="s">
        <v>77</v>
      </c>
      <c r="O254" s="32" t="s">
        <v>1202</v>
      </c>
    </row>
    <row r="255" spans="1:15" ht="15.75" hidden="1" x14ac:dyDescent="0.25">
      <c r="A255" s="31">
        <v>363</v>
      </c>
      <c r="B255" s="32" t="s">
        <v>2504</v>
      </c>
      <c r="C255" s="29" t="s">
        <v>2491</v>
      </c>
      <c r="D255" s="29"/>
      <c r="E255" s="29" t="s">
        <v>73</v>
      </c>
      <c r="F255" s="32" t="s">
        <v>1298</v>
      </c>
      <c r="G255" s="32" t="s">
        <v>1298</v>
      </c>
      <c r="H255" s="32" t="s">
        <v>1298</v>
      </c>
      <c r="I255" s="32" t="s">
        <v>1298</v>
      </c>
      <c r="J255" s="32" t="s">
        <v>1298</v>
      </c>
      <c r="K255" s="32" t="s">
        <v>1298</v>
      </c>
      <c r="L255" s="32" t="s">
        <v>1298</v>
      </c>
      <c r="M255" s="32" t="s">
        <v>1298</v>
      </c>
      <c r="N255" s="32" t="s">
        <v>1298</v>
      </c>
      <c r="O255" s="32"/>
    </row>
    <row r="256" spans="1:15" ht="15.75" hidden="1" x14ac:dyDescent="0.25">
      <c r="A256" s="31">
        <v>364</v>
      </c>
      <c r="B256" s="32" t="s">
        <v>2400</v>
      </c>
      <c r="C256" s="29" t="s">
        <v>2403</v>
      </c>
      <c r="D256" s="29" t="s">
        <v>72</v>
      </c>
      <c r="E256" s="29"/>
      <c r="F256" s="32" t="s">
        <v>2025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74</v>
      </c>
      <c r="M256" s="32" t="s">
        <v>74</v>
      </c>
      <c r="N256" s="32" t="s">
        <v>77</v>
      </c>
      <c r="O256" s="32" t="s">
        <v>2119</v>
      </c>
    </row>
    <row r="257" spans="1:15" ht="15.75" hidden="1" x14ac:dyDescent="0.25">
      <c r="A257" s="31">
        <v>365</v>
      </c>
      <c r="B257" s="32" t="s">
        <v>2505</v>
      </c>
      <c r="C257" s="29" t="s">
        <v>2492</v>
      </c>
      <c r="D257" s="29"/>
      <c r="E257" s="29" t="s">
        <v>73</v>
      </c>
      <c r="F257" s="32" t="s">
        <v>1298</v>
      </c>
      <c r="G257" s="32" t="s">
        <v>1298</v>
      </c>
      <c r="H257" s="32" t="s">
        <v>1298</v>
      </c>
      <c r="I257" s="32" t="s">
        <v>1298</v>
      </c>
      <c r="J257" s="32" t="s">
        <v>1298</v>
      </c>
      <c r="K257" s="32" t="s">
        <v>1298</v>
      </c>
      <c r="L257" s="32" t="s">
        <v>1298</v>
      </c>
      <c r="M257" s="32" t="s">
        <v>1298</v>
      </c>
      <c r="N257" s="32" t="s">
        <v>1298</v>
      </c>
      <c r="O257" s="32"/>
    </row>
    <row r="258" spans="1:15" ht="15.75" hidden="1" x14ac:dyDescent="0.25">
      <c r="A258" s="31">
        <v>366</v>
      </c>
      <c r="B258" s="32" t="s">
        <v>2227</v>
      </c>
      <c r="C258" s="29" t="s">
        <v>2226</v>
      </c>
      <c r="D258" s="29"/>
      <c r="E258" s="29"/>
      <c r="F258" s="32" t="s">
        <v>1298</v>
      </c>
      <c r="G258" s="32" t="s">
        <v>1298</v>
      </c>
      <c r="H258" s="32" t="s">
        <v>1298</v>
      </c>
      <c r="I258" s="32" t="s">
        <v>1298</v>
      </c>
      <c r="J258" s="32" t="s">
        <v>1298</v>
      </c>
      <c r="K258" s="32" t="s">
        <v>1298</v>
      </c>
      <c r="L258" s="32" t="s">
        <v>1298</v>
      </c>
      <c r="M258" s="32" t="s">
        <v>1298</v>
      </c>
      <c r="N258" s="32"/>
      <c r="O258" s="32"/>
    </row>
    <row r="259" spans="1:15" ht="15.75" hidden="1" x14ac:dyDescent="0.25">
      <c r="A259" s="31">
        <v>367</v>
      </c>
      <c r="B259" s="32" t="s">
        <v>2506</v>
      </c>
      <c r="C259" s="29" t="s">
        <v>2493</v>
      </c>
      <c r="D259" s="29"/>
      <c r="E259" s="29" t="s">
        <v>82</v>
      </c>
      <c r="F259" s="32" t="s">
        <v>1298</v>
      </c>
      <c r="G259" s="32" t="s">
        <v>1298</v>
      </c>
      <c r="H259" s="32" t="s">
        <v>1298</v>
      </c>
      <c r="I259" s="32" t="s">
        <v>1298</v>
      </c>
      <c r="J259" s="32" t="s">
        <v>1298</v>
      </c>
      <c r="K259" s="32" t="s">
        <v>1298</v>
      </c>
      <c r="L259" s="32" t="s">
        <v>1298</v>
      </c>
      <c r="M259" s="32" t="s">
        <v>1298</v>
      </c>
      <c r="N259" s="32" t="s">
        <v>1298</v>
      </c>
      <c r="O259" s="32"/>
    </row>
    <row r="260" spans="1:15" ht="15.75" hidden="1" x14ac:dyDescent="0.25">
      <c r="A260" s="31">
        <v>368</v>
      </c>
      <c r="B260" s="32" t="s">
        <v>2507</v>
      </c>
      <c r="C260" s="29" t="s">
        <v>2494</v>
      </c>
      <c r="D260" s="29"/>
      <c r="E260" s="29" t="s">
        <v>82</v>
      </c>
      <c r="F260" s="32" t="s">
        <v>1298</v>
      </c>
      <c r="G260" s="32" t="s">
        <v>1298</v>
      </c>
      <c r="H260" s="32" t="s">
        <v>1298</v>
      </c>
      <c r="I260" s="32" t="s">
        <v>1298</v>
      </c>
      <c r="J260" s="32" t="s">
        <v>1298</v>
      </c>
      <c r="K260" s="32" t="s">
        <v>1298</v>
      </c>
      <c r="L260" s="32" t="s">
        <v>1298</v>
      </c>
      <c r="M260" s="32" t="s">
        <v>1298</v>
      </c>
      <c r="N260" s="32" t="s">
        <v>1298</v>
      </c>
      <c r="O260" s="32"/>
    </row>
    <row r="261" spans="1:15" ht="15.75" hidden="1" x14ac:dyDescent="0.25">
      <c r="A261" s="31">
        <v>369</v>
      </c>
      <c r="B261" s="32" t="s">
        <v>2501</v>
      </c>
      <c r="C261" s="29" t="s">
        <v>2488</v>
      </c>
      <c r="D261" s="29"/>
      <c r="E261" s="29" t="s">
        <v>73</v>
      </c>
      <c r="F261" s="32" t="s">
        <v>1298</v>
      </c>
      <c r="G261" s="32" t="s">
        <v>1298</v>
      </c>
      <c r="H261" s="32" t="s">
        <v>1298</v>
      </c>
      <c r="I261" s="32" t="s">
        <v>1298</v>
      </c>
      <c r="J261" s="32" t="s">
        <v>1298</v>
      </c>
      <c r="K261" s="32" t="s">
        <v>1298</v>
      </c>
      <c r="L261" s="32" t="s">
        <v>1298</v>
      </c>
      <c r="M261" s="32" t="s">
        <v>1298</v>
      </c>
      <c r="N261" s="32" t="s">
        <v>1298</v>
      </c>
      <c r="O261" s="32"/>
    </row>
    <row r="262" spans="1:15" ht="15.75" x14ac:dyDescent="0.25">
      <c r="A262" s="31">
        <v>358</v>
      </c>
      <c r="B262" s="32" t="s">
        <v>2287</v>
      </c>
      <c r="C262" s="32" t="s">
        <v>2215</v>
      </c>
      <c r="D262" s="32"/>
      <c r="E262" s="32" t="s">
        <v>105</v>
      </c>
      <c r="F262" s="32" t="s">
        <v>2025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74</v>
      </c>
      <c r="L262" s="32" t="s">
        <v>77</v>
      </c>
      <c r="M262" s="32" t="s">
        <v>74</v>
      </c>
      <c r="N262" s="32" t="s">
        <v>77</v>
      </c>
      <c r="O262" s="32"/>
    </row>
    <row r="263" spans="1:15" s="118" customFormat="1" ht="15.75" x14ac:dyDescent="0.25">
      <c r="A263" s="109">
        <v>361</v>
      </c>
      <c r="B263" s="110" t="s">
        <v>2538</v>
      </c>
      <c r="C263" s="117"/>
      <c r="D263" s="117"/>
      <c r="E263" s="117" t="s">
        <v>1273</v>
      </c>
      <c r="F263" s="110" t="s">
        <v>1298</v>
      </c>
      <c r="G263" s="110" t="s">
        <v>1298</v>
      </c>
      <c r="H263" s="110" t="s">
        <v>1298</v>
      </c>
      <c r="I263" s="110" t="s">
        <v>1298</v>
      </c>
      <c r="J263" s="110" t="s">
        <v>1298</v>
      </c>
      <c r="K263" s="110" t="s">
        <v>1298</v>
      </c>
      <c r="L263" s="110" t="s">
        <v>1298</v>
      </c>
      <c r="M263" s="110" t="s">
        <v>1298</v>
      </c>
      <c r="N263" s="117"/>
      <c r="O263" s="117"/>
    </row>
    <row r="264" spans="1:15" ht="15.75" x14ac:dyDescent="0.25">
      <c r="A264" s="31">
        <v>370</v>
      </c>
      <c r="B264" s="32" t="s">
        <v>2237</v>
      </c>
      <c r="C264" s="29" t="s">
        <v>2225</v>
      </c>
      <c r="D264" s="29" t="s">
        <v>87</v>
      </c>
      <c r="E264" s="29" t="s">
        <v>105</v>
      </c>
      <c r="F264" s="32" t="s">
        <v>1298</v>
      </c>
      <c r="G264" s="32" t="s">
        <v>1298</v>
      </c>
      <c r="H264" s="32" t="s">
        <v>1298</v>
      </c>
      <c r="I264" s="32" t="s">
        <v>1298</v>
      </c>
      <c r="J264" s="32" t="s">
        <v>1298</v>
      </c>
      <c r="K264" s="32" t="s">
        <v>1298</v>
      </c>
      <c r="L264" s="32" t="s">
        <v>1298</v>
      </c>
      <c r="M264" s="32" t="s">
        <v>1298</v>
      </c>
      <c r="N264" s="32"/>
      <c r="O264" s="32" t="s">
        <v>1203</v>
      </c>
    </row>
    <row r="265" spans="1:15" ht="15.75" x14ac:dyDescent="0.25">
      <c r="A265" s="31">
        <v>371</v>
      </c>
      <c r="B265" s="32" t="s">
        <v>2594</v>
      </c>
      <c r="C265" s="29" t="s">
        <v>2556</v>
      </c>
      <c r="D265" s="29" t="s">
        <v>72</v>
      </c>
      <c r="E265" s="29" t="s">
        <v>1273</v>
      </c>
      <c r="F265" s="32"/>
      <c r="G265" s="32"/>
      <c r="H265" s="32"/>
      <c r="I265" s="32"/>
      <c r="J265" s="32"/>
      <c r="K265" s="32"/>
      <c r="L265" s="32"/>
      <c r="M265" s="32"/>
      <c r="N265" s="32"/>
      <c r="O265" s="32"/>
    </row>
    <row r="266" spans="1:15" ht="15.75" hidden="1" x14ac:dyDescent="0.25">
      <c r="A266" s="31">
        <v>374</v>
      </c>
      <c r="B266" s="32" t="s">
        <v>2584</v>
      </c>
      <c r="C266" s="29" t="s">
        <v>2577</v>
      </c>
      <c r="D266" s="29" t="s">
        <v>72</v>
      </c>
      <c r="E266" s="29" t="s">
        <v>73</v>
      </c>
      <c r="F266" s="32" t="s">
        <v>2027</v>
      </c>
      <c r="G266" s="32" t="s">
        <v>77</v>
      </c>
      <c r="H266" s="32" t="s">
        <v>77</v>
      </c>
      <c r="I266" s="32"/>
      <c r="J266" s="32" t="s">
        <v>77</v>
      </c>
      <c r="K266" s="32"/>
      <c r="L266" s="32"/>
      <c r="M266" s="32"/>
      <c r="N266" s="32"/>
      <c r="O266" s="32"/>
    </row>
    <row r="267" spans="1:15" ht="15.75" hidden="1" x14ac:dyDescent="0.25">
      <c r="A267" s="31">
        <v>375</v>
      </c>
      <c r="B267" s="32" t="s">
        <v>2511</v>
      </c>
      <c r="C267" s="29" t="s">
        <v>2498</v>
      </c>
      <c r="D267" s="29"/>
      <c r="E267" s="29" t="s">
        <v>90</v>
      </c>
      <c r="F267" s="32" t="s">
        <v>1298</v>
      </c>
      <c r="G267" s="32" t="s">
        <v>1298</v>
      </c>
      <c r="H267" s="32" t="s">
        <v>1298</v>
      </c>
      <c r="I267" s="32" t="s">
        <v>1298</v>
      </c>
      <c r="J267" s="32" t="s">
        <v>1298</v>
      </c>
      <c r="K267" s="32" t="s">
        <v>1298</v>
      </c>
      <c r="L267" s="32" t="s">
        <v>1298</v>
      </c>
      <c r="M267" s="32" t="s">
        <v>1298</v>
      </c>
      <c r="N267" s="32" t="s">
        <v>1298</v>
      </c>
      <c r="O267" s="32"/>
    </row>
    <row r="268" spans="1:15" ht="15.75" hidden="1" x14ac:dyDescent="0.25">
      <c r="A268" s="31">
        <v>376</v>
      </c>
      <c r="B268" s="32" t="s">
        <v>2585</v>
      </c>
      <c r="C268" s="29" t="s">
        <v>2578</v>
      </c>
      <c r="D268" s="29" t="s">
        <v>72</v>
      </c>
      <c r="E268" s="29" t="s">
        <v>73</v>
      </c>
      <c r="F268" s="32" t="s">
        <v>2027</v>
      </c>
      <c r="G268" s="32" t="s">
        <v>77</v>
      </c>
      <c r="H268" s="32" t="s">
        <v>77</v>
      </c>
      <c r="I268" s="32"/>
      <c r="J268" s="32" t="s">
        <v>77</v>
      </c>
      <c r="K268" s="32"/>
      <c r="L268" s="32"/>
      <c r="M268" s="32"/>
      <c r="N268" s="32"/>
      <c r="O268" s="32"/>
    </row>
    <row r="269" spans="1:15" ht="15.75" hidden="1" x14ac:dyDescent="0.25">
      <c r="A269" s="31">
        <v>377</v>
      </c>
      <c r="B269" s="32" t="s">
        <v>2222</v>
      </c>
      <c r="C269" s="29" t="s">
        <v>2218</v>
      </c>
      <c r="D269" s="29" t="s">
        <v>72</v>
      </c>
      <c r="E269" s="29" t="s">
        <v>73</v>
      </c>
      <c r="F269" s="32" t="s">
        <v>2025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74</v>
      </c>
      <c r="O269" s="32" t="s">
        <v>2014</v>
      </c>
    </row>
    <row r="270" spans="1:15" ht="15.75" hidden="1" x14ac:dyDescent="0.25">
      <c r="A270" s="31">
        <v>378</v>
      </c>
      <c r="B270" s="32" t="s">
        <v>2229</v>
      </c>
      <c r="C270" s="29" t="s">
        <v>2478</v>
      </c>
      <c r="D270" s="29"/>
      <c r="E270" s="29" t="s">
        <v>90</v>
      </c>
      <c r="F270" s="32" t="s">
        <v>1298</v>
      </c>
      <c r="G270" s="32" t="s">
        <v>1298</v>
      </c>
      <c r="H270" s="32" t="s">
        <v>1298</v>
      </c>
      <c r="I270" s="32" t="s">
        <v>1298</v>
      </c>
      <c r="J270" s="32" t="s">
        <v>1298</v>
      </c>
      <c r="K270" s="32" t="s">
        <v>1298</v>
      </c>
      <c r="L270" s="32" t="s">
        <v>1298</v>
      </c>
      <c r="M270" s="32" t="s">
        <v>1298</v>
      </c>
      <c r="N270" s="32"/>
      <c r="O270" s="32"/>
    </row>
    <row r="271" spans="1:15" ht="15.75" x14ac:dyDescent="0.25">
      <c r="A271" s="31">
        <v>372</v>
      </c>
      <c r="B271" s="32" t="s">
        <v>2230</v>
      </c>
      <c r="C271" s="29" t="s">
        <v>2477</v>
      </c>
      <c r="D271" s="29"/>
      <c r="E271" s="29" t="s">
        <v>105</v>
      </c>
      <c r="F271" s="32" t="s">
        <v>1298</v>
      </c>
      <c r="G271" s="32" t="s">
        <v>1298</v>
      </c>
      <c r="H271" s="32" t="s">
        <v>1298</v>
      </c>
      <c r="I271" s="32" t="s">
        <v>1298</v>
      </c>
      <c r="J271" s="32" t="s">
        <v>1298</v>
      </c>
      <c r="K271" s="32" t="s">
        <v>1298</v>
      </c>
      <c r="L271" s="32" t="s">
        <v>1298</v>
      </c>
      <c r="M271" s="32" t="s">
        <v>1298</v>
      </c>
      <c r="N271" s="32"/>
      <c r="O271" s="32"/>
    </row>
    <row r="272" spans="1:15" ht="15.75" hidden="1" x14ac:dyDescent="0.25">
      <c r="A272" s="31">
        <v>382</v>
      </c>
      <c r="B272" s="32" t="s">
        <v>2431</v>
      </c>
      <c r="C272" s="29" t="s">
        <v>2479</v>
      </c>
      <c r="D272" s="29"/>
      <c r="E272" s="29" t="s">
        <v>73</v>
      </c>
      <c r="F272" s="32" t="s">
        <v>1298</v>
      </c>
      <c r="G272" s="32" t="s">
        <v>1298</v>
      </c>
      <c r="H272" s="32" t="s">
        <v>1298</v>
      </c>
      <c r="I272" s="32" t="s">
        <v>1298</v>
      </c>
      <c r="J272" s="32" t="s">
        <v>1298</v>
      </c>
      <c r="K272" s="32" t="s">
        <v>1298</v>
      </c>
      <c r="L272" s="32" t="s">
        <v>1298</v>
      </c>
      <c r="M272" s="32" t="s">
        <v>1298</v>
      </c>
      <c r="N272" s="32"/>
      <c r="O272" s="32"/>
    </row>
    <row r="273" spans="1:15" ht="15.75" x14ac:dyDescent="0.25">
      <c r="A273" s="31">
        <v>373</v>
      </c>
      <c r="B273" s="32" t="s">
        <v>2231</v>
      </c>
      <c r="C273" s="29" t="s">
        <v>2220</v>
      </c>
      <c r="D273" s="29"/>
      <c r="E273" s="29" t="s">
        <v>105</v>
      </c>
      <c r="F273" s="32" t="s">
        <v>1298</v>
      </c>
      <c r="G273" s="32" t="s">
        <v>1298</v>
      </c>
      <c r="H273" s="32" t="s">
        <v>1298</v>
      </c>
      <c r="I273" s="32" t="s">
        <v>1298</v>
      </c>
      <c r="J273" s="32" t="s">
        <v>1298</v>
      </c>
      <c r="K273" s="32" t="s">
        <v>1298</v>
      </c>
      <c r="L273" s="32" t="s">
        <v>1298</v>
      </c>
      <c r="M273" s="32" t="s">
        <v>1298</v>
      </c>
      <c r="N273" s="32"/>
      <c r="O273" s="32"/>
    </row>
    <row r="274" spans="1:15" ht="15.75" hidden="1" x14ac:dyDescent="0.25">
      <c r="A274" s="31">
        <v>384</v>
      </c>
      <c r="B274" s="32" t="s">
        <v>2512</v>
      </c>
      <c r="C274" s="29" t="s">
        <v>2499</v>
      </c>
      <c r="D274" s="29"/>
      <c r="E274" s="29" t="s">
        <v>73</v>
      </c>
      <c r="F274" s="32" t="s">
        <v>1298</v>
      </c>
      <c r="G274" s="32" t="s">
        <v>1298</v>
      </c>
      <c r="H274" s="32" t="s">
        <v>1298</v>
      </c>
      <c r="I274" s="32" t="s">
        <v>1298</v>
      </c>
      <c r="J274" s="32" t="s">
        <v>1298</v>
      </c>
      <c r="K274" s="32" t="s">
        <v>1298</v>
      </c>
      <c r="L274" s="32" t="s">
        <v>1298</v>
      </c>
      <c r="M274" s="32" t="s">
        <v>1298</v>
      </c>
      <c r="N274" s="32" t="s">
        <v>1298</v>
      </c>
      <c r="O274" s="32"/>
    </row>
    <row r="275" spans="1:15" ht="15.75" hidden="1" x14ac:dyDescent="0.25">
      <c r="A275" s="31">
        <v>385</v>
      </c>
      <c r="B275" s="32" t="s">
        <v>630</v>
      </c>
      <c r="C275" s="32" t="s">
        <v>631</v>
      </c>
      <c r="D275" s="32" t="s">
        <v>72</v>
      </c>
      <c r="E275" s="32" t="s">
        <v>82</v>
      </c>
      <c r="F275" s="32" t="s">
        <v>2025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74</v>
      </c>
      <c r="L275" s="32" t="s">
        <v>77</v>
      </c>
      <c r="M275" s="32" t="s">
        <v>74</v>
      </c>
      <c r="N275" s="32" t="s">
        <v>77</v>
      </c>
      <c r="O275" s="32" t="s">
        <v>1188</v>
      </c>
    </row>
    <row r="276" spans="1:15" ht="15.75" hidden="1" x14ac:dyDescent="0.25">
      <c r="A276" s="31">
        <v>386</v>
      </c>
      <c r="B276" s="32" t="s">
        <v>632</v>
      </c>
      <c r="C276" s="32" t="s">
        <v>633</v>
      </c>
      <c r="D276" s="32" t="s">
        <v>72</v>
      </c>
      <c r="E276" s="32" t="s">
        <v>82</v>
      </c>
      <c r="F276" s="32" t="s">
        <v>2025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1188</v>
      </c>
    </row>
    <row r="277" spans="1:15" ht="31.5" hidden="1" x14ac:dyDescent="0.25">
      <c r="A277" s="31">
        <v>387</v>
      </c>
      <c r="B277" s="32" t="s">
        <v>634</v>
      </c>
      <c r="C277" s="32" t="s">
        <v>635</v>
      </c>
      <c r="D277" s="32" t="s">
        <v>130</v>
      </c>
      <c r="E277" s="32" t="s">
        <v>73</v>
      </c>
      <c r="F277" s="32" t="s">
        <v>2025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380</v>
      </c>
      <c r="B278" s="32" t="s">
        <v>628</v>
      </c>
      <c r="C278" s="32" t="s">
        <v>629</v>
      </c>
      <c r="D278" s="32" t="s">
        <v>72</v>
      </c>
      <c r="E278" s="32" t="s">
        <v>105</v>
      </c>
      <c r="F278" s="32" t="s">
        <v>2025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1177</v>
      </c>
    </row>
    <row r="279" spans="1:15" ht="15.75" hidden="1" x14ac:dyDescent="0.25">
      <c r="A279" s="31">
        <v>389</v>
      </c>
      <c r="B279" s="32" t="s">
        <v>638</v>
      </c>
      <c r="C279" s="32" t="s">
        <v>30</v>
      </c>
      <c r="D279" s="32" t="s">
        <v>87</v>
      </c>
      <c r="E279" s="32" t="s">
        <v>73</v>
      </c>
      <c r="F279" s="32" t="s">
        <v>2025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77</v>
      </c>
      <c r="L279" s="32" t="s">
        <v>77</v>
      </c>
      <c r="M279" s="32" t="s">
        <v>77</v>
      </c>
      <c r="N279" s="32" t="s">
        <v>77</v>
      </c>
      <c r="O279" s="32" t="s">
        <v>1183</v>
      </c>
    </row>
    <row r="280" spans="1:15" ht="31.5" hidden="1" x14ac:dyDescent="0.25">
      <c r="A280" s="31">
        <v>390</v>
      </c>
      <c r="B280" s="32" t="s">
        <v>639</v>
      </c>
      <c r="C280" s="32" t="s">
        <v>640</v>
      </c>
      <c r="D280" s="32" t="s">
        <v>130</v>
      </c>
      <c r="E280" s="32" t="s">
        <v>82</v>
      </c>
      <c r="F280" s="32" t="s">
        <v>2025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1177</v>
      </c>
    </row>
    <row r="281" spans="1:15" ht="31.5" hidden="1" x14ac:dyDescent="0.25">
      <c r="A281" s="31">
        <v>391</v>
      </c>
      <c r="B281" s="32" t="s">
        <v>641</v>
      </c>
      <c r="C281" s="32" t="s">
        <v>642</v>
      </c>
      <c r="D281" s="32" t="s">
        <v>130</v>
      </c>
      <c r="E281" s="32" t="s">
        <v>73</v>
      </c>
      <c r="F281" s="32" t="s">
        <v>2025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77</v>
      </c>
      <c r="L281" s="32" t="s">
        <v>77</v>
      </c>
      <c r="M281" s="32" t="s">
        <v>77</v>
      </c>
      <c r="N281" s="32" t="s">
        <v>74</v>
      </c>
      <c r="O281" s="32" t="s">
        <v>1184</v>
      </c>
    </row>
    <row r="282" spans="1:15" ht="31.5" hidden="1" x14ac:dyDescent="0.25">
      <c r="A282" s="31">
        <v>392</v>
      </c>
      <c r="B282" s="32" t="s">
        <v>643</v>
      </c>
      <c r="C282" s="32" t="s">
        <v>644</v>
      </c>
      <c r="D282" s="32" t="s">
        <v>130</v>
      </c>
      <c r="E282" s="32" t="s">
        <v>90</v>
      </c>
      <c r="F282" s="32" t="s">
        <v>2027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74</v>
      </c>
      <c r="L282" s="32" t="s">
        <v>77</v>
      </c>
      <c r="M282" s="32" t="s">
        <v>74</v>
      </c>
      <c r="N282" s="32" t="s">
        <v>77</v>
      </c>
      <c r="O282" s="32" t="s">
        <v>1177</v>
      </c>
    </row>
    <row r="283" spans="1:15" ht="31.5" hidden="1" x14ac:dyDescent="0.25">
      <c r="A283" s="31">
        <v>394</v>
      </c>
      <c r="B283" s="32" t="s">
        <v>647</v>
      </c>
      <c r="C283" s="32" t="s">
        <v>648</v>
      </c>
      <c r="D283" s="32" t="s">
        <v>130</v>
      </c>
      <c r="E283" s="32" t="s">
        <v>73</v>
      </c>
      <c r="F283" s="32" t="s">
        <v>2025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74</v>
      </c>
      <c r="O283" s="32" t="s">
        <v>1184</v>
      </c>
    </row>
    <row r="284" spans="1:15" ht="15.75" x14ac:dyDescent="0.25">
      <c r="A284" s="31">
        <v>383</v>
      </c>
      <c r="B284" s="32" t="s">
        <v>2214</v>
      </c>
      <c r="C284" s="29" t="s">
        <v>2480</v>
      </c>
      <c r="D284" s="29"/>
      <c r="E284" s="29" t="s">
        <v>105</v>
      </c>
      <c r="F284" s="32" t="s">
        <v>1298</v>
      </c>
      <c r="G284" s="32" t="s">
        <v>1298</v>
      </c>
      <c r="H284" s="32" t="s">
        <v>1298</v>
      </c>
      <c r="I284" s="32" t="s">
        <v>1298</v>
      </c>
      <c r="J284" s="32" t="s">
        <v>1298</v>
      </c>
      <c r="K284" s="32" t="s">
        <v>1298</v>
      </c>
      <c r="L284" s="32" t="s">
        <v>1298</v>
      </c>
      <c r="M284" s="32" t="s">
        <v>1298</v>
      </c>
      <c r="N284" s="32"/>
      <c r="O284" s="32"/>
    </row>
    <row r="285" spans="1:15" ht="31.5" x14ac:dyDescent="0.25">
      <c r="A285" s="31">
        <v>388</v>
      </c>
      <c r="B285" s="32" t="s">
        <v>636</v>
      </c>
      <c r="C285" s="32" t="s">
        <v>637</v>
      </c>
      <c r="D285" s="32" t="s">
        <v>130</v>
      </c>
      <c r="E285" s="32" t="s">
        <v>105</v>
      </c>
      <c r="F285" s="32" t="s">
        <v>2025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74</v>
      </c>
      <c r="O285" s="32" t="s">
        <v>1203</v>
      </c>
    </row>
    <row r="286" spans="1:15" ht="15.75" x14ac:dyDescent="0.25">
      <c r="A286" s="31">
        <v>395</v>
      </c>
      <c r="B286" s="32" t="s">
        <v>649</v>
      </c>
      <c r="C286" s="32" t="s">
        <v>650</v>
      </c>
      <c r="D286" s="32" t="s">
        <v>72</v>
      </c>
      <c r="E286" s="32" t="s">
        <v>105</v>
      </c>
      <c r="F286" s="32" t="s">
        <v>2025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74</v>
      </c>
      <c r="L286" s="32" t="s">
        <v>77</v>
      </c>
      <c r="M286" s="32" t="s">
        <v>74</v>
      </c>
      <c r="N286" s="32" t="s">
        <v>77</v>
      </c>
      <c r="O286" s="32" t="s">
        <v>1177</v>
      </c>
    </row>
    <row r="287" spans="1:15" ht="15.75" hidden="1" x14ac:dyDescent="0.25">
      <c r="A287" s="31">
        <v>398</v>
      </c>
      <c r="B287" s="32" t="s">
        <v>2586</v>
      </c>
      <c r="C287" s="29" t="s">
        <v>2579</v>
      </c>
      <c r="D287" s="29" t="s">
        <v>72</v>
      </c>
      <c r="E287" s="29" t="s">
        <v>73</v>
      </c>
      <c r="F287" s="32" t="s">
        <v>2027</v>
      </c>
      <c r="G287" s="32" t="s">
        <v>77</v>
      </c>
      <c r="H287" s="32" t="s">
        <v>77</v>
      </c>
      <c r="I287" s="32"/>
      <c r="J287" s="32" t="s">
        <v>77</v>
      </c>
      <c r="K287" s="32"/>
      <c r="L287" s="32"/>
      <c r="M287" s="32"/>
      <c r="N287" s="32"/>
      <c r="O287" s="32"/>
    </row>
    <row r="288" spans="1:15" ht="15.75" hidden="1" x14ac:dyDescent="0.25">
      <c r="A288" s="31">
        <v>399</v>
      </c>
      <c r="B288" s="32" t="s">
        <v>655</v>
      </c>
      <c r="C288" s="32" t="s">
        <v>656</v>
      </c>
      <c r="D288" s="32" t="s">
        <v>72</v>
      </c>
      <c r="E288" s="32" t="s">
        <v>73</v>
      </c>
      <c r="F288" s="32" t="s">
        <v>2025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1188</v>
      </c>
    </row>
    <row r="289" spans="1:15" ht="31.5" x14ac:dyDescent="0.25">
      <c r="A289" s="31">
        <v>396</v>
      </c>
      <c r="B289" s="32" t="s">
        <v>651</v>
      </c>
      <c r="C289" s="32" t="s">
        <v>652</v>
      </c>
      <c r="D289" s="32" t="s">
        <v>130</v>
      </c>
      <c r="E289" s="32" t="s">
        <v>105</v>
      </c>
      <c r="F289" s="32" t="s">
        <v>2025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74</v>
      </c>
      <c r="M289" s="32" t="s">
        <v>74</v>
      </c>
      <c r="N289" s="32" t="s">
        <v>77</v>
      </c>
      <c r="O289" s="32" t="s">
        <v>1201</v>
      </c>
    </row>
    <row r="290" spans="1:15" ht="15.75" hidden="1" x14ac:dyDescent="0.25">
      <c r="A290" s="31">
        <v>403</v>
      </c>
      <c r="B290" s="32" t="s">
        <v>661</v>
      </c>
      <c r="C290" s="32" t="s">
        <v>662</v>
      </c>
      <c r="D290" s="32" t="s">
        <v>72</v>
      </c>
      <c r="E290" s="32" t="s">
        <v>90</v>
      </c>
      <c r="F290" s="32" t="s">
        <v>2025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74</v>
      </c>
      <c r="L290" s="32" t="s">
        <v>77</v>
      </c>
      <c r="M290" s="32" t="s">
        <v>74</v>
      </c>
      <c r="N290" s="32" t="s">
        <v>77</v>
      </c>
      <c r="O290" s="32" t="s">
        <v>1179</v>
      </c>
    </row>
    <row r="291" spans="1:15" ht="31.5" x14ac:dyDescent="0.25">
      <c r="A291" s="31">
        <v>402</v>
      </c>
      <c r="B291" s="32" t="s">
        <v>659</v>
      </c>
      <c r="C291" s="32" t="s">
        <v>660</v>
      </c>
      <c r="D291" s="32" t="s">
        <v>130</v>
      </c>
      <c r="E291" s="32" t="s">
        <v>105</v>
      </c>
      <c r="F291" s="32" t="s">
        <v>2025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1206</v>
      </c>
    </row>
    <row r="292" spans="1:15" ht="31.5" hidden="1" x14ac:dyDescent="0.25">
      <c r="A292" s="31">
        <v>406</v>
      </c>
      <c r="B292" s="32" t="s">
        <v>667</v>
      </c>
      <c r="C292" s="32" t="s">
        <v>668</v>
      </c>
      <c r="D292" s="32" t="s">
        <v>130</v>
      </c>
      <c r="E292" s="32" t="s">
        <v>73</v>
      </c>
      <c r="F292" s="32" t="s">
        <v>2027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1180</v>
      </c>
    </row>
    <row r="293" spans="1:15" ht="31.5" hidden="1" x14ac:dyDescent="0.25">
      <c r="A293" s="31">
        <v>407</v>
      </c>
      <c r="B293" s="32" t="s">
        <v>669</v>
      </c>
      <c r="C293" s="32" t="s">
        <v>670</v>
      </c>
      <c r="D293" s="32" t="s">
        <v>130</v>
      </c>
      <c r="E293" s="32" t="s">
        <v>73</v>
      </c>
      <c r="F293" s="32" t="s">
        <v>2025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74</v>
      </c>
      <c r="O293" s="32" t="s">
        <v>1180</v>
      </c>
    </row>
    <row r="294" spans="1:15" ht="15.75" hidden="1" x14ac:dyDescent="0.25">
      <c r="A294" s="31">
        <v>408</v>
      </c>
      <c r="B294" s="32" t="s">
        <v>671</v>
      </c>
      <c r="C294" s="32" t="s">
        <v>672</v>
      </c>
      <c r="D294" s="32" t="s">
        <v>72</v>
      </c>
      <c r="E294" s="32" t="s">
        <v>73</v>
      </c>
      <c r="F294" s="32" t="s">
        <v>2025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1184</v>
      </c>
    </row>
    <row r="295" spans="1:15" ht="31.5" hidden="1" x14ac:dyDescent="0.25">
      <c r="A295" s="31">
        <v>409</v>
      </c>
      <c r="B295" s="32" t="s">
        <v>673</v>
      </c>
      <c r="C295" s="32" t="s">
        <v>674</v>
      </c>
      <c r="D295" s="32" t="s">
        <v>130</v>
      </c>
      <c r="E295" s="32" t="s">
        <v>73</v>
      </c>
      <c r="F295" s="32" t="s">
        <v>2025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1184</v>
      </c>
    </row>
    <row r="296" spans="1:15" ht="31.5" hidden="1" x14ac:dyDescent="0.25">
      <c r="A296" s="31">
        <v>410</v>
      </c>
      <c r="B296" s="32" t="s">
        <v>675</v>
      </c>
      <c r="C296" s="32" t="s">
        <v>676</v>
      </c>
      <c r="D296" s="32" t="s">
        <v>130</v>
      </c>
      <c r="E296" s="32" t="s">
        <v>73</v>
      </c>
      <c r="F296" s="32" t="s">
        <v>2025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1184</v>
      </c>
    </row>
    <row r="297" spans="1:15" ht="15.75" x14ac:dyDescent="0.25">
      <c r="A297" s="31">
        <v>405</v>
      </c>
      <c r="B297" s="32" t="s">
        <v>665</v>
      </c>
      <c r="C297" s="32" t="s">
        <v>666</v>
      </c>
      <c r="D297" s="32" t="s">
        <v>72</v>
      </c>
      <c r="E297" s="32" t="s">
        <v>105</v>
      </c>
      <c r="F297" s="32" t="s">
        <v>2025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74</v>
      </c>
      <c r="L297" s="32" t="s">
        <v>77</v>
      </c>
      <c r="M297" s="32" t="s">
        <v>74</v>
      </c>
      <c r="N297" s="32" t="s">
        <v>77</v>
      </c>
      <c r="O297" s="32" t="s">
        <v>1177</v>
      </c>
    </row>
    <row r="298" spans="1:15" ht="15.75" hidden="1" x14ac:dyDescent="0.25">
      <c r="A298" s="31">
        <v>412</v>
      </c>
      <c r="B298" s="32" t="s">
        <v>2587</v>
      </c>
      <c r="C298" s="29" t="s">
        <v>2580</v>
      </c>
      <c r="D298" s="29" t="s">
        <v>72</v>
      </c>
      <c r="E298" s="29" t="s">
        <v>73</v>
      </c>
      <c r="F298" s="32" t="s">
        <v>2027</v>
      </c>
      <c r="G298" s="32" t="s">
        <v>77</v>
      </c>
      <c r="H298" s="32" t="s">
        <v>77</v>
      </c>
      <c r="I298" s="32"/>
      <c r="J298" s="32" t="s">
        <v>77</v>
      </c>
      <c r="K298" s="32"/>
      <c r="L298" s="32"/>
      <c r="M298" s="32"/>
      <c r="N298" s="32"/>
      <c r="O298" s="32"/>
    </row>
    <row r="299" spans="1:15" ht="15.75" x14ac:dyDescent="0.25">
      <c r="A299" s="31">
        <v>411</v>
      </c>
      <c r="B299" s="32" t="s">
        <v>677</v>
      </c>
      <c r="C299" s="32" t="s">
        <v>678</v>
      </c>
      <c r="D299" s="32" t="s">
        <v>87</v>
      </c>
      <c r="E299" s="32" t="s">
        <v>105</v>
      </c>
      <c r="F299" s="32" t="s">
        <v>2025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74</v>
      </c>
      <c r="L299" s="32" t="s">
        <v>77</v>
      </c>
      <c r="M299" s="32" t="s">
        <v>74</v>
      </c>
      <c r="N299" s="32" t="s">
        <v>77</v>
      </c>
      <c r="O299" s="32" t="s">
        <v>1177</v>
      </c>
    </row>
    <row r="300" spans="1:15" ht="15.75" hidden="1" x14ac:dyDescent="0.25">
      <c r="A300" s="31">
        <v>414</v>
      </c>
      <c r="B300" s="32" t="s">
        <v>1952</v>
      </c>
      <c r="C300" s="32" t="s">
        <v>2058</v>
      </c>
      <c r="D300" s="32" t="s">
        <v>72</v>
      </c>
      <c r="E300" s="32" t="s">
        <v>73</v>
      </c>
      <c r="F300" s="32" t="s">
        <v>2027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1185</v>
      </c>
    </row>
    <row r="301" spans="1:15" ht="15.75" hidden="1" x14ac:dyDescent="0.25">
      <c r="A301" s="31">
        <v>415</v>
      </c>
      <c r="B301" s="32" t="s">
        <v>681</v>
      </c>
      <c r="C301" s="32" t="s">
        <v>682</v>
      </c>
      <c r="D301" s="32" t="s">
        <v>72</v>
      </c>
      <c r="E301" s="32" t="s">
        <v>73</v>
      </c>
      <c r="F301" s="32" t="s">
        <v>2025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77</v>
      </c>
      <c r="L301" s="32" t="s">
        <v>77</v>
      </c>
      <c r="M301" s="32" t="s">
        <v>77</v>
      </c>
      <c r="N301" s="32" t="s">
        <v>77</v>
      </c>
      <c r="O301" s="32" t="s">
        <v>1180</v>
      </c>
    </row>
    <row r="302" spans="1:15" ht="15.75" hidden="1" x14ac:dyDescent="0.25">
      <c r="A302" s="31">
        <v>416</v>
      </c>
      <c r="B302" s="32" t="s">
        <v>683</v>
      </c>
      <c r="C302" s="32" t="s">
        <v>684</v>
      </c>
      <c r="D302" s="32" t="s">
        <v>72</v>
      </c>
      <c r="E302" s="32" t="s">
        <v>73</v>
      </c>
      <c r="F302" s="32" t="s">
        <v>2025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1180</v>
      </c>
    </row>
    <row r="303" spans="1:15" ht="31.5" hidden="1" x14ac:dyDescent="0.25">
      <c r="A303" s="31">
        <v>420</v>
      </c>
      <c r="B303" s="32" t="s">
        <v>691</v>
      </c>
      <c r="C303" s="32" t="s">
        <v>692</v>
      </c>
      <c r="D303" s="32" t="s">
        <v>130</v>
      </c>
      <c r="E303" s="32" t="s">
        <v>73</v>
      </c>
      <c r="F303" s="32" t="s">
        <v>2025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1181</v>
      </c>
    </row>
    <row r="304" spans="1:15" ht="31.5" hidden="1" x14ac:dyDescent="0.25">
      <c r="A304" s="31">
        <v>421</v>
      </c>
      <c r="B304" s="32" t="s">
        <v>693</v>
      </c>
      <c r="C304" s="32" t="s">
        <v>694</v>
      </c>
      <c r="D304" s="32" t="s">
        <v>130</v>
      </c>
      <c r="E304" s="32" t="s">
        <v>73</v>
      </c>
      <c r="F304" s="32" t="s">
        <v>2025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77</v>
      </c>
      <c r="O304" s="32" t="s">
        <v>1180</v>
      </c>
    </row>
    <row r="305" spans="1:15" ht="31.5" hidden="1" x14ac:dyDescent="0.25">
      <c r="A305" s="31">
        <v>422</v>
      </c>
      <c r="B305" s="32" t="s">
        <v>695</v>
      </c>
      <c r="C305" s="32" t="s">
        <v>696</v>
      </c>
      <c r="D305" s="32" t="s">
        <v>130</v>
      </c>
      <c r="E305" s="32" t="s">
        <v>73</v>
      </c>
      <c r="F305" s="32" t="s">
        <v>2025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1184</v>
      </c>
    </row>
    <row r="306" spans="1:15" ht="31.5" hidden="1" x14ac:dyDescent="0.25">
      <c r="A306" s="31">
        <v>423</v>
      </c>
      <c r="B306" s="32" t="s">
        <v>697</v>
      </c>
      <c r="C306" s="32" t="s">
        <v>698</v>
      </c>
      <c r="D306" s="32" t="s">
        <v>130</v>
      </c>
      <c r="E306" s="32" t="s">
        <v>73</v>
      </c>
      <c r="F306" s="32" t="s">
        <v>2025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77</v>
      </c>
      <c r="N306" s="32" t="s">
        <v>74</v>
      </c>
      <c r="O306" s="32" t="s">
        <v>1180</v>
      </c>
    </row>
    <row r="307" spans="1:15" s="111" customFormat="1" ht="31.5" hidden="1" x14ac:dyDescent="0.25">
      <c r="A307" s="109">
        <v>424</v>
      </c>
      <c r="B307" s="110" t="s">
        <v>699</v>
      </c>
      <c r="C307" s="110" t="s">
        <v>700</v>
      </c>
      <c r="D307" s="110" t="s">
        <v>130</v>
      </c>
      <c r="E307" s="110" t="s">
        <v>73</v>
      </c>
      <c r="F307" s="110" t="s">
        <v>2025</v>
      </c>
      <c r="G307" s="110" t="s">
        <v>77</v>
      </c>
      <c r="H307" s="110" t="s">
        <v>77</v>
      </c>
      <c r="I307" s="110" t="s">
        <v>74</v>
      </c>
      <c r="J307" s="110" t="s">
        <v>77</v>
      </c>
      <c r="K307" s="110" t="s">
        <v>74</v>
      </c>
      <c r="L307" s="110" t="s">
        <v>77</v>
      </c>
      <c r="M307" s="110" t="s">
        <v>77</v>
      </c>
      <c r="N307" s="110" t="s">
        <v>74</v>
      </c>
      <c r="O307" s="110" t="s">
        <v>1184</v>
      </c>
    </row>
    <row r="308" spans="1:15" ht="31.5" hidden="1" x14ac:dyDescent="0.25">
      <c r="A308" s="31">
        <v>425</v>
      </c>
      <c r="B308" s="32" t="s">
        <v>701</v>
      </c>
      <c r="C308" s="32" t="s">
        <v>702</v>
      </c>
      <c r="D308" s="32" t="s">
        <v>130</v>
      </c>
      <c r="E308" s="32" t="s">
        <v>73</v>
      </c>
      <c r="F308" s="32" t="s">
        <v>2025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74</v>
      </c>
      <c r="L308" s="32" t="s">
        <v>77</v>
      </c>
      <c r="M308" s="32" t="s">
        <v>77</v>
      </c>
      <c r="N308" s="32" t="s">
        <v>74</v>
      </c>
      <c r="O308" s="32" t="s">
        <v>1184</v>
      </c>
    </row>
    <row r="309" spans="1:15" ht="31.5" hidden="1" x14ac:dyDescent="0.25">
      <c r="A309" s="31">
        <v>427</v>
      </c>
      <c r="B309" s="32" t="s">
        <v>704</v>
      </c>
      <c r="C309" s="32" t="s">
        <v>705</v>
      </c>
      <c r="D309" s="32" t="s">
        <v>130</v>
      </c>
      <c r="E309" s="32" t="s">
        <v>82</v>
      </c>
      <c r="F309" s="32" t="s">
        <v>2025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74</v>
      </c>
      <c r="O309" s="32" t="s">
        <v>1189</v>
      </c>
    </row>
    <row r="310" spans="1:15" ht="15.75" hidden="1" x14ac:dyDescent="0.25">
      <c r="A310" s="31">
        <v>428</v>
      </c>
      <c r="B310" s="32" t="s">
        <v>706</v>
      </c>
      <c r="C310" s="32" t="s">
        <v>707</v>
      </c>
      <c r="D310" s="32" t="s">
        <v>87</v>
      </c>
      <c r="E310" s="32" t="s">
        <v>73</v>
      </c>
      <c r="F310" s="32" t="s">
        <v>2025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77</v>
      </c>
      <c r="L310" s="32" t="s">
        <v>77</v>
      </c>
      <c r="M310" s="32" t="s">
        <v>77</v>
      </c>
      <c r="N310" s="32" t="s">
        <v>74</v>
      </c>
      <c r="O310" s="32" t="s">
        <v>1183</v>
      </c>
    </row>
    <row r="311" spans="1:15" ht="15.75" hidden="1" x14ac:dyDescent="0.25">
      <c r="A311" s="31">
        <v>429</v>
      </c>
      <c r="B311" s="32" t="s">
        <v>708</v>
      </c>
      <c r="C311" s="32" t="s">
        <v>709</v>
      </c>
      <c r="D311" s="32" t="s">
        <v>87</v>
      </c>
      <c r="E311" s="32" t="s">
        <v>82</v>
      </c>
      <c r="F311" s="32" t="s">
        <v>2025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74</v>
      </c>
      <c r="L311" s="32" t="s">
        <v>77</v>
      </c>
      <c r="M311" s="32" t="s">
        <v>74</v>
      </c>
      <c r="N311" s="32" t="s">
        <v>74</v>
      </c>
      <c r="O311" s="32" t="s">
        <v>1188</v>
      </c>
    </row>
    <row r="312" spans="1:15" ht="15.75" hidden="1" x14ac:dyDescent="0.25">
      <c r="A312" s="31">
        <v>430</v>
      </c>
      <c r="B312" s="32" t="s">
        <v>2575</v>
      </c>
      <c r="C312" s="32" t="s">
        <v>2574</v>
      </c>
      <c r="D312" s="32" t="s">
        <v>72</v>
      </c>
      <c r="E312" s="32" t="s">
        <v>90</v>
      </c>
      <c r="F312" s="32" t="s">
        <v>2025</v>
      </c>
      <c r="G312" s="32" t="s">
        <v>2027</v>
      </c>
      <c r="H312" s="32" t="s">
        <v>2027</v>
      </c>
      <c r="I312" s="32"/>
      <c r="J312" s="32" t="s">
        <v>2027</v>
      </c>
      <c r="K312" s="32"/>
      <c r="L312" s="32"/>
      <c r="M312" s="32"/>
      <c r="N312" s="32"/>
      <c r="O312" s="32"/>
    </row>
    <row r="313" spans="1:15" ht="31.5" x14ac:dyDescent="0.25">
      <c r="A313" s="31">
        <v>413</v>
      </c>
      <c r="B313" s="32" t="s">
        <v>679</v>
      </c>
      <c r="C313" s="32" t="s">
        <v>680</v>
      </c>
      <c r="D313" s="32" t="s">
        <v>130</v>
      </c>
      <c r="E313" s="32" t="s">
        <v>105</v>
      </c>
      <c r="F313" s="32" t="s">
        <v>2025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1177</v>
      </c>
    </row>
    <row r="314" spans="1:15" ht="15.75" x14ac:dyDescent="0.25">
      <c r="A314" s="31">
        <v>431</v>
      </c>
      <c r="B314" s="32" t="s">
        <v>1227</v>
      </c>
      <c r="C314" s="32" t="s">
        <v>1228</v>
      </c>
      <c r="D314" s="32" t="s">
        <v>72</v>
      </c>
      <c r="E314" s="32" t="s">
        <v>105</v>
      </c>
      <c r="F314" s="32" t="s">
        <v>2027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1201</v>
      </c>
    </row>
    <row r="315" spans="1:15" ht="15.75" hidden="1" x14ac:dyDescent="0.25">
      <c r="A315" s="31">
        <v>433</v>
      </c>
      <c r="B315" s="32" t="s">
        <v>712</v>
      </c>
      <c r="C315" s="32" t="s">
        <v>713</v>
      </c>
      <c r="D315" s="32" t="s">
        <v>87</v>
      </c>
      <c r="E315" s="32" t="s">
        <v>82</v>
      </c>
      <c r="F315" s="32" t="s">
        <v>2025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77</v>
      </c>
      <c r="O315" s="32" t="s">
        <v>1188</v>
      </c>
    </row>
    <row r="316" spans="1:15" ht="31.5" hidden="1" x14ac:dyDescent="0.25">
      <c r="A316" s="31">
        <v>434</v>
      </c>
      <c r="B316" s="32" t="s">
        <v>714</v>
      </c>
      <c r="C316" s="32" t="s">
        <v>715</v>
      </c>
      <c r="D316" s="32" t="s">
        <v>130</v>
      </c>
      <c r="E316" s="32" t="s">
        <v>73</v>
      </c>
      <c r="F316" s="32" t="s">
        <v>2025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74</v>
      </c>
      <c r="L316" s="32" t="s">
        <v>77</v>
      </c>
      <c r="M316" s="32" t="s">
        <v>74</v>
      </c>
      <c r="N316" s="32" t="s">
        <v>77</v>
      </c>
      <c r="O316" s="32" t="s">
        <v>1183</v>
      </c>
    </row>
    <row r="317" spans="1:15" ht="15.75" hidden="1" x14ac:dyDescent="0.25">
      <c r="A317" s="31">
        <v>435</v>
      </c>
      <c r="B317" s="32" t="s">
        <v>716</v>
      </c>
      <c r="C317" s="32" t="s">
        <v>717</v>
      </c>
      <c r="D317" s="32" t="s">
        <v>72</v>
      </c>
      <c r="E317" s="32" t="s">
        <v>73</v>
      </c>
      <c r="F317" s="32" t="s">
        <v>2027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77</v>
      </c>
      <c r="O317" s="32" t="s">
        <v>1183</v>
      </c>
    </row>
    <row r="318" spans="1:15" ht="15.75" hidden="1" x14ac:dyDescent="0.25">
      <c r="A318" s="31">
        <v>436</v>
      </c>
      <c r="B318" s="32" t="s">
        <v>718</v>
      </c>
      <c r="C318" s="32" t="s">
        <v>719</v>
      </c>
      <c r="D318" s="32" t="s">
        <v>72</v>
      </c>
      <c r="E318" s="32" t="s">
        <v>73</v>
      </c>
      <c r="F318" s="32" t="s">
        <v>2027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1183</v>
      </c>
    </row>
    <row r="319" spans="1:15" ht="15.75" hidden="1" x14ac:dyDescent="0.25">
      <c r="A319" s="31">
        <v>437</v>
      </c>
      <c r="B319" s="32" t="s">
        <v>720</v>
      </c>
      <c r="C319" s="32" t="s">
        <v>31</v>
      </c>
      <c r="D319" s="32" t="s">
        <v>72</v>
      </c>
      <c r="E319" s="32" t="s">
        <v>73</v>
      </c>
      <c r="F319" s="32" t="s">
        <v>2027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1183</v>
      </c>
    </row>
    <row r="320" spans="1:15" ht="15.75" hidden="1" x14ac:dyDescent="0.25">
      <c r="A320" s="31">
        <v>438</v>
      </c>
      <c r="B320" s="32" t="s">
        <v>721</v>
      </c>
      <c r="C320" s="32" t="s">
        <v>32</v>
      </c>
      <c r="D320" s="32" t="s">
        <v>72</v>
      </c>
      <c r="E320" s="32" t="s">
        <v>73</v>
      </c>
      <c r="F320" s="32" t="s">
        <v>2027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1183</v>
      </c>
    </row>
    <row r="321" spans="1:15" ht="15.75" hidden="1" x14ac:dyDescent="0.25">
      <c r="A321" s="31">
        <v>441</v>
      </c>
      <c r="B321" s="32" t="s">
        <v>2059</v>
      </c>
      <c r="C321" s="32" t="s">
        <v>2060</v>
      </c>
      <c r="D321" s="32" t="s">
        <v>72</v>
      </c>
      <c r="E321" s="32" t="s">
        <v>73</v>
      </c>
      <c r="F321" s="32" t="s">
        <v>2025</v>
      </c>
      <c r="G321" s="32" t="s">
        <v>2025</v>
      </c>
      <c r="H321" s="32" t="s">
        <v>2025</v>
      </c>
      <c r="I321" s="32" t="s">
        <v>2014</v>
      </c>
      <c r="J321" s="32" t="s">
        <v>2025</v>
      </c>
      <c r="K321" s="32" t="s">
        <v>2014</v>
      </c>
      <c r="L321" s="32" t="s">
        <v>2014</v>
      </c>
      <c r="M321" s="32" t="s">
        <v>2014</v>
      </c>
      <c r="N321" s="32" t="s">
        <v>2014</v>
      </c>
      <c r="O321" s="32" t="s">
        <v>2014</v>
      </c>
    </row>
    <row r="322" spans="1:15" ht="31.5" hidden="1" x14ac:dyDescent="0.25">
      <c r="A322" s="31">
        <v>443</v>
      </c>
      <c r="B322" s="32" t="s">
        <v>725</v>
      </c>
      <c r="C322" s="32" t="s">
        <v>33</v>
      </c>
      <c r="D322" s="32" t="s">
        <v>130</v>
      </c>
      <c r="E322" s="32" t="s">
        <v>73</v>
      </c>
      <c r="F322" s="32" t="s">
        <v>2025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1181</v>
      </c>
    </row>
    <row r="323" spans="1:15" ht="15.75" x14ac:dyDescent="0.25">
      <c r="A323" s="31">
        <v>432</v>
      </c>
      <c r="B323" s="32" t="s">
        <v>1217</v>
      </c>
      <c r="C323" s="32" t="s">
        <v>1218</v>
      </c>
      <c r="D323" s="32" t="s">
        <v>72</v>
      </c>
      <c r="E323" s="32" t="s">
        <v>105</v>
      </c>
      <c r="F323" s="32" t="s">
        <v>2027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74</v>
      </c>
      <c r="L323" s="32" t="s">
        <v>77</v>
      </c>
      <c r="M323" s="32" t="s">
        <v>74</v>
      </c>
      <c r="N323" s="32" t="s">
        <v>77</v>
      </c>
      <c r="O323" s="32" t="s">
        <v>1203</v>
      </c>
    </row>
    <row r="324" spans="1:15" ht="15.75" hidden="1" x14ac:dyDescent="0.25">
      <c r="A324" s="31">
        <v>446</v>
      </c>
      <c r="B324" s="32" t="s">
        <v>1948</v>
      </c>
      <c r="C324" s="32" t="s">
        <v>1940</v>
      </c>
      <c r="D324" s="32" t="s">
        <v>72</v>
      </c>
      <c r="E324" s="32" t="s">
        <v>73</v>
      </c>
      <c r="F324" s="32" t="s">
        <v>2025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2014</v>
      </c>
    </row>
    <row r="325" spans="1:15" ht="31.5" hidden="1" x14ac:dyDescent="0.25">
      <c r="A325" s="31">
        <v>447</v>
      </c>
      <c r="B325" s="32" t="s">
        <v>728</v>
      </c>
      <c r="C325" s="32" t="s">
        <v>50</v>
      </c>
      <c r="D325" s="32" t="s">
        <v>130</v>
      </c>
      <c r="E325" s="32" t="s">
        <v>82</v>
      </c>
      <c r="F325" s="32" t="s">
        <v>2025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77</v>
      </c>
      <c r="L325" s="32" t="s">
        <v>77</v>
      </c>
      <c r="M325" s="32" t="s">
        <v>77</v>
      </c>
      <c r="N325" s="32" t="s">
        <v>74</v>
      </c>
      <c r="O325" s="32" t="s">
        <v>1188</v>
      </c>
    </row>
    <row r="326" spans="1:15" ht="31.5" hidden="1" x14ac:dyDescent="0.25">
      <c r="A326" s="31">
        <v>448</v>
      </c>
      <c r="B326" s="32" t="s">
        <v>729</v>
      </c>
      <c r="C326" s="32" t="s">
        <v>34</v>
      </c>
      <c r="D326" s="32" t="s">
        <v>130</v>
      </c>
      <c r="E326" s="32" t="s">
        <v>73</v>
      </c>
      <c r="F326" s="32" t="s">
        <v>2025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1178</v>
      </c>
    </row>
    <row r="327" spans="1:15" ht="15.75" hidden="1" x14ac:dyDescent="0.25">
      <c r="A327" s="31">
        <v>449</v>
      </c>
      <c r="B327" s="32" t="s">
        <v>1946</v>
      </c>
      <c r="C327" s="32" t="s">
        <v>2061</v>
      </c>
      <c r="D327" s="32" t="s">
        <v>72</v>
      </c>
      <c r="E327" s="32" t="s">
        <v>2014</v>
      </c>
      <c r="F327" s="32" t="s">
        <v>2025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74</v>
      </c>
      <c r="L327" s="32" t="s">
        <v>77</v>
      </c>
      <c r="M327" s="32" t="s">
        <v>74</v>
      </c>
      <c r="N327" s="32" t="s">
        <v>77</v>
      </c>
      <c r="O327" s="32" t="s">
        <v>2014</v>
      </c>
    </row>
    <row r="328" spans="1:15" ht="15.75" hidden="1" x14ac:dyDescent="0.25">
      <c r="A328" s="31">
        <v>453</v>
      </c>
      <c r="B328" s="32" t="s">
        <v>736</v>
      </c>
      <c r="C328" s="32" t="s">
        <v>737</v>
      </c>
      <c r="D328" s="32" t="s">
        <v>72</v>
      </c>
      <c r="E328" s="32" t="s">
        <v>73</v>
      </c>
      <c r="F328" s="32" t="s">
        <v>2027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1183</v>
      </c>
    </row>
    <row r="329" spans="1:15" ht="15.75" hidden="1" x14ac:dyDescent="0.25">
      <c r="A329" s="31">
        <v>454</v>
      </c>
      <c r="B329" s="32" t="s">
        <v>2062</v>
      </c>
      <c r="C329" s="32" t="s">
        <v>2063</v>
      </c>
      <c r="D329" s="32" t="s">
        <v>2014</v>
      </c>
      <c r="E329" s="32" t="s">
        <v>2014</v>
      </c>
      <c r="F329" s="32" t="s">
        <v>2025</v>
      </c>
      <c r="G329" s="32" t="s">
        <v>77</v>
      </c>
      <c r="H329" s="32" t="s">
        <v>77</v>
      </c>
      <c r="I329" s="32" t="s">
        <v>77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2014</v>
      </c>
    </row>
    <row r="330" spans="1:15" ht="15.75" hidden="1" x14ac:dyDescent="0.25">
      <c r="A330" s="31">
        <v>455</v>
      </c>
      <c r="B330" s="32" t="s">
        <v>738</v>
      </c>
      <c r="C330" s="32" t="s">
        <v>739</v>
      </c>
      <c r="D330" s="32" t="s">
        <v>87</v>
      </c>
      <c r="E330" s="32" t="s">
        <v>90</v>
      </c>
      <c r="F330" s="32" t="s">
        <v>2025</v>
      </c>
      <c r="G330" s="32" t="s">
        <v>77</v>
      </c>
      <c r="H330" s="32" t="s">
        <v>77</v>
      </c>
      <c r="I330" s="32" t="s">
        <v>77</v>
      </c>
      <c r="J330" s="32" t="s">
        <v>77</v>
      </c>
      <c r="K330" s="32" t="s">
        <v>74</v>
      </c>
      <c r="L330" s="32" t="s">
        <v>77</v>
      </c>
      <c r="M330" s="32" t="s">
        <v>74</v>
      </c>
      <c r="N330" s="32" t="s">
        <v>77</v>
      </c>
      <c r="O330" s="32" t="s">
        <v>1177</v>
      </c>
    </row>
    <row r="331" spans="1:15" ht="15.75" hidden="1" x14ac:dyDescent="0.25">
      <c r="A331" s="31">
        <v>456</v>
      </c>
      <c r="B331" s="32" t="s">
        <v>2588</v>
      </c>
      <c r="C331" s="29" t="s">
        <v>2581</v>
      </c>
      <c r="D331" s="29" t="s">
        <v>72</v>
      </c>
      <c r="E331" s="29" t="s">
        <v>73</v>
      </c>
      <c r="F331" s="32" t="s">
        <v>2027</v>
      </c>
      <c r="G331" s="32" t="s">
        <v>77</v>
      </c>
      <c r="H331" s="32" t="s">
        <v>77</v>
      </c>
      <c r="I331" s="32"/>
      <c r="J331" s="32" t="s">
        <v>77</v>
      </c>
      <c r="K331" s="32"/>
      <c r="L331" s="32"/>
      <c r="M331" s="32"/>
      <c r="N331" s="32"/>
      <c r="O331" s="32"/>
    </row>
    <row r="332" spans="1:15" ht="15.75" hidden="1" x14ac:dyDescent="0.25">
      <c r="A332" s="31">
        <v>458</v>
      </c>
      <c r="B332" s="32" t="s">
        <v>1961</v>
      </c>
      <c r="C332" s="32" t="s">
        <v>2064</v>
      </c>
      <c r="D332" s="32" t="s">
        <v>2014</v>
      </c>
      <c r="E332" s="32" t="s">
        <v>73</v>
      </c>
      <c r="F332" s="32" t="s">
        <v>2025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2014</v>
      </c>
    </row>
    <row r="333" spans="1:15" ht="15.75" hidden="1" x14ac:dyDescent="0.25">
      <c r="A333" s="31">
        <v>459</v>
      </c>
      <c r="B333" s="32" t="s">
        <v>1934</v>
      </c>
      <c r="C333" s="32" t="s">
        <v>1933</v>
      </c>
      <c r="D333" s="32" t="s">
        <v>72</v>
      </c>
      <c r="E333" s="32" t="s">
        <v>73</v>
      </c>
      <c r="F333" s="32" t="s">
        <v>2025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77</v>
      </c>
      <c r="M333" s="32" t="s">
        <v>74</v>
      </c>
      <c r="N333" s="32" t="s">
        <v>77</v>
      </c>
      <c r="O333" s="32" t="s">
        <v>2014</v>
      </c>
    </row>
    <row r="334" spans="1:15" ht="15.75" hidden="1" x14ac:dyDescent="0.25">
      <c r="A334" s="31">
        <v>461</v>
      </c>
      <c r="B334" s="32" t="s">
        <v>742</v>
      </c>
      <c r="C334" s="32" t="s">
        <v>743</v>
      </c>
      <c r="D334" s="32" t="s">
        <v>72</v>
      </c>
      <c r="E334" s="32" t="s">
        <v>73</v>
      </c>
      <c r="F334" s="32" t="s">
        <v>2027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1183</v>
      </c>
    </row>
    <row r="335" spans="1:15" ht="15.75" hidden="1" x14ac:dyDescent="0.25">
      <c r="A335" s="31">
        <v>462</v>
      </c>
      <c r="B335" s="32" t="s">
        <v>1926</v>
      </c>
      <c r="C335" s="32" t="s">
        <v>1903</v>
      </c>
      <c r="D335" s="32" t="s">
        <v>72</v>
      </c>
      <c r="E335" s="32" t="s">
        <v>82</v>
      </c>
      <c r="F335" s="32" t="s">
        <v>2025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2014</v>
      </c>
    </row>
    <row r="336" spans="1:15" ht="31.5" x14ac:dyDescent="0.25">
      <c r="A336" s="31">
        <v>444</v>
      </c>
      <c r="B336" s="32" t="s">
        <v>726</v>
      </c>
      <c r="C336" s="32" t="s">
        <v>727</v>
      </c>
      <c r="D336" s="32" t="s">
        <v>130</v>
      </c>
      <c r="E336" s="32" t="s">
        <v>105</v>
      </c>
      <c r="F336" s="32" t="s">
        <v>2025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77</v>
      </c>
      <c r="O336" s="32" t="s">
        <v>1202</v>
      </c>
    </row>
    <row r="337" spans="1:15" ht="15.75" hidden="1" x14ac:dyDescent="0.25">
      <c r="A337" s="31">
        <v>465</v>
      </c>
      <c r="B337" s="32" t="s">
        <v>2005</v>
      </c>
      <c r="C337" s="32" t="s">
        <v>2065</v>
      </c>
      <c r="D337" s="32" t="s">
        <v>72</v>
      </c>
      <c r="E337" s="32" t="s">
        <v>73</v>
      </c>
      <c r="F337" s="32" t="s">
        <v>2027</v>
      </c>
      <c r="G337" s="32" t="s">
        <v>77</v>
      </c>
      <c r="H337" s="32" t="s">
        <v>74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2014</v>
      </c>
    </row>
    <row r="338" spans="1:15" ht="15.75" hidden="1" x14ac:dyDescent="0.25">
      <c r="A338" s="31">
        <v>466</v>
      </c>
      <c r="B338" s="32" t="s">
        <v>2133</v>
      </c>
      <c r="C338" s="32" t="s">
        <v>1907</v>
      </c>
      <c r="D338" s="32" t="s">
        <v>72</v>
      </c>
      <c r="E338" s="32" t="s">
        <v>73</v>
      </c>
      <c r="F338" s="32" t="s">
        <v>2025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2014</v>
      </c>
    </row>
    <row r="339" spans="1:15" ht="15.75" x14ac:dyDescent="0.25">
      <c r="A339" s="31">
        <v>463</v>
      </c>
      <c r="B339" s="32" t="s">
        <v>744</v>
      </c>
      <c r="C339" s="32" t="s">
        <v>745</v>
      </c>
      <c r="D339" s="32" t="s">
        <v>87</v>
      </c>
      <c r="E339" s="32" t="s">
        <v>105</v>
      </c>
      <c r="F339" s="32" t="s">
        <v>2025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1202</v>
      </c>
    </row>
    <row r="340" spans="1:15" s="106" customFormat="1" ht="15.75" hidden="1" x14ac:dyDescent="0.25">
      <c r="A340" s="109">
        <v>468</v>
      </c>
      <c r="B340" s="110" t="s">
        <v>2204</v>
      </c>
      <c r="C340" s="117" t="s">
        <v>2171</v>
      </c>
      <c r="D340" s="117" t="s">
        <v>72</v>
      </c>
      <c r="E340" s="117" t="s">
        <v>73</v>
      </c>
      <c r="F340" s="110" t="s">
        <v>1298</v>
      </c>
      <c r="G340" s="110" t="s">
        <v>1298</v>
      </c>
      <c r="H340" s="110" t="s">
        <v>1298</v>
      </c>
      <c r="I340" s="110" t="s">
        <v>1298</v>
      </c>
      <c r="J340" s="110" t="s">
        <v>1298</v>
      </c>
      <c r="K340" s="110" t="s">
        <v>1298</v>
      </c>
      <c r="L340" s="110" t="s">
        <v>1298</v>
      </c>
      <c r="M340" s="110" t="s">
        <v>1298</v>
      </c>
      <c r="N340" s="110"/>
      <c r="O340" s="110"/>
    </row>
    <row r="341" spans="1:15" s="77" customFormat="1" ht="15.75" hidden="1" x14ac:dyDescent="0.25">
      <c r="A341" s="78">
        <v>470</v>
      </c>
      <c r="B341" s="79" t="s">
        <v>746</v>
      </c>
      <c r="C341" s="79" t="s">
        <v>747</v>
      </c>
      <c r="D341" s="79" t="s">
        <v>87</v>
      </c>
      <c r="E341" s="79" t="s">
        <v>90</v>
      </c>
      <c r="F341" s="79" t="s">
        <v>2025</v>
      </c>
      <c r="G341" s="79" t="s">
        <v>77</v>
      </c>
      <c r="H341" s="79" t="s">
        <v>77</v>
      </c>
      <c r="I341" s="79" t="s">
        <v>74</v>
      </c>
      <c r="J341" s="79" t="s">
        <v>77</v>
      </c>
      <c r="K341" s="79" t="s">
        <v>77</v>
      </c>
      <c r="L341" s="79" t="s">
        <v>77</v>
      </c>
      <c r="M341" s="79" t="s">
        <v>77</v>
      </c>
      <c r="N341" s="79" t="s">
        <v>77</v>
      </c>
      <c r="O341" s="79" t="s">
        <v>1177</v>
      </c>
    </row>
    <row r="342" spans="1:15" ht="15.75" hidden="1" x14ac:dyDescent="0.25">
      <c r="A342" s="31">
        <v>471</v>
      </c>
      <c r="B342" s="32" t="s">
        <v>1944</v>
      </c>
      <c r="C342" s="32" t="s">
        <v>2066</v>
      </c>
      <c r="D342" s="32" t="s">
        <v>72</v>
      </c>
      <c r="E342" s="32" t="s">
        <v>2014</v>
      </c>
      <c r="F342" s="32" t="s">
        <v>2025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2014</v>
      </c>
    </row>
    <row r="343" spans="1:15" ht="31.5" hidden="1" x14ac:dyDescent="0.25">
      <c r="A343" s="31">
        <v>472</v>
      </c>
      <c r="B343" s="32" t="s">
        <v>2561</v>
      </c>
      <c r="C343" s="32" t="s">
        <v>2560</v>
      </c>
      <c r="D343" s="32" t="s">
        <v>72</v>
      </c>
      <c r="E343" s="32" t="s">
        <v>82</v>
      </c>
      <c r="F343" s="32" t="s">
        <v>2025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74</v>
      </c>
      <c r="N343" s="32" t="s">
        <v>74</v>
      </c>
      <c r="O343" s="32" t="s">
        <v>1189</v>
      </c>
    </row>
    <row r="344" spans="1:15" ht="15.75" hidden="1" x14ac:dyDescent="0.25">
      <c r="A344" s="31">
        <v>473</v>
      </c>
      <c r="B344" s="32" t="s">
        <v>748</v>
      </c>
      <c r="C344" s="32" t="s">
        <v>35</v>
      </c>
      <c r="D344" s="32" t="s">
        <v>87</v>
      </c>
      <c r="E344" s="32" t="s">
        <v>73</v>
      </c>
      <c r="F344" s="32" t="s">
        <v>2025</v>
      </c>
      <c r="G344" s="32" t="s">
        <v>77</v>
      </c>
      <c r="H344" s="32" t="s">
        <v>77</v>
      </c>
      <c r="I344" s="32" t="s">
        <v>77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74</v>
      </c>
      <c r="O344" s="32" t="s">
        <v>1184</v>
      </c>
    </row>
    <row r="345" spans="1:15" ht="15.75" hidden="1" x14ac:dyDescent="0.25">
      <c r="A345" s="31">
        <v>474</v>
      </c>
      <c r="B345" s="32" t="s">
        <v>2589</v>
      </c>
      <c r="C345" s="29" t="s">
        <v>2582</v>
      </c>
      <c r="D345" s="29" t="s">
        <v>72</v>
      </c>
      <c r="E345" s="29" t="s">
        <v>73</v>
      </c>
      <c r="F345" s="32" t="s">
        <v>2027</v>
      </c>
      <c r="G345" s="32" t="s">
        <v>77</v>
      </c>
      <c r="H345" s="32" t="s">
        <v>77</v>
      </c>
      <c r="I345" s="32"/>
      <c r="J345" s="32" t="s">
        <v>77</v>
      </c>
      <c r="K345" s="32"/>
      <c r="L345" s="32"/>
      <c r="M345" s="32"/>
      <c r="N345" s="32"/>
      <c r="O345" s="32"/>
    </row>
    <row r="346" spans="1:15" ht="15.75" hidden="1" x14ac:dyDescent="0.25">
      <c r="A346" s="31">
        <v>476</v>
      </c>
      <c r="B346" s="32" t="s">
        <v>749</v>
      </c>
      <c r="C346" s="32" t="s">
        <v>750</v>
      </c>
      <c r="D346" s="32" t="s">
        <v>87</v>
      </c>
      <c r="E346" s="32" t="s">
        <v>73</v>
      </c>
      <c r="F346" s="32" t="s">
        <v>2027</v>
      </c>
      <c r="G346" s="32" t="s">
        <v>77</v>
      </c>
      <c r="H346" s="32" t="s">
        <v>77</v>
      </c>
      <c r="I346" s="32" t="s">
        <v>77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74</v>
      </c>
      <c r="O346" s="32" t="s">
        <v>1184</v>
      </c>
    </row>
    <row r="347" spans="1:15" ht="15.75" x14ac:dyDescent="0.25">
      <c r="A347" s="31">
        <v>464</v>
      </c>
      <c r="B347" s="32" t="s">
        <v>2591</v>
      </c>
      <c r="C347" s="29" t="s">
        <v>2592</v>
      </c>
      <c r="D347" s="29" t="s">
        <v>72</v>
      </c>
      <c r="E347" s="29" t="s">
        <v>105</v>
      </c>
      <c r="F347" s="32"/>
      <c r="G347" s="32"/>
      <c r="H347" s="32"/>
      <c r="I347" s="32"/>
      <c r="J347" s="32"/>
      <c r="K347" s="32"/>
      <c r="L347" s="32"/>
      <c r="M347" s="32"/>
      <c r="N347" s="32"/>
      <c r="O347" s="32"/>
    </row>
    <row r="348" spans="1:15" ht="15.75" hidden="1" x14ac:dyDescent="0.25">
      <c r="A348" s="31">
        <v>480</v>
      </c>
      <c r="B348" s="32" t="s">
        <v>2207</v>
      </c>
      <c r="C348" s="29" t="s">
        <v>2481</v>
      </c>
      <c r="D348" s="29"/>
      <c r="E348" s="29" t="s">
        <v>82</v>
      </c>
      <c r="F348" s="32" t="s">
        <v>1298</v>
      </c>
      <c r="G348" s="32" t="s">
        <v>1298</v>
      </c>
      <c r="H348" s="32" t="s">
        <v>1298</v>
      </c>
      <c r="I348" s="32" t="s">
        <v>1298</v>
      </c>
      <c r="J348" s="32" t="s">
        <v>1298</v>
      </c>
      <c r="K348" s="32" t="s">
        <v>1298</v>
      </c>
      <c r="L348" s="32" t="s">
        <v>1298</v>
      </c>
      <c r="M348" s="32" t="s">
        <v>1298</v>
      </c>
      <c r="N348" s="32"/>
      <c r="O348" s="32"/>
    </row>
    <row r="349" spans="1:15" ht="15.75" x14ac:dyDescent="0.25">
      <c r="A349" s="31">
        <v>467</v>
      </c>
      <c r="B349" s="32" t="s">
        <v>1905</v>
      </c>
      <c r="C349" s="32" t="s">
        <v>1906</v>
      </c>
      <c r="D349" s="32" t="s">
        <v>72</v>
      </c>
      <c r="E349" s="32" t="s">
        <v>105</v>
      </c>
      <c r="F349" s="32" t="s">
        <v>2025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77</v>
      </c>
      <c r="L349" s="32" t="s">
        <v>77</v>
      </c>
      <c r="M349" s="32" t="s">
        <v>77</v>
      </c>
      <c r="N349" s="32" t="s">
        <v>74</v>
      </c>
      <c r="O349" s="32" t="s">
        <v>2014</v>
      </c>
    </row>
    <row r="350" spans="1:15" ht="15.75" x14ac:dyDescent="0.25">
      <c r="A350" s="31">
        <v>479</v>
      </c>
      <c r="B350" s="32" t="s">
        <v>2569</v>
      </c>
      <c r="C350" s="32" t="s">
        <v>2568</v>
      </c>
      <c r="D350" s="32" t="s">
        <v>72</v>
      </c>
      <c r="E350" s="32" t="s">
        <v>105</v>
      </c>
      <c r="F350" s="32"/>
      <c r="G350" s="32"/>
      <c r="H350" s="32"/>
      <c r="I350" s="32"/>
      <c r="J350" s="32"/>
      <c r="K350" s="32"/>
      <c r="L350" s="32"/>
      <c r="M350" s="32"/>
      <c r="N350" s="32"/>
      <c r="O350" s="32"/>
    </row>
    <row r="351" spans="1:15" ht="15.75" hidden="1" x14ac:dyDescent="0.25">
      <c r="A351" s="31">
        <v>485</v>
      </c>
      <c r="B351" s="32" t="s">
        <v>760</v>
      </c>
      <c r="C351" s="32" t="s">
        <v>36</v>
      </c>
      <c r="D351" s="32" t="s">
        <v>87</v>
      </c>
      <c r="E351" s="32" t="s">
        <v>73</v>
      </c>
      <c r="F351" s="32" t="s">
        <v>2025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77</v>
      </c>
      <c r="O351" s="32" t="s">
        <v>1180</v>
      </c>
    </row>
    <row r="352" spans="1:15" ht="15.75" hidden="1" x14ac:dyDescent="0.25">
      <c r="A352" s="31">
        <v>486</v>
      </c>
      <c r="B352" s="32" t="s">
        <v>761</v>
      </c>
      <c r="C352" s="32" t="s">
        <v>762</v>
      </c>
      <c r="D352" s="32" t="s">
        <v>72</v>
      </c>
      <c r="E352" s="32" t="s">
        <v>82</v>
      </c>
      <c r="F352" s="32" t="s">
        <v>2025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77</v>
      </c>
      <c r="N352" s="32" t="s">
        <v>74</v>
      </c>
      <c r="O352" s="32" t="s">
        <v>1186</v>
      </c>
    </row>
    <row r="353" spans="1:15" ht="15.75" hidden="1" x14ac:dyDescent="0.25">
      <c r="A353" s="31">
        <v>487</v>
      </c>
      <c r="B353" s="32" t="s">
        <v>763</v>
      </c>
      <c r="C353" s="32" t="s">
        <v>764</v>
      </c>
      <c r="D353" s="32" t="s">
        <v>87</v>
      </c>
      <c r="E353" s="32" t="s">
        <v>73</v>
      </c>
      <c r="F353" s="32" t="s">
        <v>2027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74</v>
      </c>
      <c r="O353" s="32" t="s">
        <v>1187</v>
      </c>
    </row>
    <row r="354" spans="1:15" ht="15.75" hidden="1" x14ac:dyDescent="0.25">
      <c r="A354" s="31">
        <v>488</v>
      </c>
      <c r="B354" s="32" t="s">
        <v>765</v>
      </c>
      <c r="C354" s="32" t="s">
        <v>766</v>
      </c>
      <c r="D354" s="32" t="s">
        <v>87</v>
      </c>
      <c r="E354" s="32" t="s">
        <v>73</v>
      </c>
      <c r="F354" s="32" t="s">
        <v>2025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1180</v>
      </c>
    </row>
    <row r="355" spans="1:15" ht="15.75" x14ac:dyDescent="0.25">
      <c r="A355" s="31">
        <v>482</v>
      </c>
      <c r="B355" s="32" t="s">
        <v>755</v>
      </c>
      <c r="C355" s="32" t="s">
        <v>52</v>
      </c>
      <c r="D355" s="32" t="s">
        <v>87</v>
      </c>
      <c r="E355" s="32" t="s">
        <v>105</v>
      </c>
      <c r="F355" s="32" t="s">
        <v>2025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1201</v>
      </c>
    </row>
    <row r="356" spans="1:15" ht="15.75" hidden="1" x14ac:dyDescent="0.25">
      <c r="A356" s="31">
        <v>490</v>
      </c>
      <c r="B356" s="32" t="s">
        <v>769</v>
      </c>
      <c r="C356" s="32" t="s">
        <v>37</v>
      </c>
      <c r="D356" s="32" t="s">
        <v>87</v>
      </c>
      <c r="E356" s="32" t="s">
        <v>73</v>
      </c>
      <c r="F356" s="32" t="s">
        <v>2025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1180</v>
      </c>
    </row>
    <row r="357" spans="1:15" ht="15.75" hidden="1" x14ac:dyDescent="0.25">
      <c r="A357" s="31">
        <v>491</v>
      </c>
      <c r="B357" s="32" t="s">
        <v>770</v>
      </c>
      <c r="C357" s="32" t="s">
        <v>771</v>
      </c>
      <c r="D357" s="32" t="s">
        <v>87</v>
      </c>
      <c r="E357" s="32" t="s">
        <v>82</v>
      </c>
      <c r="F357" s="32" t="s">
        <v>2025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77</v>
      </c>
      <c r="L357" s="32" t="s">
        <v>77</v>
      </c>
      <c r="M357" s="32" t="s">
        <v>77</v>
      </c>
      <c r="N357" s="32" t="s">
        <v>77</v>
      </c>
      <c r="O357" s="32" t="s">
        <v>1188</v>
      </c>
    </row>
    <row r="358" spans="1:15" ht="31.5" x14ac:dyDescent="0.25">
      <c r="A358" s="31">
        <v>483</v>
      </c>
      <c r="B358" s="32" t="s">
        <v>756</v>
      </c>
      <c r="C358" s="32" t="s">
        <v>757</v>
      </c>
      <c r="D358" s="32" t="s">
        <v>130</v>
      </c>
      <c r="E358" s="32" t="s">
        <v>105</v>
      </c>
      <c r="F358" s="32" t="s">
        <v>2025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74</v>
      </c>
      <c r="N358" s="32" t="s">
        <v>77</v>
      </c>
      <c r="O358" s="32" t="s">
        <v>1177</v>
      </c>
    </row>
    <row r="359" spans="1:15" ht="15.75" hidden="1" x14ac:dyDescent="0.25">
      <c r="A359" s="31">
        <v>493</v>
      </c>
      <c r="B359" s="32" t="s">
        <v>772</v>
      </c>
      <c r="C359" s="32" t="s">
        <v>773</v>
      </c>
      <c r="D359" s="32" t="s">
        <v>87</v>
      </c>
      <c r="E359" s="32" t="s">
        <v>90</v>
      </c>
      <c r="F359" s="32" t="s">
        <v>2025</v>
      </c>
      <c r="G359" s="32" t="s">
        <v>77</v>
      </c>
      <c r="H359" s="32" t="s">
        <v>77</v>
      </c>
      <c r="I359" s="32" t="s">
        <v>77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1178</v>
      </c>
    </row>
    <row r="360" spans="1:15" ht="15.75" hidden="1" x14ac:dyDescent="0.25">
      <c r="A360" s="31">
        <v>494</v>
      </c>
      <c r="B360" s="32" t="s">
        <v>774</v>
      </c>
      <c r="C360" s="32" t="s">
        <v>47</v>
      </c>
      <c r="D360" s="32" t="s">
        <v>87</v>
      </c>
      <c r="E360" s="32" t="s">
        <v>73</v>
      </c>
      <c r="F360" s="32" t="s">
        <v>2027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1181</v>
      </c>
    </row>
    <row r="361" spans="1:15" ht="31.5" hidden="1" x14ac:dyDescent="0.25">
      <c r="A361" s="31">
        <v>495</v>
      </c>
      <c r="B361" s="32" t="s">
        <v>2464</v>
      </c>
      <c r="C361" s="32" t="s">
        <v>2441</v>
      </c>
      <c r="D361" s="32" t="s">
        <v>72</v>
      </c>
      <c r="E361" s="32" t="s">
        <v>1271</v>
      </c>
      <c r="F361" s="32" t="s">
        <v>2025</v>
      </c>
      <c r="G361" s="32" t="s">
        <v>2027</v>
      </c>
      <c r="H361" s="32" t="s">
        <v>2027</v>
      </c>
      <c r="I361" s="32" t="s">
        <v>2025</v>
      </c>
      <c r="J361" s="32" t="s">
        <v>2027</v>
      </c>
      <c r="K361" s="32" t="s">
        <v>2027</v>
      </c>
      <c r="L361" s="32" t="s">
        <v>2027</v>
      </c>
      <c r="M361" s="32" t="s">
        <v>2027</v>
      </c>
      <c r="N361" s="32" t="s">
        <v>2027</v>
      </c>
      <c r="O361" s="32" t="s">
        <v>1189</v>
      </c>
    </row>
    <row r="362" spans="1:15" ht="15.75" x14ac:dyDescent="0.25">
      <c r="A362" s="31">
        <v>489</v>
      </c>
      <c r="B362" s="32" t="s">
        <v>767</v>
      </c>
      <c r="C362" s="32" t="s">
        <v>768</v>
      </c>
      <c r="D362" s="32" t="s">
        <v>87</v>
      </c>
      <c r="E362" s="32" t="s">
        <v>105</v>
      </c>
      <c r="F362" s="32" t="s">
        <v>2025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1205</v>
      </c>
    </row>
    <row r="363" spans="1:15" ht="15.75" x14ac:dyDescent="0.25">
      <c r="A363" s="31">
        <v>492</v>
      </c>
      <c r="B363" s="32" t="s">
        <v>2508</v>
      </c>
      <c r="C363" s="29" t="s">
        <v>2495</v>
      </c>
      <c r="D363" s="29"/>
      <c r="E363" s="29" t="s">
        <v>105</v>
      </c>
      <c r="F363" s="32" t="s">
        <v>1298</v>
      </c>
      <c r="G363" s="32" t="s">
        <v>1298</v>
      </c>
      <c r="H363" s="32" t="s">
        <v>1298</v>
      </c>
      <c r="I363" s="32" t="s">
        <v>1298</v>
      </c>
      <c r="J363" s="32" t="s">
        <v>1298</v>
      </c>
      <c r="K363" s="32" t="s">
        <v>1298</v>
      </c>
      <c r="L363" s="32" t="s">
        <v>1298</v>
      </c>
      <c r="M363" s="32" t="s">
        <v>1298</v>
      </c>
      <c r="N363" s="32" t="s">
        <v>1298</v>
      </c>
      <c r="O363" s="32"/>
    </row>
    <row r="364" spans="1:15" ht="15.75" hidden="1" x14ac:dyDescent="0.25">
      <c r="A364" s="31">
        <v>498</v>
      </c>
      <c r="B364" s="32" t="s">
        <v>777</v>
      </c>
      <c r="C364" s="32" t="s">
        <v>778</v>
      </c>
      <c r="D364" s="32" t="s">
        <v>87</v>
      </c>
      <c r="E364" s="32" t="s">
        <v>73</v>
      </c>
      <c r="F364" s="32" t="s">
        <v>2025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77</v>
      </c>
      <c r="L364" s="32" t="s">
        <v>77</v>
      </c>
      <c r="M364" s="32" t="s">
        <v>77</v>
      </c>
      <c r="N364" s="32" t="s">
        <v>77</v>
      </c>
      <c r="O364" s="32" t="s">
        <v>1182</v>
      </c>
    </row>
    <row r="365" spans="1:15" ht="15.75" hidden="1" x14ac:dyDescent="0.25">
      <c r="A365" s="31">
        <v>499</v>
      </c>
      <c r="B365" s="32" t="s">
        <v>779</v>
      </c>
      <c r="C365" s="32" t="s">
        <v>780</v>
      </c>
      <c r="D365" s="32" t="s">
        <v>87</v>
      </c>
      <c r="E365" s="32" t="s">
        <v>73</v>
      </c>
      <c r="F365" s="32" t="s">
        <v>2025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1181</v>
      </c>
    </row>
    <row r="366" spans="1:15" ht="15.75" x14ac:dyDescent="0.25">
      <c r="A366" s="31">
        <v>496</v>
      </c>
      <c r="B366" s="32" t="s">
        <v>775</v>
      </c>
      <c r="C366" s="32" t="s">
        <v>776</v>
      </c>
      <c r="D366" s="32" t="s">
        <v>87</v>
      </c>
      <c r="E366" s="32" t="s">
        <v>105</v>
      </c>
      <c r="F366" s="32" t="s">
        <v>2025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74</v>
      </c>
      <c r="O366" s="32" t="s">
        <v>1206</v>
      </c>
    </row>
    <row r="367" spans="1:15" s="39" customFormat="1" ht="15.75" x14ac:dyDescent="0.25">
      <c r="A367" s="40">
        <v>497</v>
      </c>
      <c r="B367" s="32" t="s">
        <v>2435</v>
      </c>
      <c r="C367" s="41" t="s">
        <v>2436</v>
      </c>
      <c r="D367" s="41" t="s">
        <v>72</v>
      </c>
      <c r="E367" s="32" t="s">
        <v>105</v>
      </c>
      <c r="F367" s="32" t="s">
        <v>2027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74</v>
      </c>
      <c r="L367" s="32" t="s">
        <v>77</v>
      </c>
      <c r="M367" s="32" t="s">
        <v>74</v>
      </c>
      <c r="N367" s="32" t="s">
        <v>77</v>
      </c>
      <c r="O367" s="41" t="s">
        <v>1201</v>
      </c>
    </row>
    <row r="368" spans="1:15" ht="31.5" x14ac:dyDescent="0.25">
      <c r="A368" s="31">
        <v>500</v>
      </c>
      <c r="B368" s="32" t="s">
        <v>781</v>
      </c>
      <c r="C368" s="32" t="s">
        <v>782</v>
      </c>
      <c r="D368" s="32" t="s">
        <v>130</v>
      </c>
      <c r="E368" s="32" t="s">
        <v>105</v>
      </c>
      <c r="F368" s="32" t="s">
        <v>2025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77</v>
      </c>
      <c r="M368" s="32" t="s">
        <v>74</v>
      </c>
      <c r="N368" s="32" t="s">
        <v>77</v>
      </c>
      <c r="O368" s="32" t="s">
        <v>1206</v>
      </c>
    </row>
    <row r="369" spans="1:15" ht="15.75" x14ac:dyDescent="0.25">
      <c r="A369" s="31">
        <v>501</v>
      </c>
      <c r="B369" s="32" t="s">
        <v>783</v>
      </c>
      <c r="C369" s="32" t="s">
        <v>784</v>
      </c>
      <c r="D369" s="32" t="s">
        <v>72</v>
      </c>
      <c r="E369" s="32" t="s">
        <v>105</v>
      </c>
      <c r="F369" s="32" t="s">
        <v>2025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74</v>
      </c>
      <c r="L369" s="32" t="s">
        <v>77</v>
      </c>
      <c r="M369" s="32" t="s">
        <v>74</v>
      </c>
      <c r="N369" s="32" t="s">
        <v>77</v>
      </c>
      <c r="O369" s="32" t="s">
        <v>1177</v>
      </c>
    </row>
    <row r="370" spans="1:15" ht="15.75" hidden="1" x14ac:dyDescent="0.25">
      <c r="A370" s="31">
        <v>507</v>
      </c>
      <c r="B370" s="32" t="s">
        <v>1955</v>
      </c>
      <c r="C370" s="32" t="s">
        <v>2067</v>
      </c>
      <c r="D370" s="32" t="s">
        <v>2014</v>
      </c>
      <c r="E370" s="32" t="s">
        <v>2014</v>
      </c>
      <c r="F370" s="32" t="s">
        <v>2025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74</v>
      </c>
      <c r="L370" s="32" t="s">
        <v>77</v>
      </c>
      <c r="M370" s="32" t="s">
        <v>74</v>
      </c>
      <c r="N370" s="32" t="s">
        <v>77</v>
      </c>
      <c r="O370" s="32" t="s">
        <v>2014</v>
      </c>
    </row>
    <row r="371" spans="1:15" ht="15.75" x14ac:dyDescent="0.25">
      <c r="A371" s="31">
        <v>502</v>
      </c>
      <c r="B371" s="32" t="s">
        <v>785</v>
      </c>
      <c r="C371" s="32" t="s">
        <v>786</v>
      </c>
      <c r="D371" s="32" t="s">
        <v>87</v>
      </c>
      <c r="E371" s="32" t="s">
        <v>105</v>
      </c>
      <c r="F371" s="32" t="s">
        <v>2025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1202</v>
      </c>
    </row>
    <row r="372" spans="1:15" ht="15.75" x14ac:dyDescent="0.25">
      <c r="A372" s="31">
        <v>504</v>
      </c>
      <c r="B372" s="32" t="s">
        <v>787</v>
      </c>
      <c r="C372" s="32" t="s">
        <v>2595</v>
      </c>
      <c r="D372" s="32" t="s">
        <v>72</v>
      </c>
      <c r="E372" s="32" t="s">
        <v>73</v>
      </c>
      <c r="F372" s="32" t="s">
        <v>2025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77</v>
      </c>
      <c r="N372" s="32" t="s">
        <v>74</v>
      </c>
      <c r="O372" s="32"/>
    </row>
    <row r="373" spans="1:15" ht="15.75" hidden="1" x14ac:dyDescent="0.25">
      <c r="A373" s="31">
        <v>512</v>
      </c>
      <c r="B373" s="32" t="s">
        <v>2198</v>
      </c>
      <c r="C373" s="29" t="s">
        <v>2482</v>
      </c>
      <c r="D373" s="29"/>
      <c r="E373" s="29" t="s">
        <v>82</v>
      </c>
      <c r="F373" s="32" t="s">
        <v>1298</v>
      </c>
      <c r="G373" s="32" t="s">
        <v>1298</v>
      </c>
      <c r="H373" s="32" t="s">
        <v>1298</v>
      </c>
      <c r="I373" s="32" t="s">
        <v>1298</v>
      </c>
      <c r="J373" s="32" t="s">
        <v>1298</v>
      </c>
      <c r="K373" s="32" t="s">
        <v>1298</v>
      </c>
      <c r="L373" s="32" t="s">
        <v>1298</v>
      </c>
      <c r="M373" s="32" t="s">
        <v>1298</v>
      </c>
      <c r="N373" s="32"/>
      <c r="O373" s="32"/>
    </row>
    <row r="374" spans="1:15" ht="15.75" hidden="1" x14ac:dyDescent="0.25">
      <c r="A374" s="31">
        <v>513</v>
      </c>
      <c r="B374" s="32" t="s">
        <v>799</v>
      </c>
      <c r="C374" s="32" t="s">
        <v>800</v>
      </c>
      <c r="D374" s="32" t="s">
        <v>87</v>
      </c>
      <c r="E374" s="32" t="s">
        <v>82</v>
      </c>
      <c r="F374" s="32" t="s">
        <v>2025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74</v>
      </c>
      <c r="L374" s="32" t="s">
        <v>77</v>
      </c>
      <c r="M374" s="32" t="s">
        <v>74</v>
      </c>
      <c r="N374" s="32" t="s">
        <v>77</v>
      </c>
      <c r="O374" s="32" t="s">
        <v>1177</v>
      </c>
    </row>
    <row r="375" spans="1:15" ht="15.75" hidden="1" x14ac:dyDescent="0.25">
      <c r="A375" s="31">
        <v>514</v>
      </c>
      <c r="B375" s="32" t="s">
        <v>801</v>
      </c>
      <c r="C375" s="32" t="s">
        <v>802</v>
      </c>
      <c r="D375" s="32" t="s">
        <v>87</v>
      </c>
      <c r="E375" s="32" t="s">
        <v>73</v>
      </c>
      <c r="F375" s="32" t="s">
        <v>2025</v>
      </c>
      <c r="G375" s="32" t="s">
        <v>77</v>
      </c>
      <c r="H375" s="32" t="s">
        <v>74</v>
      </c>
      <c r="I375" s="32" t="s">
        <v>74</v>
      </c>
      <c r="J375" s="32" t="s">
        <v>74</v>
      </c>
      <c r="K375" s="32" t="s">
        <v>74</v>
      </c>
      <c r="L375" s="32" t="s">
        <v>77</v>
      </c>
      <c r="M375" s="32" t="s">
        <v>74</v>
      </c>
      <c r="N375" s="32" t="s">
        <v>74</v>
      </c>
      <c r="O375" s="32" t="s">
        <v>1187</v>
      </c>
    </row>
    <row r="376" spans="1:15" ht="15.75" hidden="1" x14ac:dyDescent="0.25">
      <c r="A376" s="31">
        <v>515</v>
      </c>
      <c r="B376" s="32" t="s">
        <v>803</v>
      </c>
      <c r="C376" s="32" t="s">
        <v>1261</v>
      </c>
      <c r="D376" s="32" t="s">
        <v>72</v>
      </c>
      <c r="E376" s="32" t="s">
        <v>73</v>
      </c>
      <c r="F376" s="32" t="s">
        <v>2027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74</v>
      </c>
      <c r="O376" s="32" t="s">
        <v>1181</v>
      </c>
    </row>
    <row r="377" spans="1:15" ht="15.75" hidden="1" x14ac:dyDescent="0.25">
      <c r="A377" s="31">
        <v>516</v>
      </c>
      <c r="B377" s="32" t="s">
        <v>804</v>
      </c>
      <c r="C377" s="32" t="s">
        <v>805</v>
      </c>
      <c r="D377" s="32" t="s">
        <v>87</v>
      </c>
      <c r="E377" s="32" t="s">
        <v>73</v>
      </c>
      <c r="F377" s="32" t="s">
        <v>2027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1182</v>
      </c>
    </row>
    <row r="378" spans="1:15" ht="15.75" hidden="1" x14ac:dyDescent="0.25">
      <c r="A378" s="31">
        <v>517</v>
      </c>
      <c r="B378" s="32" t="s">
        <v>806</v>
      </c>
      <c r="C378" s="32" t="s">
        <v>807</v>
      </c>
      <c r="D378" s="32" t="s">
        <v>87</v>
      </c>
      <c r="E378" s="32" t="s">
        <v>73</v>
      </c>
      <c r="F378" s="32" t="s">
        <v>2027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1185</v>
      </c>
    </row>
    <row r="379" spans="1:15" ht="15.75" x14ac:dyDescent="0.25">
      <c r="A379" s="31">
        <v>510</v>
      </c>
      <c r="B379" s="32" t="s">
        <v>795</v>
      </c>
      <c r="C379" s="32" t="s">
        <v>796</v>
      </c>
      <c r="D379" s="32" t="s">
        <v>87</v>
      </c>
      <c r="E379" s="32" t="s">
        <v>105</v>
      </c>
      <c r="F379" s="32" t="s">
        <v>2025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77</v>
      </c>
      <c r="N379" s="32" t="s">
        <v>74</v>
      </c>
      <c r="O379" s="32" t="s">
        <v>1202</v>
      </c>
    </row>
    <row r="380" spans="1:15" ht="15.75" hidden="1" x14ac:dyDescent="0.25">
      <c r="A380" s="31">
        <v>519</v>
      </c>
      <c r="B380" s="32" t="s">
        <v>810</v>
      </c>
      <c r="C380" s="32" t="s">
        <v>811</v>
      </c>
      <c r="D380" s="32" t="s">
        <v>87</v>
      </c>
      <c r="E380" s="32" t="s">
        <v>82</v>
      </c>
      <c r="F380" s="32" t="s">
        <v>2025</v>
      </c>
      <c r="G380" s="32" t="s">
        <v>77</v>
      </c>
      <c r="H380" s="32" t="s">
        <v>77</v>
      </c>
      <c r="I380" s="32" t="s">
        <v>77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1188</v>
      </c>
    </row>
    <row r="381" spans="1:15" ht="15.75" x14ac:dyDescent="0.25">
      <c r="A381" s="31">
        <v>511</v>
      </c>
      <c r="B381" s="32" t="s">
        <v>797</v>
      </c>
      <c r="C381" s="32" t="s">
        <v>798</v>
      </c>
      <c r="D381" s="32" t="s">
        <v>87</v>
      </c>
      <c r="E381" s="32" t="s">
        <v>105</v>
      </c>
      <c r="F381" s="32" t="s">
        <v>2025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77</v>
      </c>
      <c r="M381" s="32" t="s">
        <v>74</v>
      </c>
      <c r="N381" s="32" t="s">
        <v>77</v>
      </c>
      <c r="O381" s="32" t="s">
        <v>1205</v>
      </c>
    </row>
    <row r="382" spans="1:15" ht="15.75" hidden="1" x14ac:dyDescent="0.25">
      <c r="A382" s="31">
        <v>521</v>
      </c>
      <c r="B382" s="32" t="s">
        <v>813</v>
      </c>
      <c r="C382" s="32" t="s">
        <v>814</v>
      </c>
      <c r="D382" s="32" t="s">
        <v>87</v>
      </c>
      <c r="E382" s="32" t="s">
        <v>82</v>
      </c>
      <c r="F382" s="32" t="s">
        <v>2025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77</v>
      </c>
      <c r="M382" s="32" t="s">
        <v>74</v>
      </c>
      <c r="N382" s="32" t="s">
        <v>77</v>
      </c>
      <c r="O382" s="32" t="s">
        <v>1188</v>
      </c>
    </row>
    <row r="383" spans="1:15" ht="15.75" hidden="1" x14ac:dyDescent="0.25">
      <c r="A383" s="31">
        <v>522</v>
      </c>
      <c r="B383" s="32" t="s">
        <v>815</v>
      </c>
      <c r="C383" s="32" t="s">
        <v>816</v>
      </c>
      <c r="D383" s="32" t="s">
        <v>87</v>
      </c>
      <c r="E383" s="32" t="s">
        <v>73</v>
      </c>
      <c r="F383" s="32" t="s">
        <v>2027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1181</v>
      </c>
    </row>
    <row r="384" spans="1:15" ht="31.5" hidden="1" x14ac:dyDescent="0.25">
      <c r="A384" s="31">
        <v>524</v>
      </c>
      <c r="B384" s="32" t="s">
        <v>818</v>
      </c>
      <c r="C384" s="32" t="s">
        <v>20</v>
      </c>
      <c r="D384" s="32" t="s">
        <v>130</v>
      </c>
      <c r="E384" s="32" t="s">
        <v>73</v>
      </c>
      <c r="F384" s="32" t="s">
        <v>2025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77</v>
      </c>
      <c r="L384" s="32" t="s">
        <v>77</v>
      </c>
      <c r="M384" s="32" t="s">
        <v>77</v>
      </c>
      <c r="N384" s="32" t="s">
        <v>77</v>
      </c>
      <c r="O384" s="32" t="s">
        <v>1182</v>
      </c>
    </row>
    <row r="385" spans="1:15" ht="15.75" hidden="1" x14ac:dyDescent="0.25">
      <c r="A385" s="31">
        <v>525</v>
      </c>
      <c r="B385" s="32" t="s">
        <v>1972</v>
      </c>
      <c r="C385" s="32" t="s">
        <v>1950</v>
      </c>
      <c r="D385" s="32" t="s">
        <v>72</v>
      </c>
      <c r="E385" s="32" t="s">
        <v>73</v>
      </c>
      <c r="F385" s="32" t="s">
        <v>2025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2014</v>
      </c>
    </row>
    <row r="386" spans="1:15" ht="15.75" hidden="1" x14ac:dyDescent="0.25">
      <c r="A386" s="31">
        <v>527</v>
      </c>
      <c r="B386" s="32" t="s">
        <v>2009</v>
      </c>
      <c r="C386" s="32" t="s">
        <v>2068</v>
      </c>
      <c r="D386" s="32" t="s">
        <v>2014</v>
      </c>
      <c r="E386" s="32" t="s">
        <v>73</v>
      </c>
      <c r="F386" s="32" t="s">
        <v>2027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2014</v>
      </c>
    </row>
    <row r="387" spans="1:15" ht="15.75" x14ac:dyDescent="0.25">
      <c r="A387" s="31">
        <v>518</v>
      </c>
      <c r="B387" s="32" t="s">
        <v>808</v>
      </c>
      <c r="C387" s="32" t="s">
        <v>809</v>
      </c>
      <c r="D387" s="32" t="s">
        <v>87</v>
      </c>
      <c r="E387" s="32" t="s">
        <v>105</v>
      </c>
      <c r="F387" s="32" t="s">
        <v>2025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1201</v>
      </c>
    </row>
    <row r="388" spans="1:15" ht="31.5" hidden="1" x14ac:dyDescent="0.25">
      <c r="A388" s="31">
        <v>529</v>
      </c>
      <c r="B388" s="32" t="s">
        <v>819</v>
      </c>
      <c r="C388" s="32" t="s">
        <v>820</v>
      </c>
      <c r="D388" s="32" t="s">
        <v>130</v>
      </c>
      <c r="E388" s="32" t="s">
        <v>73</v>
      </c>
      <c r="F388" s="32" t="s">
        <v>2025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1185</v>
      </c>
    </row>
    <row r="389" spans="1:15" ht="31.5" hidden="1" x14ac:dyDescent="0.25">
      <c r="A389" s="31">
        <v>531</v>
      </c>
      <c r="B389" s="32" t="s">
        <v>821</v>
      </c>
      <c r="C389" s="32" t="s">
        <v>822</v>
      </c>
      <c r="D389" s="32" t="s">
        <v>130</v>
      </c>
      <c r="E389" s="32" t="s">
        <v>73</v>
      </c>
      <c r="F389" s="32" t="s">
        <v>2025</v>
      </c>
      <c r="G389" s="32" t="s">
        <v>74</v>
      </c>
      <c r="H389" s="32" t="s">
        <v>74</v>
      </c>
      <c r="I389" s="32" t="s">
        <v>74</v>
      </c>
      <c r="J389" s="32" t="s">
        <v>74</v>
      </c>
      <c r="K389" s="32" t="s">
        <v>74</v>
      </c>
      <c r="L389" s="32" t="s">
        <v>74</v>
      </c>
      <c r="M389" s="32" t="s">
        <v>74</v>
      </c>
      <c r="N389" s="32" t="s">
        <v>74</v>
      </c>
      <c r="O389" s="32" t="s">
        <v>1182</v>
      </c>
    </row>
    <row r="390" spans="1:15" ht="15.75" x14ac:dyDescent="0.25">
      <c r="A390" s="31">
        <v>520</v>
      </c>
      <c r="B390" s="32" t="s">
        <v>812</v>
      </c>
      <c r="C390" s="32" t="s">
        <v>38</v>
      </c>
      <c r="D390" s="32" t="s">
        <v>87</v>
      </c>
      <c r="E390" s="32" t="s">
        <v>105</v>
      </c>
      <c r="F390" s="32" t="s">
        <v>2025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77</v>
      </c>
      <c r="M390" s="32" t="s">
        <v>74</v>
      </c>
      <c r="N390" s="32" t="s">
        <v>77</v>
      </c>
      <c r="O390" s="32" t="s">
        <v>1177</v>
      </c>
    </row>
    <row r="391" spans="1:15" ht="15.75" hidden="1" x14ac:dyDescent="0.25">
      <c r="A391" s="31">
        <v>533</v>
      </c>
      <c r="B391" s="32" t="s">
        <v>825</v>
      </c>
      <c r="C391" s="32" t="s">
        <v>826</v>
      </c>
      <c r="D391" s="32" t="s">
        <v>87</v>
      </c>
      <c r="E391" s="32" t="s">
        <v>82</v>
      </c>
      <c r="F391" s="32" t="s">
        <v>2025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1186</v>
      </c>
    </row>
    <row r="392" spans="1:15" ht="31.5" hidden="1" x14ac:dyDescent="0.25">
      <c r="A392" s="31">
        <v>534</v>
      </c>
      <c r="B392" s="32" t="s">
        <v>827</v>
      </c>
      <c r="C392" s="32" t="s">
        <v>828</v>
      </c>
      <c r="D392" s="32" t="s">
        <v>130</v>
      </c>
      <c r="E392" s="32" t="s">
        <v>73</v>
      </c>
      <c r="F392" s="32" t="s">
        <v>2027</v>
      </c>
      <c r="G392" s="32" t="s">
        <v>77</v>
      </c>
      <c r="H392" s="32" t="s">
        <v>74</v>
      </c>
      <c r="I392" s="32" t="s">
        <v>74</v>
      </c>
      <c r="J392" s="32" t="s">
        <v>74</v>
      </c>
      <c r="K392" s="32" t="s">
        <v>74</v>
      </c>
      <c r="L392" s="32" t="s">
        <v>77</v>
      </c>
      <c r="M392" s="32" t="s">
        <v>74</v>
      </c>
      <c r="N392" s="32" t="s">
        <v>74</v>
      </c>
      <c r="O392" s="32" t="s">
        <v>1183</v>
      </c>
    </row>
    <row r="393" spans="1:15" ht="15.75" hidden="1" x14ac:dyDescent="0.25">
      <c r="A393" s="31">
        <v>535</v>
      </c>
      <c r="B393" s="32" t="s">
        <v>829</v>
      </c>
      <c r="C393" s="32" t="s">
        <v>1264</v>
      </c>
      <c r="D393" s="32" t="s">
        <v>72</v>
      </c>
      <c r="E393" s="32" t="s">
        <v>73</v>
      </c>
      <c r="F393" s="32" t="s">
        <v>2027</v>
      </c>
      <c r="G393" s="32" t="s">
        <v>77</v>
      </c>
      <c r="H393" s="32" t="s">
        <v>74</v>
      </c>
      <c r="I393" s="32" t="s">
        <v>74</v>
      </c>
      <c r="J393" s="32" t="s">
        <v>74</v>
      </c>
      <c r="K393" s="32" t="s">
        <v>74</v>
      </c>
      <c r="L393" s="32" t="s">
        <v>77</v>
      </c>
      <c r="M393" s="32" t="s">
        <v>74</v>
      </c>
      <c r="N393" s="32" t="s">
        <v>74</v>
      </c>
      <c r="O393" s="32" t="s">
        <v>1183</v>
      </c>
    </row>
    <row r="394" spans="1:15" ht="31.5" hidden="1" x14ac:dyDescent="0.25">
      <c r="A394" s="31">
        <v>536</v>
      </c>
      <c r="B394" s="32" t="s">
        <v>793</v>
      </c>
      <c r="C394" s="32" t="s">
        <v>794</v>
      </c>
      <c r="D394" s="32" t="s">
        <v>130</v>
      </c>
      <c r="E394" s="32" t="s">
        <v>73</v>
      </c>
      <c r="F394" s="32" t="s">
        <v>2025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1187</v>
      </c>
    </row>
    <row r="395" spans="1:15" ht="31.5" hidden="1" x14ac:dyDescent="0.25">
      <c r="A395" s="31">
        <v>537</v>
      </c>
      <c r="B395" s="32" t="s">
        <v>830</v>
      </c>
      <c r="C395" s="32" t="s">
        <v>831</v>
      </c>
      <c r="D395" s="32" t="s">
        <v>130</v>
      </c>
      <c r="E395" s="32" t="s">
        <v>90</v>
      </c>
      <c r="F395" s="32" t="s">
        <v>2025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1179</v>
      </c>
    </row>
    <row r="396" spans="1:15" ht="15.75" hidden="1" x14ac:dyDescent="0.25">
      <c r="A396" s="31">
        <v>538</v>
      </c>
      <c r="B396" s="32" t="s">
        <v>1939</v>
      </c>
      <c r="C396" s="32" t="s">
        <v>2069</v>
      </c>
      <c r="D396" s="32" t="s">
        <v>72</v>
      </c>
      <c r="E396" s="32" t="s">
        <v>2014</v>
      </c>
      <c r="F396" s="32" t="s">
        <v>2025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2014</v>
      </c>
    </row>
    <row r="397" spans="1:15" ht="15.75" hidden="1" x14ac:dyDescent="0.25">
      <c r="A397" s="31">
        <v>539</v>
      </c>
      <c r="B397" s="32" t="s">
        <v>2070</v>
      </c>
      <c r="C397" s="32" t="s">
        <v>2071</v>
      </c>
      <c r="D397" s="32" t="s">
        <v>2014</v>
      </c>
      <c r="E397" s="32" t="s">
        <v>2014</v>
      </c>
      <c r="F397" s="32" t="s">
        <v>2025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1184</v>
      </c>
    </row>
    <row r="398" spans="1:15" ht="31.5" hidden="1" x14ac:dyDescent="0.25">
      <c r="A398" s="31">
        <v>540</v>
      </c>
      <c r="B398" s="32" t="s">
        <v>832</v>
      </c>
      <c r="C398" s="32" t="s">
        <v>833</v>
      </c>
      <c r="D398" s="32" t="s">
        <v>130</v>
      </c>
      <c r="E398" s="32" t="s">
        <v>73</v>
      </c>
      <c r="F398" s="32" t="s">
        <v>2025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1181</v>
      </c>
    </row>
    <row r="399" spans="1:15" ht="31.5" hidden="1" x14ac:dyDescent="0.25">
      <c r="A399" s="31">
        <v>541</v>
      </c>
      <c r="B399" s="32" t="s">
        <v>834</v>
      </c>
      <c r="C399" s="32" t="s">
        <v>835</v>
      </c>
      <c r="D399" s="32" t="s">
        <v>130</v>
      </c>
      <c r="E399" s="32" t="s">
        <v>73</v>
      </c>
      <c r="F399" s="32" t="s">
        <v>2027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74</v>
      </c>
      <c r="O399" s="32" t="s">
        <v>1181</v>
      </c>
    </row>
    <row r="400" spans="1:15" ht="15.75" hidden="1" x14ac:dyDescent="0.25">
      <c r="A400" s="31">
        <v>542</v>
      </c>
      <c r="B400" s="32" t="s">
        <v>2072</v>
      </c>
      <c r="C400" s="32" t="s">
        <v>2073</v>
      </c>
      <c r="D400" s="32" t="s">
        <v>87</v>
      </c>
      <c r="E400" s="32" t="s">
        <v>73</v>
      </c>
      <c r="F400" s="32" t="s">
        <v>2025</v>
      </c>
      <c r="G400" s="32" t="s">
        <v>2025</v>
      </c>
      <c r="H400" s="32" t="s">
        <v>2027</v>
      </c>
      <c r="I400" s="32" t="s">
        <v>2014</v>
      </c>
      <c r="J400" s="32" t="s">
        <v>2027</v>
      </c>
      <c r="K400" s="32" t="s">
        <v>2014</v>
      </c>
      <c r="L400" s="32" t="s">
        <v>2014</v>
      </c>
      <c r="M400" s="32" t="s">
        <v>2014</v>
      </c>
      <c r="N400" s="32" t="s">
        <v>2014</v>
      </c>
      <c r="O400" s="32" t="s">
        <v>2014</v>
      </c>
    </row>
    <row r="401" spans="1:15" ht="15.75" hidden="1" x14ac:dyDescent="0.25">
      <c r="A401" s="31">
        <v>544</v>
      </c>
      <c r="B401" s="32" t="s">
        <v>753</v>
      </c>
      <c r="C401" s="32" t="s">
        <v>754</v>
      </c>
      <c r="D401" s="32" t="s">
        <v>72</v>
      </c>
      <c r="E401" s="32" t="s">
        <v>73</v>
      </c>
      <c r="F401" s="32" t="s">
        <v>2025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77</v>
      </c>
      <c r="O401" s="32" t="s">
        <v>1183</v>
      </c>
    </row>
    <row r="402" spans="1:15" ht="15.75" hidden="1" x14ac:dyDescent="0.25">
      <c r="A402" s="31">
        <v>545</v>
      </c>
      <c r="B402" s="32" t="s">
        <v>1165</v>
      </c>
      <c r="C402" s="29" t="s">
        <v>1166</v>
      </c>
      <c r="D402" s="29" t="s">
        <v>72</v>
      </c>
      <c r="E402" s="29" t="s">
        <v>73</v>
      </c>
      <c r="F402" s="32" t="s">
        <v>2025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1185</v>
      </c>
    </row>
    <row r="403" spans="1:15" ht="15.75" hidden="1" x14ac:dyDescent="0.25">
      <c r="A403" s="31">
        <v>546</v>
      </c>
      <c r="B403" s="32" t="s">
        <v>384</v>
      </c>
      <c r="C403" s="32" t="s">
        <v>385</v>
      </c>
      <c r="D403" s="32" t="s">
        <v>72</v>
      </c>
      <c r="E403" s="32" t="s">
        <v>82</v>
      </c>
      <c r="F403" s="32" t="s">
        <v>2025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74</v>
      </c>
      <c r="L403" s="32" t="s">
        <v>77</v>
      </c>
      <c r="M403" s="32" t="s">
        <v>77</v>
      </c>
      <c r="N403" s="32" t="s">
        <v>74</v>
      </c>
      <c r="O403" s="32" t="s">
        <v>1186</v>
      </c>
    </row>
    <row r="404" spans="1:15" ht="15.75" hidden="1" x14ac:dyDescent="0.25">
      <c r="A404" s="31">
        <v>547</v>
      </c>
      <c r="B404" s="32" t="s">
        <v>272</v>
      </c>
      <c r="C404" s="32" t="s">
        <v>273</v>
      </c>
      <c r="D404" s="32" t="s">
        <v>72</v>
      </c>
      <c r="E404" s="32" t="s">
        <v>73</v>
      </c>
      <c r="F404" s="32" t="s">
        <v>2025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1184</v>
      </c>
    </row>
    <row r="405" spans="1:15" ht="15.75" hidden="1" x14ac:dyDescent="0.25">
      <c r="A405" s="31">
        <v>548</v>
      </c>
      <c r="B405" s="32" t="s">
        <v>224</v>
      </c>
      <c r="C405" s="32" t="s">
        <v>21</v>
      </c>
      <c r="D405" s="32" t="s">
        <v>72</v>
      </c>
      <c r="E405" s="32" t="s">
        <v>73</v>
      </c>
      <c r="F405" s="32" t="s">
        <v>2025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77</v>
      </c>
      <c r="O405" s="32" t="s">
        <v>1180</v>
      </c>
    </row>
    <row r="406" spans="1:15" ht="15.75" hidden="1" x14ac:dyDescent="0.25">
      <c r="A406" s="31">
        <v>549</v>
      </c>
      <c r="B406" s="32" t="s">
        <v>436</v>
      </c>
      <c r="C406" s="32" t="s">
        <v>437</v>
      </c>
      <c r="D406" s="32" t="s">
        <v>72</v>
      </c>
      <c r="E406" s="32" t="s">
        <v>73</v>
      </c>
      <c r="F406" s="32" t="s">
        <v>2025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74</v>
      </c>
      <c r="M406" s="32" t="s">
        <v>74</v>
      </c>
      <c r="N406" s="32" t="s">
        <v>74</v>
      </c>
      <c r="O406" s="32" t="s">
        <v>1182</v>
      </c>
    </row>
    <row r="407" spans="1:15" ht="15.75" hidden="1" x14ac:dyDescent="0.25">
      <c r="A407" s="31">
        <v>551</v>
      </c>
      <c r="B407" s="32" t="s">
        <v>416</v>
      </c>
      <c r="C407" s="32" t="s">
        <v>417</v>
      </c>
      <c r="D407" s="32" t="s">
        <v>72</v>
      </c>
      <c r="E407" s="32" t="s">
        <v>73</v>
      </c>
      <c r="F407" s="32" t="s">
        <v>2025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77</v>
      </c>
      <c r="L407" s="32" t="s">
        <v>77</v>
      </c>
      <c r="M407" s="32" t="s">
        <v>77</v>
      </c>
      <c r="N407" s="32" t="s">
        <v>77</v>
      </c>
      <c r="O407" s="32" t="s">
        <v>1185</v>
      </c>
    </row>
    <row r="408" spans="1:15" ht="15.75" hidden="1" x14ac:dyDescent="0.25">
      <c r="A408" s="31">
        <v>552</v>
      </c>
      <c r="B408" s="32" t="s">
        <v>608</v>
      </c>
      <c r="C408" s="32" t="s">
        <v>609</v>
      </c>
      <c r="D408" s="32" t="s">
        <v>72</v>
      </c>
      <c r="E408" s="32" t="s">
        <v>73</v>
      </c>
      <c r="F408" s="32" t="s">
        <v>2025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74</v>
      </c>
      <c r="L408" s="32" t="s">
        <v>74</v>
      </c>
      <c r="M408" s="32" t="s">
        <v>74</v>
      </c>
      <c r="N408" s="32" t="s">
        <v>74</v>
      </c>
      <c r="O408" s="32" t="s">
        <v>1183</v>
      </c>
    </row>
    <row r="409" spans="1:15" ht="15.75" hidden="1" x14ac:dyDescent="0.25">
      <c r="A409" s="86">
        <v>553</v>
      </c>
      <c r="B409" s="87" t="s">
        <v>544</v>
      </c>
      <c r="C409" s="87" t="s">
        <v>2522</v>
      </c>
      <c r="D409" s="32" t="s">
        <v>72</v>
      </c>
      <c r="E409" s="32" t="s">
        <v>73</v>
      </c>
      <c r="F409" s="32" t="s">
        <v>2025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1185</v>
      </c>
    </row>
    <row r="410" spans="1:15" ht="15.75" hidden="1" x14ac:dyDescent="0.25">
      <c r="A410" s="31">
        <v>554</v>
      </c>
      <c r="B410" s="32" t="s">
        <v>401</v>
      </c>
      <c r="C410" s="32" t="s">
        <v>402</v>
      </c>
      <c r="D410" s="32" t="s">
        <v>72</v>
      </c>
      <c r="E410" s="32" t="s">
        <v>73</v>
      </c>
      <c r="F410" s="32" t="s">
        <v>2025</v>
      </c>
      <c r="G410" s="32" t="s">
        <v>77</v>
      </c>
      <c r="H410" s="32" t="s">
        <v>77</v>
      </c>
      <c r="I410" s="32" t="s">
        <v>74</v>
      </c>
      <c r="J410" s="32" t="s">
        <v>74</v>
      </c>
      <c r="K410" s="32" t="s">
        <v>74</v>
      </c>
      <c r="L410" s="32" t="s">
        <v>77</v>
      </c>
      <c r="M410" s="32" t="s">
        <v>74</v>
      </c>
      <c r="N410" s="32" t="s">
        <v>74</v>
      </c>
      <c r="O410" s="32" t="s">
        <v>1185</v>
      </c>
    </row>
    <row r="411" spans="1:15" ht="15.75" hidden="1" x14ac:dyDescent="0.25">
      <c r="A411" s="31">
        <v>555</v>
      </c>
      <c r="B411" s="32" t="s">
        <v>497</v>
      </c>
      <c r="C411" s="32" t="s">
        <v>498</v>
      </c>
      <c r="D411" s="32" t="s">
        <v>72</v>
      </c>
      <c r="E411" s="32" t="s">
        <v>73</v>
      </c>
      <c r="F411" s="32" t="s">
        <v>2025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1184</v>
      </c>
    </row>
    <row r="412" spans="1:15" s="69" customFormat="1" ht="15.75" hidden="1" x14ac:dyDescent="0.25">
      <c r="A412" s="71">
        <v>556</v>
      </c>
      <c r="B412" s="72" t="s">
        <v>124</v>
      </c>
      <c r="C412" s="72" t="s">
        <v>125</v>
      </c>
      <c r="D412" s="32" t="s">
        <v>72</v>
      </c>
      <c r="E412" s="72" t="s">
        <v>73</v>
      </c>
      <c r="F412" s="72" t="s">
        <v>2025</v>
      </c>
      <c r="G412" s="72" t="s">
        <v>74</v>
      </c>
      <c r="H412" s="72" t="s">
        <v>74</v>
      </c>
      <c r="I412" s="72" t="s">
        <v>74</v>
      </c>
      <c r="J412" s="72" t="s">
        <v>74</v>
      </c>
      <c r="K412" s="72" t="s">
        <v>74</v>
      </c>
      <c r="L412" s="72" t="s">
        <v>74</v>
      </c>
      <c r="M412" s="72" t="s">
        <v>74</v>
      </c>
      <c r="N412" s="72" t="s">
        <v>74</v>
      </c>
      <c r="O412" s="72" t="s">
        <v>1184</v>
      </c>
    </row>
    <row r="413" spans="1:15" ht="15.75" hidden="1" x14ac:dyDescent="0.25">
      <c r="A413" s="31">
        <v>557</v>
      </c>
      <c r="B413" s="32" t="s">
        <v>430</v>
      </c>
      <c r="C413" s="32" t="s">
        <v>431</v>
      </c>
      <c r="D413" s="32" t="s">
        <v>72</v>
      </c>
      <c r="E413" s="32" t="s">
        <v>73</v>
      </c>
      <c r="F413" s="32" t="s">
        <v>2027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74</v>
      </c>
      <c r="O413" s="32" t="s">
        <v>1185</v>
      </c>
    </row>
    <row r="414" spans="1:15" ht="15.75" hidden="1" x14ac:dyDescent="0.25">
      <c r="A414" s="31">
        <v>558</v>
      </c>
      <c r="B414" s="32" t="s">
        <v>176</v>
      </c>
      <c r="C414" s="32" t="s">
        <v>177</v>
      </c>
      <c r="D414" s="32" t="s">
        <v>72</v>
      </c>
      <c r="E414" s="32" t="s">
        <v>73</v>
      </c>
      <c r="F414" s="32" t="s">
        <v>2025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1185</v>
      </c>
    </row>
    <row r="415" spans="1:15" ht="15.75" hidden="1" x14ac:dyDescent="0.25">
      <c r="A415" s="31">
        <v>559</v>
      </c>
      <c r="B415" s="32" t="s">
        <v>838</v>
      </c>
      <c r="C415" s="32" t="s">
        <v>1255</v>
      </c>
      <c r="D415" s="32" t="s">
        <v>72</v>
      </c>
      <c r="E415" s="32" t="s">
        <v>73</v>
      </c>
      <c r="F415" s="32" t="s">
        <v>2027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1181</v>
      </c>
    </row>
    <row r="416" spans="1:15" ht="15.75" hidden="1" x14ac:dyDescent="0.25">
      <c r="A416" s="31">
        <v>560</v>
      </c>
      <c r="B416" s="32" t="s">
        <v>383</v>
      </c>
      <c r="C416" s="32" t="s">
        <v>39</v>
      </c>
      <c r="D416" s="32" t="s">
        <v>87</v>
      </c>
      <c r="E416" s="32" t="s">
        <v>73</v>
      </c>
      <c r="F416" s="32" t="s">
        <v>2027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77</v>
      </c>
      <c r="L416" s="32" t="s">
        <v>77</v>
      </c>
      <c r="M416" s="32" t="s">
        <v>77</v>
      </c>
      <c r="N416" s="32" t="s">
        <v>77</v>
      </c>
      <c r="O416" s="32" t="s">
        <v>1178</v>
      </c>
    </row>
    <row r="417" spans="1:15" ht="15.75" hidden="1" x14ac:dyDescent="0.25">
      <c r="A417" s="31">
        <v>561</v>
      </c>
      <c r="B417" s="32" t="s">
        <v>227</v>
      </c>
      <c r="C417" s="32" t="s">
        <v>228</v>
      </c>
      <c r="D417" s="32" t="s">
        <v>72</v>
      </c>
      <c r="E417" s="32" t="s">
        <v>73</v>
      </c>
      <c r="F417" s="32" t="s">
        <v>2025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15.75" hidden="1" x14ac:dyDescent="0.25">
      <c r="A418" s="31">
        <v>562</v>
      </c>
      <c r="B418" s="32" t="s">
        <v>377</v>
      </c>
      <c r="C418" s="32" t="s">
        <v>378</v>
      </c>
      <c r="D418" s="32" t="s">
        <v>72</v>
      </c>
      <c r="E418" s="32" t="s">
        <v>73</v>
      </c>
      <c r="F418" s="32" t="s">
        <v>2027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74</v>
      </c>
      <c r="O418" s="32" t="s">
        <v>1187</v>
      </c>
    </row>
    <row r="419" spans="1:15" ht="15.75" hidden="1" x14ac:dyDescent="0.25">
      <c r="A419" s="31">
        <v>563</v>
      </c>
      <c r="B419" s="32" t="s">
        <v>390</v>
      </c>
      <c r="C419" s="32" t="s">
        <v>391</v>
      </c>
      <c r="D419" s="32" t="s">
        <v>72</v>
      </c>
      <c r="E419" s="32" t="s">
        <v>73</v>
      </c>
      <c r="F419" s="32" t="s">
        <v>2025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1186</v>
      </c>
    </row>
    <row r="420" spans="1:15" ht="15.75" hidden="1" x14ac:dyDescent="0.25">
      <c r="A420" s="31">
        <v>564</v>
      </c>
      <c r="B420" s="32" t="s">
        <v>266</v>
      </c>
      <c r="C420" s="32" t="s">
        <v>267</v>
      </c>
      <c r="D420" s="32" t="s">
        <v>72</v>
      </c>
      <c r="E420" s="32" t="s">
        <v>73</v>
      </c>
      <c r="F420" s="32" t="s">
        <v>2025</v>
      </c>
      <c r="G420" s="32" t="s">
        <v>77</v>
      </c>
      <c r="H420" s="32" t="s">
        <v>77</v>
      </c>
      <c r="I420" s="32" t="s">
        <v>74</v>
      </c>
      <c r="J420" s="32" t="s">
        <v>74</v>
      </c>
      <c r="K420" s="32" t="s">
        <v>74</v>
      </c>
      <c r="L420" s="32" t="s">
        <v>74</v>
      </c>
      <c r="M420" s="32" t="s">
        <v>74</v>
      </c>
      <c r="N420" s="32" t="s">
        <v>74</v>
      </c>
      <c r="O420" s="32" t="s">
        <v>1184</v>
      </c>
    </row>
    <row r="421" spans="1:15" ht="15.75" hidden="1" x14ac:dyDescent="0.25">
      <c r="A421" s="31">
        <v>565</v>
      </c>
      <c r="B421" s="32" t="s">
        <v>484</v>
      </c>
      <c r="C421" s="32" t="s">
        <v>485</v>
      </c>
      <c r="D421" s="32" t="s">
        <v>72</v>
      </c>
      <c r="E421" s="32" t="s">
        <v>73</v>
      </c>
      <c r="F421" s="32" t="s">
        <v>2025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1184</v>
      </c>
    </row>
    <row r="422" spans="1:15" ht="15.75" hidden="1" x14ac:dyDescent="0.25">
      <c r="A422" s="31">
        <v>566</v>
      </c>
      <c r="B422" s="32" t="s">
        <v>791</v>
      </c>
      <c r="C422" s="32" t="s">
        <v>792</v>
      </c>
      <c r="D422" s="32" t="s">
        <v>72</v>
      </c>
      <c r="E422" s="32" t="s">
        <v>73</v>
      </c>
      <c r="F422" s="32" t="s">
        <v>2025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74</v>
      </c>
      <c r="O422" s="32" t="s">
        <v>1184</v>
      </c>
    </row>
    <row r="423" spans="1:15" ht="15.75" hidden="1" x14ac:dyDescent="0.25">
      <c r="A423" s="31">
        <v>567</v>
      </c>
      <c r="B423" s="32" t="s">
        <v>406</v>
      </c>
      <c r="C423" s="32" t="s">
        <v>407</v>
      </c>
      <c r="D423" s="32" t="s">
        <v>72</v>
      </c>
      <c r="E423" s="32" t="s">
        <v>73</v>
      </c>
      <c r="F423" s="32" t="s">
        <v>2025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1182</v>
      </c>
    </row>
    <row r="424" spans="1:15" ht="15.75" hidden="1" x14ac:dyDescent="0.25">
      <c r="A424" s="31">
        <v>568</v>
      </c>
      <c r="B424" s="32" t="s">
        <v>420</v>
      </c>
      <c r="C424" s="32" t="s">
        <v>421</v>
      </c>
      <c r="D424" s="32" t="s">
        <v>72</v>
      </c>
      <c r="E424" s="32" t="s">
        <v>73</v>
      </c>
      <c r="F424" s="32" t="s">
        <v>2025</v>
      </c>
      <c r="G424" s="32" t="s">
        <v>77</v>
      </c>
      <c r="H424" s="32" t="s">
        <v>77</v>
      </c>
      <c r="I424" s="32" t="s">
        <v>74</v>
      </c>
      <c r="J424" s="32" t="s">
        <v>74</v>
      </c>
      <c r="K424" s="32" t="s">
        <v>74</v>
      </c>
      <c r="L424" s="32" t="s">
        <v>74</v>
      </c>
      <c r="M424" s="32" t="s">
        <v>74</v>
      </c>
      <c r="N424" s="32" t="s">
        <v>74</v>
      </c>
      <c r="O424" s="32" t="s">
        <v>1182</v>
      </c>
    </row>
    <row r="425" spans="1:15" ht="15.75" hidden="1" x14ac:dyDescent="0.25">
      <c r="A425" s="31">
        <v>569</v>
      </c>
      <c r="B425" s="32" t="s">
        <v>78</v>
      </c>
      <c r="C425" s="32" t="s">
        <v>79</v>
      </c>
      <c r="D425" s="32" t="s">
        <v>72</v>
      </c>
      <c r="E425" s="32" t="s">
        <v>73</v>
      </c>
      <c r="F425" s="32" t="s">
        <v>2025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1182</v>
      </c>
    </row>
    <row r="426" spans="1:15" ht="15.75" hidden="1" x14ac:dyDescent="0.25">
      <c r="A426" s="31">
        <v>570</v>
      </c>
      <c r="B426" s="32" t="s">
        <v>751</v>
      </c>
      <c r="C426" s="32" t="s">
        <v>752</v>
      </c>
      <c r="D426" s="32" t="s">
        <v>72</v>
      </c>
      <c r="E426" s="32" t="s">
        <v>73</v>
      </c>
      <c r="F426" s="32" t="s">
        <v>2025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1180</v>
      </c>
    </row>
    <row r="427" spans="1:15" ht="15.75" hidden="1" x14ac:dyDescent="0.25">
      <c r="A427" s="31">
        <v>571</v>
      </c>
      <c r="B427" s="32" t="s">
        <v>274</v>
      </c>
      <c r="C427" s="32" t="s">
        <v>275</v>
      </c>
      <c r="D427" s="32" t="s">
        <v>72</v>
      </c>
      <c r="E427" s="32" t="s">
        <v>73</v>
      </c>
      <c r="F427" s="32" t="s">
        <v>2025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1181</v>
      </c>
    </row>
    <row r="428" spans="1:15" ht="15.75" hidden="1" x14ac:dyDescent="0.25">
      <c r="A428" s="31">
        <v>572</v>
      </c>
      <c r="B428" s="32" t="s">
        <v>302</v>
      </c>
      <c r="C428" s="32" t="s">
        <v>303</v>
      </c>
      <c r="D428" s="32" t="s">
        <v>72</v>
      </c>
      <c r="E428" s="32" t="s">
        <v>73</v>
      </c>
      <c r="F428" s="32" t="s">
        <v>2025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1180</v>
      </c>
    </row>
    <row r="429" spans="1:15" ht="15.75" hidden="1" x14ac:dyDescent="0.25">
      <c r="A429" s="31">
        <v>573</v>
      </c>
      <c r="B429" s="32" t="s">
        <v>71</v>
      </c>
      <c r="C429" s="32" t="s">
        <v>22</v>
      </c>
      <c r="D429" s="32" t="s">
        <v>72</v>
      </c>
      <c r="E429" s="32" t="s">
        <v>73</v>
      </c>
      <c r="F429" s="32" t="s">
        <v>2025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74</v>
      </c>
      <c r="L429" s="32" t="s">
        <v>74</v>
      </c>
      <c r="M429" s="32" t="s">
        <v>74</v>
      </c>
      <c r="N429" s="32" t="s">
        <v>74</v>
      </c>
      <c r="O429" s="32" t="s">
        <v>1180</v>
      </c>
    </row>
    <row r="430" spans="1:15" ht="15.75" hidden="1" x14ac:dyDescent="0.25">
      <c r="A430" s="31">
        <v>574</v>
      </c>
      <c r="B430" s="32" t="s">
        <v>143</v>
      </c>
      <c r="C430" s="32" t="s">
        <v>144</v>
      </c>
      <c r="D430" s="32" t="s">
        <v>72</v>
      </c>
      <c r="E430" s="32" t="s">
        <v>73</v>
      </c>
      <c r="F430" s="32" t="s">
        <v>2025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1180</v>
      </c>
    </row>
    <row r="431" spans="1:15" ht="15.75" hidden="1" x14ac:dyDescent="0.25">
      <c r="A431" s="31">
        <v>575</v>
      </c>
      <c r="B431" s="32" t="s">
        <v>294</v>
      </c>
      <c r="C431" s="32" t="s">
        <v>295</v>
      </c>
      <c r="D431" s="32" t="s">
        <v>72</v>
      </c>
      <c r="E431" s="32" t="s">
        <v>73</v>
      </c>
      <c r="F431" s="32" t="s">
        <v>2025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74</v>
      </c>
      <c r="O431" s="32" t="s">
        <v>1181</v>
      </c>
    </row>
    <row r="432" spans="1:15" ht="15.75" hidden="1" x14ac:dyDescent="0.25">
      <c r="A432" s="31">
        <v>576</v>
      </c>
      <c r="B432" s="32" t="s">
        <v>2448</v>
      </c>
      <c r="C432" s="32" t="s">
        <v>2449</v>
      </c>
      <c r="D432" s="32" t="s">
        <v>72</v>
      </c>
      <c r="E432" s="32" t="s">
        <v>90</v>
      </c>
      <c r="F432" s="32"/>
      <c r="G432" s="32"/>
      <c r="H432" s="32"/>
      <c r="I432" s="32"/>
      <c r="J432" s="32"/>
      <c r="K432" s="32"/>
      <c r="L432" s="32"/>
      <c r="M432" s="32"/>
      <c r="N432" s="32"/>
      <c r="O432" s="32"/>
    </row>
    <row r="433" spans="1:15" ht="15.75" hidden="1" x14ac:dyDescent="0.25">
      <c r="A433" s="31">
        <v>577</v>
      </c>
      <c r="B433" s="32" t="s">
        <v>300</v>
      </c>
      <c r="C433" s="32" t="s">
        <v>301</v>
      </c>
      <c r="D433" s="32" t="s">
        <v>72</v>
      </c>
      <c r="E433" s="32" t="s">
        <v>73</v>
      </c>
      <c r="F433" s="32" t="s">
        <v>2027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74</v>
      </c>
      <c r="O433" s="32" t="s">
        <v>1185</v>
      </c>
    </row>
    <row r="434" spans="1:15" ht="15.75" hidden="1" x14ac:dyDescent="0.25">
      <c r="A434" s="31">
        <v>578</v>
      </c>
      <c r="B434" s="32" t="s">
        <v>610</v>
      </c>
      <c r="C434" s="32" t="s">
        <v>611</v>
      </c>
      <c r="D434" s="32" t="s">
        <v>72</v>
      </c>
      <c r="E434" s="32" t="s">
        <v>73</v>
      </c>
      <c r="F434" s="32" t="s">
        <v>2025</v>
      </c>
      <c r="G434" s="32" t="s">
        <v>77</v>
      </c>
      <c r="H434" s="32" t="s">
        <v>74</v>
      </c>
      <c r="I434" s="32" t="s">
        <v>74</v>
      </c>
      <c r="J434" s="32" t="s">
        <v>74</v>
      </c>
      <c r="K434" s="32" t="s">
        <v>74</v>
      </c>
      <c r="L434" s="32" t="s">
        <v>74</v>
      </c>
      <c r="M434" s="32" t="s">
        <v>74</v>
      </c>
      <c r="N434" s="32" t="s">
        <v>74</v>
      </c>
      <c r="O434" s="32" t="s">
        <v>1183</v>
      </c>
    </row>
    <row r="435" spans="1:15" ht="15.75" hidden="1" x14ac:dyDescent="0.25">
      <c r="A435" s="31">
        <v>579</v>
      </c>
      <c r="B435" s="32" t="s">
        <v>839</v>
      </c>
      <c r="C435" s="32" t="s">
        <v>840</v>
      </c>
      <c r="D435" s="32" t="s">
        <v>87</v>
      </c>
      <c r="E435" s="32" t="s">
        <v>82</v>
      </c>
      <c r="F435" s="32" t="s">
        <v>2025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77</v>
      </c>
      <c r="O435" s="32" t="s">
        <v>1188</v>
      </c>
    </row>
    <row r="436" spans="1:15" ht="15.75" hidden="1" x14ac:dyDescent="0.25">
      <c r="A436" s="31">
        <v>580</v>
      </c>
      <c r="B436" s="32" t="s">
        <v>817</v>
      </c>
      <c r="C436" s="32" t="s">
        <v>40</v>
      </c>
      <c r="D436" s="32" t="s">
        <v>72</v>
      </c>
      <c r="E436" s="32" t="s">
        <v>73</v>
      </c>
      <c r="F436" s="32" t="s">
        <v>2025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1180</v>
      </c>
    </row>
    <row r="437" spans="1:15" ht="15.75" hidden="1" x14ac:dyDescent="0.25">
      <c r="A437" s="31">
        <v>581</v>
      </c>
      <c r="B437" s="32" t="s">
        <v>703</v>
      </c>
      <c r="C437" s="32" t="s">
        <v>48</v>
      </c>
      <c r="D437" s="32" t="s">
        <v>72</v>
      </c>
      <c r="E437" s="32" t="s">
        <v>73</v>
      </c>
      <c r="F437" s="32" t="s">
        <v>2014</v>
      </c>
      <c r="G437" s="32" t="s">
        <v>74</v>
      </c>
      <c r="H437" s="32" t="s">
        <v>74</v>
      </c>
      <c r="I437" s="32" t="s">
        <v>74</v>
      </c>
      <c r="J437" s="32" t="s">
        <v>74</v>
      </c>
      <c r="K437" s="32" t="s">
        <v>74</v>
      </c>
      <c r="L437" s="32" t="s">
        <v>74</v>
      </c>
      <c r="M437" s="32" t="s">
        <v>74</v>
      </c>
      <c r="N437" s="32" t="s">
        <v>74</v>
      </c>
      <c r="O437" s="32" t="s">
        <v>1181</v>
      </c>
    </row>
    <row r="438" spans="1:15" ht="15.75" hidden="1" x14ac:dyDescent="0.25">
      <c r="A438" s="31">
        <v>582</v>
      </c>
      <c r="B438" s="32" t="s">
        <v>2509</v>
      </c>
      <c r="C438" s="29" t="s">
        <v>2496</v>
      </c>
      <c r="D438" s="29"/>
      <c r="E438" s="29" t="s">
        <v>90</v>
      </c>
      <c r="F438" s="32" t="s">
        <v>1298</v>
      </c>
      <c r="G438" s="32" t="s">
        <v>1298</v>
      </c>
      <c r="H438" s="32" t="s">
        <v>1298</v>
      </c>
      <c r="I438" s="32" t="s">
        <v>1298</v>
      </c>
      <c r="J438" s="32" t="s">
        <v>1298</v>
      </c>
      <c r="K438" s="32" t="s">
        <v>1298</v>
      </c>
      <c r="L438" s="32" t="s">
        <v>1298</v>
      </c>
      <c r="M438" s="32" t="s">
        <v>1298</v>
      </c>
      <c r="N438" s="32" t="s">
        <v>1298</v>
      </c>
      <c r="O438" s="32"/>
    </row>
    <row r="439" spans="1:15" ht="15.75" hidden="1" x14ac:dyDescent="0.25">
      <c r="A439" s="31">
        <v>583</v>
      </c>
      <c r="B439" s="32" t="s">
        <v>710</v>
      </c>
      <c r="C439" s="32" t="s">
        <v>711</v>
      </c>
      <c r="D439" s="32" t="s">
        <v>72</v>
      </c>
      <c r="E439" s="32" t="s">
        <v>73</v>
      </c>
      <c r="F439" s="32" t="s">
        <v>2025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1178</v>
      </c>
    </row>
    <row r="440" spans="1:15" ht="15.75" hidden="1" x14ac:dyDescent="0.25">
      <c r="A440" s="31">
        <v>584</v>
      </c>
      <c r="B440" s="32" t="s">
        <v>663</v>
      </c>
      <c r="C440" s="32" t="s">
        <v>664</v>
      </c>
      <c r="D440" s="32" t="s">
        <v>72</v>
      </c>
      <c r="E440" s="32" t="s">
        <v>90</v>
      </c>
      <c r="F440" s="32" t="s">
        <v>2027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77</v>
      </c>
      <c r="O440" s="32" t="s">
        <v>1178</v>
      </c>
    </row>
    <row r="441" spans="1:15" ht="15.75" hidden="1" x14ac:dyDescent="0.25">
      <c r="A441" s="31">
        <v>585</v>
      </c>
      <c r="B441" s="32" t="s">
        <v>149</v>
      </c>
      <c r="C441" s="32" t="s">
        <v>150</v>
      </c>
      <c r="D441" s="32" t="s">
        <v>72</v>
      </c>
      <c r="E441" s="32" t="s">
        <v>90</v>
      </c>
      <c r="F441" s="32" t="s">
        <v>2025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74</v>
      </c>
      <c r="N441" s="32" t="s">
        <v>74</v>
      </c>
      <c r="O441" s="32" t="s">
        <v>1178</v>
      </c>
    </row>
    <row r="442" spans="1:15" ht="15.75" hidden="1" x14ac:dyDescent="0.25">
      <c r="A442" s="31">
        <v>586</v>
      </c>
      <c r="B442" s="32" t="s">
        <v>424</v>
      </c>
      <c r="C442" s="32" t="s">
        <v>425</v>
      </c>
      <c r="D442" s="32" t="s">
        <v>72</v>
      </c>
      <c r="E442" s="32" t="s">
        <v>73</v>
      </c>
      <c r="F442" s="32" t="s">
        <v>2025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74</v>
      </c>
      <c r="M442" s="32" t="s">
        <v>74</v>
      </c>
      <c r="N442" s="32" t="s">
        <v>74</v>
      </c>
      <c r="O442" s="32" t="s">
        <v>1182</v>
      </c>
    </row>
    <row r="443" spans="1:15" ht="15.75" hidden="1" x14ac:dyDescent="0.25">
      <c r="A443" s="31">
        <v>587</v>
      </c>
      <c r="B443" s="32" t="s">
        <v>198</v>
      </c>
      <c r="C443" s="32" t="s">
        <v>199</v>
      </c>
      <c r="D443" s="32" t="s">
        <v>72</v>
      </c>
      <c r="E443" s="32" t="s">
        <v>73</v>
      </c>
      <c r="F443" s="32" t="s">
        <v>2025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77</v>
      </c>
      <c r="O443" s="32" t="s">
        <v>1182</v>
      </c>
    </row>
    <row r="444" spans="1:15" ht="15.75" hidden="1" x14ac:dyDescent="0.25">
      <c r="A444" s="31">
        <v>588</v>
      </c>
      <c r="B444" s="32" t="s">
        <v>423</v>
      </c>
      <c r="C444" s="32" t="s">
        <v>23</v>
      </c>
      <c r="D444" s="32" t="s">
        <v>72</v>
      </c>
      <c r="E444" s="32" t="s">
        <v>73</v>
      </c>
      <c r="F444" s="32" t="s">
        <v>2025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74</v>
      </c>
      <c r="N444" s="32" t="s">
        <v>74</v>
      </c>
      <c r="O444" s="32" t="s">
        <v>1182</v>
      </c>
    </row>
    <row r="445" spans="1:15" ht="15.75" hidden="1" x14ac:dyDescent="0.25">
      <c r="A445" s="31">
        <v>589</v>
      </c>
      <c r="B445" s="32" t="s">
        <v>458</v>
      </c>
      <c r="C445" s="32" t="s">
        <v>459</v>
      </c>
      <c r="D445" s="32" t="s">
        <v>72</v>
      </c>
      <c r="E445" s="32" t="s">
        <v>73</v>
      </c>
      <c r="F445" s="32" t="s">
        <v>2025</v>
      </c>
      <c r="G445" s="32" t="s">
        <v>77</v>
      </c>
      <c r="H445" s="32" t="s">
        <v>74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74</v>
      </c>
      <c r="N445" s="32" t="s">
        <v>74</v>
      </c>
      <c r="O445" s="32" t="s">
        <v>1187</v>
      </c>
    </row>
    <row r="446" spans="1:15" ht="15.75" hidden="1" x14ac:dyDescent="0.25">
      <c r="A446" s="31">
        <v>590</v>
      </c>
      <c r="B446" s="32" t="s">
        <v>308</v>
      </c>
      <c r="C446" s="32" t="s">
        <v>309</v>
      </c>
      <c r="D446" s="32" t="s">
        <v>72</v>
      </c>
      <c r="E446" s="32" t="s">
        <v>73</v>
      </c>
      <c r="F446" s="32" t="s">
        <v>2027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s="77" customFormat="1" ht="15.75" hidden="1" x14ac:dyDescent="0.25">
      <c r="A447" s="115">
        <v>591</v>
      </c>
      <c r="B447" s="116" t="s">
        <v>507</v>
      </c>
      <c r="C447" s="116" t="s">
        <v>2521</v>
      </c>
      <c r="D447" s="79" t="s">
        <v>72</v>
      </c>
      <c r="E447" s="79" t="s">
        <v>73</v>
      </c>
      <c r="F447" s="79" t="s">
        <v>2025</v>
      </c>
      <c r="G447" s="79" t="s">
        <v>77</v>
      </c>
      <c r="H447" s="79" t="s">
        <v>77</v>
      </c>
      <c r="I447" s="79" t="s">
        <v>74</v>
      </c>
      <c r="J447" s="79" t="s">
        <v>77</v>
      </c>
      <c r="K447" s="79" t="s">
        <v>74</v>
      </c>
      <c r="L447" s="79" t="s">
        <v>77</v>
      </c>
      <c r="M447" s="79" t="s">
        <v>77</v>
      </c>
      <c r="N447" s="79" t="s">
        <v>74</v>
      </c>
      <c r="O447" s="79" t="s">
        <v>1178</v>
      </c>
    </row>
    <row r="448" spans="1:15" ht="15.75" hidden="1" x14ac:dyDescent="0.25">
      <c r="A448" s="31">
        <v>592</v>
      </c>
      <c r="B448" s="32" t="s">
        <v>145</v>
      </c>
      <c r="C448" s="32" t="s">
        <v>146</v>
      </c>
      <c r="D448" s="32" t="s">
        <v>72</v>
      </c>
      <c r="E448" s="32" t="s">
        <v>90</v>
      </c>
      <c r="F448" s="32" t="s">
        <v>2027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1178</v>
      </c>
    </row>
    <row r="449" spans="1:15" ht="15.75" hidden="1" x14ac:dyDescent="0.25">
      <c r="A449" s="31">
        <v>593</v>
      </c>
      <c r="B449" s="32" t="s">
        <v>464</v>
      </c>
      <c r="C449" s="32" t="s">
        <v>465</v>
      </c>
      <c r="D449" s="32" t="s">
        <v>72</v>
      </c>
      <c r="E449" s="32" t="s">
        <v>73</v>
      </c>
      <c r="F449" s="32" t="s">
        <v>2025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77</v>
      </c>
      <c r="L449" s="32" t="s">
        <v>77</v>
      </c>
      <c r="M449" s="32" t="s">
        <v>77</v>
      </c>
      <c r="N449" s="32" t="s">
        <v>77</v>
      </c>
      <c r="O449" s="32" t="s">
        <v>1178</v>
      </c>
    </row>
    <row r="450" spans="1:15" ht="15.75" x14ac:dyDescent="0.25">
      <c r="A450" s="31">
        <v>528</v>
      </c>
      <c r="B450" s="32" t="s">
        <v>566</v>
      </c>
      <c r="C450" s="32" t="s">
        <v>567</v>
      </c>
      <c r="D450" s="32" t="s">
        <v>87</v>
      </c>
      <c r="E450" s="32" t="s">
        <v>105</v>
      </c>
      <c r="F450" s="32" t="s">
        <v>2025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74</v>
      </c>
      <c r="L450" s="32" t="s">
        <v>77</v>
      </c>
      <c r="M450" s="32" t="s">
        <v>77</v>
      </c>
      <c r="N450" s="32" t="s">
        <v>74</v>
      </c>
      <c r="O450" s="32" t="s">
        <v>1201</v>
      </c>
    </row>
    <row r="451" spans="1:15" ht="31.5" x14ac:dyDescent="0.25">
      <c r="A451" s="31">
        <v>532</v>
      </c>
      <c r="B451" s="32" t="s">
        <v>823</v>
      </c>
      <c r="C451" s="32" t="s">
        <v>824</v>
      </c>
      <c r="D451" s="32" t="s">
        <v>130</v>
      </c>
      <c r="E451" s="32" t="s">
        <v>105</v>
      </c>
      <c r="F451" s="32" t="s">
        <v>2025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1206</v>
      </c>
    </row>
    <row r="452" spans="1:15" ht="15.75" hidden="1" x14ac:dyDescent="0.25">
      <c r="A452" s="31">
        <v>596</v>
      </c>
      <c r="B452" s="32" t="s">
        <v>549</v>
      </c>
      <c r="C452" s="32" t="s">
        <v>550</v>
      </c>
      <c r="D452" s="32" t="s">
        <v>72</v>
      </c>
      <c r="E452" s="32" t="s">
        <v>73</v>
      </c>
      <c r="F452" s="32" t="s">
        <v>2025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1182</v>
      </c>
    </row>
    <row r="453" spans="1:15" ht="15.75" x14ac:dyDescent="0.25">
      <c r="A453" s="31">
        <v>594</v>
      </c>
      <c r="B453" s="32" t="s">
        <v>841</v>
      </c>
      <c r="C453" s="32" t="s">
        <v>842</v>
      </c>
      <c r="D453" s="32" t="s">
        <v>72</v>
      </c>
      <c r="E453" s="32" t="s">
        <v>105</v>
      </c>
      <c r="F453" s="32" t="s">
        <v>2025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1202</v>
      </c>
    </row>
    <row r="454" spans="1:15" ht="15.75" x14ac:dyDescent="0.25">
      <c r="A454" s="31">
        <v>595</v>
      </c>
      <c r="B454" s="32" t="s">
        <v>843</v>
      </c>
      <c r="C454" s="32" t="s">
        <v>844</v>
      </c>
      <c r="D454" s="32" t="s">
        <v>72</v>
      </c>
      <c r="E454" s="32" t="s">
        <v>105</v>
      </c>
      <c r="F454" s="32" t="s">
        <v>2025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1202</v>
      </c>
    </row>
    <row r="455" spans="1:15" ht="15.75" hidden="1" x14ac:dyDescent="0.25">
      <c r="A455" s="31">
        <v>600</v>
      </c>
      <c r="B455" s="32" t="s">
        <v>2453</v>
      </c>
      <c r="C455" s="29" t="str">
        <f>VLOOKUP(A455,'LISTADO ATM'!$A$2:$B$900,2,0)</f>
        <v>ATM S/M Bravo Hipica</v>
      </c>
      <c r="D455" s="29" t="s">
        <v>72</v>
      </c>
      <c r="E455" s="29"/>
      <c r="F455" s="32" t="s">
        <v>1298</v>
      </c>
      <c r="G455" s="32" t="s">
        <v>1298</v>
      </c>
      <c r="H455" s="32" t="s">
        <v>1298</v>
      </c>
      <c r="I455" s="32" t="s">
        <v>1298</v>
      </c>
      <c r="J455" s="32" t="s">
        <v>1298</v>
      </c>
      <c r="K455" s="32" t="s">
        <v>1298</v>
      </c>
      <c r="L455" s="32" t="s">
        <v>1298</v>
      </c>
      <c r="M455" s="32" t="s">
        <v>1298</v>
      </c>
      <c r="N455" s="32"/>
      <c r="O455" s="32"/>
    </row>
    <row r="456" spans="1:15" ht="15.75" x14ac:dyDescent="0.25">
      <c r="A456" s="31">
        <v>597</v>
      </c>
      <c r="B456" s="32" t="s">
        <v>605</v>
      </c>
      <c r="C456" s="32" t="s">
        <v>606</v>
      </c>
      <c r="D456" s="32" t="s">
        <v>72</v>
      </c>
      <c r="E456" s="32" t="s">
        <v>105</v>
      </c>
      <c r="F456" s="32" t="s">
        <v>2025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77</v>
      </c>
      <c r="O456" s="32" t="s">
        <v>1202</v>
      </c>
    </row>
    <row r="457" spans="1:15" ht="15.75" x14ac:dyDescent="0.25">
      <c r="A457" s="31">
        <v>599</v>
      </c>
      <c r="B457" s="32" t="s">
        <v>522</v>
      </c>
      <c r="C457" s="32" t="s">
        <v>523</v>
      </c>
      <c r="D457" s="32" t="s">
        <v>72</v>
      </c>
      <c r="E457" s="32" t="s">
        <v>105</v>
      </c>
      <c r="F457" s="32" t="s">
        <v>2025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1202</v>
      </c>
    </row>
    <row r="458" spans="1:15" ht="15.75" x14ac:dyDescent="0.25">
      <c r="A458" s="31">
        <v>601</v>
      </c>
      <c r="B458" s="32" t="s">
        <v>516</v>
      </c>
      <c r="C458" s="32" t="s">
        <v>517</v>
      </c>
      <c r="D458" s="32" t="s">
        <v>72</v>
      </c>
      <c r="E458" s="32" t="s">
        <v>105</v>
      </c>
      <c r="F458" s="32" t="s">
        <v>2025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1202</v>
      </c>
    </row>
    <row r="459" spans="1:15" ht="15.75" x14ac:dyDescent="0.25">
      <c r="A459" s="31">
        <v>602</v>
      </c>
      <c r="B459" s="32" t="s">
        <v>196</v>
      </c>
      <c r="C459" s="32" t="s">
        <v>197</v>
      </c>
      <c r="D459" s="32" t="s">
        <v>72</v>
      </c>
      <c r="E459" s="32" t="s">
        <v>105</v>
      </c>
      <c r="F459" s="32" t="s">
        <v>2025</v>
      </c>
      <c r="G459" s="32" t="s">
        <v>77</v>
      </c>
      <c r="H459" s="32" t="s">
        <v>74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1201</v>
      </c>
    </row>
    <row r="460" spans="1:15" ht="15.75" x14ac:dyDescent="0.25">
      <c r="A460" s="29">
        <v>603</v>
      </c>
      <c r="B460" s="29" t="s">
        <v>200</v>
      </c>
      <c r="C460" s="30" t="s">
        <v>201</v>
      </c>
      <c r="D460" s="32" t="s">
        <v>72</v>
      </c>
      <c r="E460" s="32" t="s">
        <v>105</v>
      </c>
      <c r="F460" s="29" t="s">
        <v>2025</v>
      </c>
      <c r="G460" s="29" t="s">
        <v>77</v>
      </c>
      <c r="H460" s="29" t="s">
        <v>77</v>
      </c>
      <c r="I460" s="29" t="s">
        <v>74</v>
      </c>
      <c r="J460" s="29" t="s">
        <v>77</v>
      </c>
      <c r="K460" s="29" t="s">
        <v>77</v>
      </c>
      <c r="L460" s="29" t="s">
        <v>77</v>
      </c>
      <c r="M460" s="29" t="s">
        <v>77</v>
      </c>
      <c r="N460" s="29" t="s">
        <v>74</v>
      </c>
      <c r="O460" s="29" t="s">
        <v>1201</v>
      </c>
    </row>
    <row r="461" spans="1:15" ht="15.75" x14ac:dyDescent="0.25">
      <c r="A461" s="31">
        <v>604</v>
      </c>
      <c r="B461" s="32" t="s">
        <v>657</v>
      </c>
      <c r="C461" s="32" t="s">
        <v>658</v>
      </c>
      <c r="D461" s="32" t="s">
        <v>72</v>
      </c>
      <c r="E461" s="32" t="s">
        <v>105</v>
      </c>
      <c r="F461" s="32" t="s">
        <v>2025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1206</v>
      </c>
    </row>
    <row r="462" spans="1:15" ht="15.75" hidden="1" x14ac:dyDescent="0.25">
      <c r="A462" s="31">
        <v>607</v>
      </c>
      <c r="B462" s="32" t="s">
        <v>845</v>
      </c>
      <c r="C462" s="32" t="s">
        <v>24</v>
      </c>
      <c r="D462" s="32" t="s">
        <v>72</v>
      </c>
      <c r="E462" s="32" t="s">
        <v>73</v>
      </c>
      <c r="F462" s="32" t="s">
        <v>2025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1184</v>
      </c>
    </row>
    <row r="463" spans="1:15" ht="31.5" hidden="1" x14ac:dyDescent="0.25">
      <c r="A463" s="31">
        <v>608</v>
      </c>
      <c r="B463" s="32" t="s">
        <v>593</v>
      </c>
      <c r="C463" s="32" t="s">
        <v>594</v>
      </c>
      <c r="D463" s="32" t="s">
        <v>72</v>
      </c>
      <c r="E463" s="32" t="s">
        <v>82</v>
      </c>
      <c r="F463" s="32" t="s">
        <v>2027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1189</v>
      </c>
    </row>
    <row r="464" spans="1:15" ht="31.5" hidden="1" x14ac:dyDescent="0.25">
      <c r="A464" s="31">
        <v>609</v>
      </c>
      <c r="B464" s="32" t="s">
        <v>194</v>
      </c>
      <c r="C464" s="32" t="s">
        <v>195</v>
      </c>
      <c r="D464" s="32" t="s">
        <v>72</v>
      </c>
      <c r="E464" s="32" t="s">
        <v>82</v>
      </c>
      <c r="F464" s="32" t="s">
        <v>2025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77</v>
      </c>
      <c r="L464" s="32" t="s">
        <v>77</v>
      </c>
      <c r="M464" s="32" t="s">
        <v>77</v>
      </c>
      <c r="N464" s="32" t="s">
        <v>74</v>
      </c>
      <c r="O464" s="32" t="s">
        <v>1189</v>
      </c>
    </row>
    <row r="465" spans="1:15" s="63" customFormat="1" ht="15.75" hidden="1" x14ac:dyDescent="0.25">
      <c r="A465" s="66">
        <v>610</v>
      </c>
      <c r="B465" s="67" t="s">
        <v>846</v>
      </c>
      <c r="C465" s="67" t="s">
        <v>17</v>
      </c>
      <c r="D465" s="32" t="s">
        <v>72</v>
      </c>
      <c r="E465" s="32" t="s">
        <v>73</v>
      </c>
      <c r="F465" s="32" t="s">
        <v>2025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74</v>
      </c>
      <c r="O465" s="32" t="s">
        <v>1185</v>
      </c>
    </row>
    <row r="466" spans="1:15" ht="15.75" hidden="1" x14ac:dyDescent="0.25">
      <c r="A466" s="31">
        <v>611</v>
      </c>
      <c r="B466" s="32" t="s">
        <v>847</v>
      </c>
      <c r="C466" s="32" t="s">
        <v>41</v>
      </c>
      <c r="D466" s="32" t="s">
        <v>72</v>
      </c>
      <c r="E466" s="32" t="s">
        <v>73</v>
      </c>
      <c r="F466" s="32" t="s">
        <v>2025</v>
      </c>
      <c r="G466" s="32" t="s">
        <v>77</v>
      </c>
      <c r="H466" s="32" t="s">
        <v>77</v>
      </c>
      <c r="I466" s="32" t="s">
        <v>74</v>
      </c>
      <c r="J466" s="32" t="s">
        <v>74</v>
      </c>
      <c r="K466" s="32" t="s">
        <v>74</v>
      </c>
      <c r="L466" s="32" t="s">
        <v>74</v>
      </c>
      <c r="M466" s="32" t="s">
        <v>74</v>
      </c>
      <c r="N466" s="32" t="s">
        <v>77</v>
      </c>
      <c r="O466" s="32" t="s">
        <v>1182</v>
      </c>
    </row>
    <row r="467" spans="1:15" ht="15.75" hidden="1" x14ac:dyDescent="0.25">
      <c r="A467" s="31">
        <v>612</v>
      </c>
      <c r="B467" s="32" t="s">
        <v>367</v>
      </c>
      <c r="C467" s="32" t="s">
        <v>368</v>
      </c>
      <c r="D467" s="32" t="s">
        <v>72</v>
      </c>
      <c r="E467" s="32" t="s">
        <v>82</v>
      </c>
      <c r="F467" s="32" t="s">
        <v>2025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1188</v>
      </c>
    </row>
    <row r="468" spans="1:15" ht="15.75" hidden="1" x14ac:dyDescent="0.25">
      <c r="A468" s="31">
        <v>613</v>
      </c>
      <c r="B468" s="32" t="s">
        <v>245</v>
      </c>
      <c r="C468" s="32" t="s">
        <v>246</v>
      </c>
      <c r="D468" s="32" t="s">
        <v>72</v>
      </c>
      <c r="E468" s="32" t="s">
        <v>82</v>
      </c>
      <c r="F468" s="32" t="s">
        <v>2025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74</v>
      </c>
      <c r="O468" s="32" t="s">
        <v>1188</v>
      </c>
    </row>
    <row r="469" spans="1:15" ht="15.75" x14ac:dyDescent="0.25">
      <c r="A469" s="31">
        <v>605</v>
      </c>
      <c r="B469" s="32" t="s">
        <v>239</v>
      </c>
      <c r="C469" s="32" t="s">
        <v>240</v>
      </c>
      <c r="D469" s="32" t="s">
        <v>72</v>
      </c>
      <c r="E469" s="32" t="s">
        <v>105</v>
      </c>
      <c r="F469" s="32" t="s">
        <v>2027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1206</v>
      </c>
    </row>
    <row r="470" spans="1:15" ht="15.75" hidden="1" x14ac:dyDescent="0.25">
      <c r="A470" s="31">
        <v>615</v>
      </c>
      <c r="B470" s="32" t="s">
        <v>687</v>
      </c>
      <c r="C470" s="32" t="s">
        <v>688</v>
      </c>
      <c r="D470" s="32" t="s">
        <v>72</v>
      </c>
      <c r="E470" s="32" t="s">
        <v>90</v>
      </c>
      <c r="F470" s="32" t="s">
        <v>2025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77</v>
      </c>
      <c r="L470" s="32" t="s">
        <v>77</v>
      </c>
      <c r="M470" s="32" t="s">
        <v>77</v>
      </c>
      <c r="N470" s="32" t="s">
        <v>77</v>
      </c>
      <c r="O470" s="32" t="s">
        <v>1179</v>
      </c>
    </row>
    <row r="471" spans="1:15" hidden="1" x14ac:dyDescent="0.25">
      <c r="A471" s="29">
        <v>616</v>
      </c>
      <c r="B471" s="29" t="s">
        <v>324</v>
      </c>
      <c r="C471" s="29" t="s">
        <v>325</v>
      </c>
      <c r="D471" s="29" t="s">
        <v>72</v>
      </c>
      <c r="E471" s="29" t="s">
        <v>90</v>
      </c>
      <c r="F471" s="30" t="s">
        <v>2025</v>
      </c>
      <c r="G471" s="30" t="s">
        <v>77</v>
      </c>
      <c r="H471" s="30" t="s">
        <v>77</v>
      </c>
      <c r="I471" s="30" t="s">
        <v>74</v>
      </c>
      <c r="J471" s="30" t="s">
        <v>77</v>
      </c>
      <c r="K471" s="30" t="s">
        <v>77</v>
      </c>
      <c r="L471" s="30" t="s">
        <v>77</v>
      </c>
      <c r="M471" s="30" t="s">
        <v>77</v>
      </c>
      <c r="N471" s="30" t="s">
        <v>77</v>
      </c>
      <c r="O471" s="29" t="s">
        <v>1179</v>
      </c>
    </row>
    <row r="472" spans="1:15" ht="15.75" hidden="1" x14ac:dyDescent="0.25">
      <c r="A472" s="31">
        <v>617</v>
      </c>
      <c r="B472" s="32" t="s">
        <v>848</v>
      </c>
      <c r="C472" s="32" t="s">
        <v>849</v>
      </c>
      <c r="D472" s="32" t="s">
        <v>72</v>
      </c>
      <c r="E472" s="32" t="s">
        <v>73</v>
      </c>
      <c r="F472" s="32" t="s">
        <v>2025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77</v>
      </c>
      <c r="L472" s="32" t="s">
        <v>77</v>
      </c>
      <c r="M472" s="32" t="s">
        <v>77</v>
      </c>
      <c r="N472" s="32" t="s">
        <v>77</v>
      </c>
      <c r="O472" s="32" t="s">
        <v>1182</v>
      </c>
    </row>
    <row r="473" spans="1:15" ht="15.75" hidden="1" x14ac:dyDescent="0.25">
      <c r="A473" s="31">
        <v>618</v>
      </c>
      <c r="B473" s="32" t="s">
        <v>850</v>
      </c>
      <c r="C473" s="32" t="s">
        <v>42</v>
      </c>
      <c r="D473" s="32" t="s">
        <v>72</v>
      </c>
      <c r="E473" s="32" t="s">
        <v>73</v>
      </c>
      <c r="F473" s="32" t="s">
        <v>2025</v>
      </c>
      <c r="G473" s="32" t="s">
        <v>77</v>
      </c>
      <c r="H473" s="32" t="s">
        <v>77</v>
      </c>
      <c r="I473" s="32" t="s">
        <v>74</v>
      </c>
      <c r="J473" s="32" t="s">
        <v>74</v>
      </c>
      <c r="K473" s="32" t="s">
        <v>74</v>
      </c>
      <c r="L473" s="32" t="s">
        <v>74</v>
      </c>
      <c r="M473" s="32" t="s">
        <v>74</v>
      </c>
      <c r="N473" s="32" t="s">
        <v>74</v>
      </c>
      <c r="O473" s="32" t="s">
        <v>1182</v>
      </c>
    </row>
    <row r="474" spans="1:15" ht="15.75" hidden="1" x14ac:dyDescent="0.25">
      <c r="A474" s="31">
        <v>619</v>
      </c>
      <c r="B474" s="32" t="s">
        <v>851</v>
      </c>
      <c r="C474" s="32" t="s">
        <v>852</v>
      </c>
      <c r="D474" s="32" t="s">
        <v>72</v>
      </c>
      <c r="E474" s="32" t="s">
        <v>90</v>
      </c>
      <c r="F474" s="32" t="s">
        <v>2025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1178</v>
      </c>
    </row>
    <row r="475" spans="1:15" ht="15.75" hidden="1" x14ac:dyDescent="0.25">
      <c r="A475" s="31">
        <v>620</v>
      </c>
      <c r="B475" s="32" t="s">
        <v>853</v>
      </c>
      <c r="C475" s="32" t="s">
        <v>854</v>
      </c>
      <c r="D475" s="32" t="s">
        <v>72</v>
      </c>
      <c r="E475" s="32" t="s">
        <v>73</v>
      </c>
      <c r="F475" s="32" t="s">
        <v>2025</v>
      </c>
      <c r="G475" s="32" t="s">
        <v>77</v>
      </c>
      <c r="H475" s="32" t="s">
        <v>74</v>
      </c>
      <c r="I475" s="32" t="s">
        <v>74</v>
      </c>
      <c r="J475" s="32" t="s">
        <v>74</v>
      </c>
      <c r="K475" s="32" t="s">
        <v>74</v>
      </c>
      <c r="L475" s="32" t="s">
        <v>74</v>
      </c>
      <c r="M475" s="32" t="s">
        <v>74</v>
      </c>
      <c r="N475" s="32" t="s">
        <v>74</v>
      </c>
      <c r="O475" s="32" t="s">
        <v>1178</v>
      </c>
    </row>
    <row r="476" spans="1:15" ht="15.75" hidden="1" x14ac:dyDescent="0.25">
      <c r="A476" s="31">
        <v>621</v>
      </c>
      <c r="B476" s="32" t="s">
        <v>855</v>
      </c>
      <c r="C476" s="32" t="s">
        <v>856</v>
      </c>
      <c r="D476" s="32" t="s">
        <v>72</v>
      </c>
      <c r="E476" s="32" t="s">
        <v>82</v>
      </c>
      <c r="F476" s="32" t="s">
        <v>2025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77</v>
      </c>
      <c r="O476" s="32" t="s">
        <v>1186</v>
      </c>
    </row>
    <row r="477" spans="1:15" ht="15.75" hidden="1" x14ac:dyDescent="0.25">
      <c r="A477" s="31">
        <v>622</v>
      </c>
      <c r="B477" s="32" t="s">
        <v>857</v>
      </c>
      <c r="C477" s="32" t="s">
        <v>858</v>
      </c>
      <c r="D477" s="32" t="s">
        <v>72</v>
      </c>
      <c r="E477" s="32" t="s">
        <v>73</v>
      </c>
      <c r="F477" s="32" t="s">
        <v>2025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74</v>
      </c>
      <c r="L477" s="32" t="s">
        <v>74</v>
      </c>
      <c r="M477" s="32" t="s">
        <v>74</v>
      </c>
      <c r="N477" s="32" t="s">
        <v>74</v>
      </c>
      <c r="O477" s="32" t="s">
        <v>1183</v>
      </c>
    </row>
    <row r="478" spans="1:15" ht="15.75" hidden="1" x14ac:dyDescent="0.25">
      <c r="A478" s="31">
        <v>623</v>
      </c>
      <c r="B478" s="32" t="s">
        <v>2125</v>
      </c>
      <c r="C478" s="32" t="s">
        <v>2126</v>
      </c>
      <c r="D478" s="32" t="s">
        <v>72</v>
      </c>
      <c r="E478" s="32" t="s">
        <v>73</v>
      </c>
      <c r="F478" s="32" t="s">
        <v>74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1178</v>
      </c>
    </row>
    <row r="479" spans="1:15" ht="15.75" hidden="1" x14ac:dyDescent="0.25">
      <c r="A479" s="31">
        <v>624</v>
      </c>
      <c r="B479" s="32" t="s">
        <v>859</v>
      </c>
      <c r="C479" s="32" t="s">
        <v>860</v>
      </c>
      <c r="D479" s="32" t="s">
        <v>72</v>
      </c>
      <c r="E479" s="32" t="s">
        <v>73</v>
      </c>
      <c r="F479" s="32" t="s">
        <v>2025</v>
      </c>
      <c r="G479" s="32" t="s">
        <v>77</v>
      </c>
      <c r="H479" s="32" t="s">
        <v>77</v>
      </c>
      <c r="I479" s="32" t="s">
        <v>77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1182</v>
      </c>
    </row>
    <row r="480" spans="1:15" ht="15.75" hidden="1" x14ac:dyDescent="0.25">
      <c r="A480" s="31">
        <v>625</v>
      </c>
      <c r="B480" s="32" t="s">
        <v>861</v>
      </c>
      <c r="C480" s="32" t="s">
        <v>862</v>
      </c>
      <c r="D480" s="32" t="s">
        <v>72</v>
      </c>
      <c r="E480" s="32" t="s">
        <v>73</v>
      </c>
      <c r="F480" s="32" t="s">
        <v>2025</v>
      </c>
      <c r="G480" s="32" t="s">
        <v>77</v>
      </c>
      <c r="H480" s="32" t="s">
        <v>77</v>
      </c>
      <c r="I480" s="32" t="s">
        <v>77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1182</v>
      </c>
    </row>
    <row r="481" spans="1:15" ht="15.75" hidden="1" x14ac:dyDescent="0.25">
      <c r="A481" s="31">
        <v>626</v>
      </c>
      <c r="B481" s="32" t="s">
        <v>863</v>
      </c>
      <c r="C481" s="32" t="s">
        <v>864</v>
      </c>
      <c r="D481" s="32" t="s">
        <v>72</v>
      </c>
      <c r="E481" s="32" t="s">
        <v>73</v>
      </c>
      <c r="F481" s="32" t="s">
        <v>2025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74</v>
      </c>
      <c r="L481" s="32" t="s">
        <v>77</v>
      </c>
      <c r="M481" s="32" t="s">
        <v>77</v>
      </c>
      <c r="N481" s="32" t="s">
        <v>74</v>
      </c>
      <c r="O481" s="32" t="s">
        <v>1178</v>
      </c>
    </row>
    <row r="482" spans="1:15" ht="15.75" hidden="1" x14ac:dyDescent="0.25">
      <c r="A482" s="31">
        <v>627</v>
      </c>
      <c r="B482" s="32" t="s">
        <v>265</v>
      </c>
      <c r="C482" s="32" t="s">
        <v>49</v>
      </c>
      <c r="D482" s="32" t="s">
        <v>72</v>
      </c>
      <c r="E482" s="32" t="s">
        <v>73</v>
      </c>
      <c r="F482" s="32" t="s">
        <v>2025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1181</v>
      </c>
    </row>
    <row r="483" spans="1:15" ht="15.75" hidden="1" x14ac:dyDescent="0.25">
      <c r="A483" s="31">
        <v>628</v>
      </c>
      <c r="B483" s="32" t="s">
        <v>155</v>
      </c>
      <c r="C483" s="32" t="s">
        <v>156</v>
      </c>
      <c r="D483" s="32" t="s">
        <v>72</v>
      </c>
      <c r="E483" s="32" t="s">
        <v>73</v>
      </c>
      <c r="F483" s="32" t="s">
        <v>2027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1186</v>
      </c>
    </row>
    <row r="484" spans="1:15" ht="15.75" hidden="1" x14ac:dyDescent="0.25">
      <c r="A484" s="31">
        <v>629</v>
      </c>
      <c r="B484" s="32" t="s">
        <v>492</v>
      </c>
      <c r="C484" s="32" t="s">
        <v>1267</v>
      </c>
      <c r="D484" s="32" t="s">
        <v>72</v>
      </c>
      <c r="E484" s="32" t="s">
        <v>73</v>
      </c>
      <c r="F484" s="32" t="s">
        <v>2027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74</v>
      </c>
      <c r="L484" s="32" t="s">
        <v>77</v>
      </c>
      <c r="M484" s="32" t="s">
        <v>74</v>
      </c>
      <c r="N484" s="32" t="s">
        <v>77</v>
      </c>
      <c r="O484" s="32" t="s">
        <v>1178</v>
      </c>
    </row>
    <row r="485" spans="1:15" ht="31.5" hidden="1" x14ac:dyDescent="0.25">
      <c r="A485" s="31">
        <v>630</v>
      </c>
      <c r="B485" s="32" t="s">
        <v>186</v>
      </c>
      <c r="C485" s="32" t="s">
        <v>187</v>
      </c>
      <c r="D485" s="32" t="s">
        <v>72</v>
      </c>
      <c r="E485" s="32" t="s">
        <v>82</v>
      </c>
      <c r="F485" s="32" t="s">
        <v>2025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1189</v>
      </c>
    </row>
    <row r="486" spans="1:15" ht="31.5" hidden="1" x14ac:dyDescent="0.25">
      <c r="A486" s="31">
        <v>631</v>
      </c>
      <c r="B486" s="32" t="s">
        <v>685</v>
      </c>
      <c r="C486" s="32" t="s">
        <v>686</v>
      </c>
      <c r="D486" s="32" t="s">
        <v>72</v>
      </c>
      <c r="E486" s="32" t="s">
        <v>82</v>
      </c>
      <c r="F486" s="32" t="s">
        <v>2025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1189</v>
      </c>
    </row>
    <row r="487" spans="1:15" ht="15.75" x14ac:dyDescent="0.25">
      <c r="A487" s="31">
        <v>606</v>
      </c>
      <c r="B487" s="32" t="s">
        <v>877</v>
      </c>
      <c r="C487" s="32" t="s">
        <v>878</v>
      </c>
      <c r="D487" s="32" t="s">
        <v>72</v>
      </c>
      <c r="E487" s="32" t="s">
        <v>105</v>
      </c>
      <c r="F487" s="32" t="s">
        <v>2025</v>
      </c>
      <c r="G487" s="32" t="s">
        <v>77</v>
      </c>
      <c r="H487" s="32" t="s">
        <v>77</v>
      </c>
      <c r="I487" s="32" t="s">
        <v>74</v>
      </c>
      <c r="J487" s="32" t="s">
        <v>77</v>
      </c>
      <c r="K487" s="32" t="s">
        <v>74</v>
      </c>
      <c r="L487" s="32" t="s">
        <v>77</v>
      </c>
      <c r="M487" s="32" t="s">
        <v>74</v>
      </c>
      <c r="N487" s="32" t="s">
        <v>77</v>
      </c>
      <c r="O487" s="32" t="s">
        <v>1203</v>
      </c>
    </row>
    <row r="488" spans="1:15" ht="15.75" x14ac:dyDescent="0.25">
      <c r="A488" s="31">
        <v>614</v>
      </c>
      <c r="B488" s="32" t="s">
        <v>2465</v>
      </c>
      <c r="C488" s="32" t="s">
        <v>2454</v>
      </c>
      <c r="D488" s="32" t="s">
        <v>72</v>
      </c>
      <c r="E488" s="32" t="s">
        <v>105</v>
      </c>
      <c r="F488" s="32" t="s">
        <v>2025</v>
      </c>
      <c r="G488" s="32" t="s">
        <v>2027</v>
      </c>
      <c r="H488" s="32" t="s">
        <v>2025</v>
      </c>
      <c r="I488" s="32" t="s">
        <v>2025</v>
      </c>
      <c r="J488" s="32" t="s">
        <v>2466</v>
      </c>
      <c r="K488" s="32" t="s">
        <v>2027</v>
      </c>
      <c r="L488" s="32" t="s">
        <v>2027</v>
      </c>
      <c r="M488" s="32" t="s">
        <v>2025</v>
      </c>
      <c r="N488" s="32" t="s">
        <v>2025</v>
      </c>
      <c r="O488" s="32" t="s">
        <v>1202</v>
      </c>
    </row>
    <row r="489" spans="1:15" ht="31.5" hidden="1" x14ac:dyDescent="0.25">
      <c r="A489" s="31">
        <v>634</v>
      </c>
      <c r="B489" s="32" t="s">
        <v>547</v>
      </c>
      <c r="C489" s="32" t="s">
        <v>548</v>
      </c>
      <c r="D489" s="32" t="s">
        <v>130</v>
      </c>
      <c r="E489" s="32" t="s">
        <v>82</v>
      </c>
      <c r="F489" s="32" t="s">
        <v>2025</v>
      </c>
      <c r="G489" s="32" t="s">
        <v>77</v>
      </c>
      <c r="H489" s="32" t="s">
        <v>77</v>
      </c>
      <c r="I489" s="32" t="s">
        <v>77</v>
      </c>
      <c r="J489" s="32" t="s">
        <v>77</v>
      </c>
      <c r="K489" s="32" t="s">
        <v>74</v>
      </c>
      <c r="L489" s="32" t="s">
        <v>74</v>
      </c>
      <c r="M489" s="32" t="s">
        <v>74</v>
      </c>
      <c r="N489" s="32" t="s">
        <v>77</v>
      </c>
      <c r="O489" s="32" t="s">
        <v>1189</v>
      </c>
    </row>
    <row r="490" spans="1:15" ht="15.75" x14ac:dyDescent="0.25">
      <c r="A490" s="31">
        <v>632</v>
      </c>
      <c r="B490" s="32" t="s">
        <v>530</v>
      </c>
      <c r="C490" s="32" t="s">
        <v>531</v>
      </c>
      <c r="D490" s="32" t="s">
        <v>72</v>
      </c>
      <c r="E490" s="32" t="s">
        <v>105</v>
      </c>
      <c r="F490" s="32" t="s">
        <v>2025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77</v>
      </c>
      <c r="N490" s="32" t="s">
        <v>77</v>
      </c>
      <c r="O490" s="32" t="s">
        <v>1202</v>
      </c>
    </row>
    <row r="491" spans="1:15" ht="15.75" x14ac:dyDescent="0.25">
      <c r="A491" s="31">
        <v>633</v>
      </c>
      <c r="B491" s="32" t="s">
        <v>524</v>
      </c>
      <c r="C491" s="32" t="s">
        <v>525</v>
      </c>
      <c r="D491" s="32" t="s">
        <v>72</v>
      </c>
      <c r="E491" s="32" t="s">
        <v>105</v>
      </c>
      <c r="F491" s="32" t="s">
        <v>2027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77</v>
      </c>
      <c r="L491" s="32" t="s">
        <v>77</v>
      </c>
      <c r="M491" s="32" t="s">
        <v>77</v>
      </c>
      <c r="N491" s="32" t="s">
        <v>77</v>
      </c>
      <c r="O491" s="32" t="s">
        <v>1201</v>
      </c>
    </row>
    <row r="492" spans="1:15" ht="15.75" x14ac:dyDescent="0.25">
      <c r="A492" s="31">
        <v>635</v>
      </c>
      <c r="B492" s="32" t="s">
        <v>222</v>
      </c>
      <c r="C492" s="32" t="s">
        <v>223</v>
      </c>
      <c r="D492" s="32" t="s">
        <v>72</v>
      </c>
      <c r="E492" s="32" t="s">
        <v>105</v>
      </c>
      <c r="F492" s="32" t="s">
        <v>2025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74</v>
      </c>
      <c r="O492" s="32" t="s">
        <v>1202</v>
      </c>
    </row>
    <row r="493" spans="1:15" ht="15.75" x14ac:dyDescent="0.25">
      <c r="A493" s="31">
        <v>636</v>
      </c>
      <c r="B493" s="32" t="s">
        <v>182</v>
      </c>
      <c r="C493" s="32" t="s">
        <v>183</v>
      </c>
      <c r="D493" s="32" t="s">
        <v>72</v>
      </c>
      <c r="E493" s="32" t="s">
        <v>105</v>
      </c>
      <c r="F493" s="32" t="s">
        <v>2027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74</v>
      </c>
      <c r="N493" s="32" t="s">
        <v>77</v>
      </c>
      <c r="O493" s="32" t="s">
        <v>1202</v>
      </c>
    </row>
    <row r="494" spans="1:15" ht="15.75" hidden="1" x14ac:dyDescent="0.25">
      <c r="A494" s="31">
        <v>639</v>
      </c>
      <c r="B494" s="32" t="s">
        <v>869</v>
      </c>
      <c r="C494" s="32" t="s">
        <v>870</v>
      </c>
      <c r="D494" s="32" t="s">
        <v>72</v>
      </c>
      <c r="E494" s="32" t="s">
        <v>73</v>
      </c>
      <c r="F494" s="32" t="s">
        <v>2025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77</v>
      </c>
      <c r="O494" s="32" t="s">
        <v>1180</v>
      </c>
    </row>
    <row r="495" spans="1:15" ht="15.75" hidden="1" x14ac:dyDescent="0.25">
      <c r="A495" s="31">
        <v>640</v>
      </c>
      <c r="B495" s="32" t="s">
        <v>871</v>
      </c>
      <c r="C495" s="32" t="s">
        <v>872</v>
      </c>
      <c r="D495" s="32" t="s">
        <v>72</v>
      </c>
      <c r="E495" s="32" t="s">
        <v>73</v>
      </c>
      <c r="F495" s="32" t="s">
        <v>2025</v>
      </c>
      <c r="G495" s="32" t="s">
        <v>77</v>
      </c>
      <c r="H495" s="32" t="s">
        <v>77</v>
      </c>
      <c r="I495" s="32" t="s">
        <v>74</v>
      </c>
      <c r="J495" s="32" t="s">
        <v>74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1180</v>
      </c>
    </row>
    <row r="496" spans="1:15" ht="15.75" hidden="1" x14ac:dyDescent="0.25">
      <c r="A496" s="31">
        <v>641</v>
      </c>
      <c r="B496" s="32" t="s">
        <v>306</v>
      </c>
      <c r="C496" s="32" t="s">
        <v>307</v>
      </c>
      <c r="D496" s="32" t="s">
        <v>72</v>
      </c>
      <c r="E496" s="32" t="s">
        <v>73</v>
      </c>
      <c r="F496" s="32" t="s">
        <v>2025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74</v>
      </c>
      <c r="L496" s="32" t="s">
        <v>74</v>
      </c>
      <c r="M496" s="32" t="s">
        <v>74</v>
      </c>
      <c r="N496" s="32" t="s">
        <v>77</v>
      </c>
      <c r="O496" s="32" t="s">
        <v>1183</v>
      </c>
    </row>
    <row r="497" spans="1:15" ht="15.75" hidden="1" x14ac:dyDescent="0.25">
      <c r="A497" s="31">
        <v>642</v>
      </c>
      <c r="B497" s="32" t="s">
        <v>495</v>
      </c>
      <c r="C497" s="32" t="s">
        <v>496</v>
      </c>
      <c r="D497" s="32" t="s">
        <v>72</v>
      </c>
      <c r="E497" s="32" t="s">
        <v>73</v>
      </c>
      <c r="F497" s="32" t="s">
        <v>2025</v>
      </c>
      <c r="G497" s="32" t="s">
        <v>77</v>
      </c>
      <c r="H497" s="32" t="s">
        <v>77</v>
      </c>
      <c r="I497" s="32" t="s">
        <v>77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1184</v>
      </c>
    </row>
    <row r="498" spans="1:15" ht="15.75" x14ac:dyDescent="0.25">
      <c r="A498" s="31">
        <v>637</v>
      </c>
      <c r="B498" s="32" t="s">
        <v>865</v>
      </c>
      <c r="C498" s="32" t="s">
        <v>866</v>
      </c>
      <c r="D498" s="32" t="s">
        <v>72</v>
      </c>
      <c r="E498" s="32" t="s">
        <v>105</v>
      </c>
      <c r="F498" s="32" t="s">
        <v>2025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74</v>
      </c>
      <c r="L498" s="32" t="s">
        <v>77</v>
      </c>
      <c r="M498" s="32" t="s">
        <v>74</v>
      </c>
      <c r="N498" s="32" t="s">
        <v>77</v>
      </c>
      <c r="O498" s="32" t="s">
        <v>1177</v>
      </c>
    </row>
    <row r="499" spans="1:15" ht="31.5" x14ac:dyDescent="0.25">
      <c r="A499" s="31">
        <v>638</v>
      </c>
      <c r="B499" s="32" t="s">
        <v>867</v>
      </c>
      <c r="C499" s="32" t="s">
        <v>868</v>
      </c>
      <c r="D499" s="32" t="s">
        <v>72</v>
      </c>
      <c r="E499" s="32" t="s">
        <v>105</v>
      </c>
      <c r="F499" s="32" t="s">
        <v>2025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74</v>
      </c>
      <c r="O499" s="32" t="s">
        <v>1207</v>
      </c>
    </row>
    <row r="500" spans="1:15" ht="15.75" x14ac:dyDescent="0.25">
      <c r="A500" s="31">
        <v>643</v>
      </c>
      <c r="B500" s="32" t="s">
        <v>202</v>
      </c>
      <c r="C500" s="32" t="s">
        <v>203</v>
      </c>
      <c r="D500" s="32" t="s">
        <v>72</v>
      </c>
      <c r="E500" s="32" t="s">
        <v>105</v>
      </c>
      <c r="F500" s="32" t="s">
        <v>2025</v>
      </c>
      <c r="G500" s="32" t="s">
        <v>77</v>
      </c>
      <c r="H500" s="32" t="s">
        <v>74</v>
      </c>
      <c r="I500" s="32" t="s">
        <v>77</v>
      </c>
      <c r="J500" s="32" t="s">
        <v>74</v>
      </c>
      <c r="K500" s="32" t="s">
        <v>74</v>
      </c>
      <c r="L500" s="32" t="s">
        <v>77</v>
      </c>
      <c r="M500" s="32" t="s">
        <v>74</v>
      </c>
      <c r="N500" s="32" t="s">
        <v>74</v>
      </c>
      <c r="O500" s="32" t="s">
        <v>1201</v>
      </c>
    </row>
    <row r="501" spans="1:15" ht="15.75" x14ac:dyDescent="0.25">
      <c r="A501" s="31">
        <v>644</v>
      </c>
      <c r="B501" s="32" t="s">
        <v>220</v>
      </c>
      <c r="C501" s="32" t="s">
        <v>221</v>
      </c>
      <c r="D501" s="32" t="s">
        <v>72</v>
      </c>
      <c r="E501" s="32" t="s">
        <v>105</v>
      </c>
      <c r="F501" s="32" t="s">
        <v>2025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1201</v>
      </c>
    </row>
    <row r="502" spans="1:15" ht="15.75" hidden="1" x14ac:dyDescent="0.25">
      <c r="A502" s="31">
        <v>648</v>
      </c>
      <c r="B502" s="32" t="s">
        <v>330</v>
      </c>
      <c r="C502" s="32" t="s">
        <v>331</v>
      </c>
      <c r="D502" s="32" t="s">
        <v>72</v>
      </c>
      <c r="E502" s="32" t="s">
        <v>73</v>
      </c>
      <c r="F502" s="32" t="s">
        <v>2025</v>
      </c>
      <c r="G502" s="32" t="s">
        <v>77</v>
      </c>
      <c r="H502" s="32" t="s">
        <v>74</v>
      </c>
      <c r="I502" s="32" t="s">
        <v>74</v>
      </c>
      <c r="J502" s="32" t="s">
        <v>77</v>
      </c>
      <c r="K502" s="32" t="s">
        <v>74</v>
      </c>
      <c r="L502" s="32" t="s">
        <v>74</v>
      </c>
      <c r="M502" s="32" t="s">
        <v>74</v>
      </c>
      <c r="N502" s="32" t="s">
        <v>74</v>
      </c>
      <c r="O502" s="32" t="s">
        <v>1181</v>
      </c>
    </row>
    <row r="503" spans="1:15" ht="15.75" x14ac:dyDescent="0.25">
      <c r="A503" s="31">
        <v>645</v>
      </c>
      <c r="B503" s="32" t="s">
        <v>615</v>
      </c>
      <c r="C503" s="32" t="s">
        <v>616</v>
      </c>
      <c r="D503" s="32" t="s">
        <v>72</v>
      </c>
      <c r="E503" s="32" t="s">
        <v>105</v>
      </c>
      <c r="F503" s="32" t="s">
        <v>2025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77</v>
      </c>
      <c r="M503" s="32" t="s">
        <v>74</v>
      </c>
      <c r="N503" s="32" t="s">
        <v>77</v>
      </c>
      <c r="O503" s="32" t="s">
        <v>1205</v>
      </c>
    </row>
    <row r="504" spans="1:15" ht="15.75" x14ac:dyDescent="0.25">
      <c r="A504" s="31">
        <v>647</v>
      </c>
      <c r="B504" s="32" t="s">
        <v>514</v>
      </c>
      <c r="C504" s="32" t="s">
        <v>515</v>
      </c>
      <c r="D504" s="32" t="s">
        <v>72</v>
      </c>
      <c r="E504" s="32" t="s">
        <v>105</v>
      </c>
      <c r="F504" s="32" t="s">
        <v>2025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77</v>
      </c>
      <c r="L504" s="32" t="s">
        <v>77</v>
      </c>
      <c r="M504" s="32" t="s">
        <v>77</v>
      </c>
      <c r="N504" s="32" t="s">
        <v>77</v>
      </c>
      <c r="O504" s="32" t="s">
        <v>1201</v>
      </c>
    </row>
    <row r="505" spans="1:15" ht="15.75" hidden="1" x14ac:dyDescent="0.25">
      <c r="A505" s="31">
        <v>651</v>
      </c>
      <c r="B505" s="32" t="s">
        <v>1958</v>
      </c>
      <c r="C505" s="32" t="s">
        <v>2076</v>
      </c>
      <c r="D505" s="32" t="s">
        <v>2014</v>
      </c>
      <c r="E505" s="32" t="s">
        <v>2014</v>
      </c>
      <c r="F505" s="32" t="s">
        <v>2025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2014</v>
      </c>
      <c r="L505" s="32" t="s">
        <v>2014</v>
      </c>
      <c r="M505" s="32" t="s">
        <v>2014</v>
      </c>
      <c r="N505" s="32" t="s">
        <v>2014</v>
      </c>
      <c r="O505" s="32" t="s">
        <v>2014</v>
      </c>
    </row>
    <row r="506" spans="1:15" ht="15.75" hidden="1" x14ac:dyDescent="0.25">
      <c r="A506" s="31">
        <v>653</v>
      </c>
      <c r="B506" s="32" t="s">
        <v>1951</v>
      </c>
      <c r="C506" s="32" t="s">
        <v>2077</v>
      </c>
      <c r="D506" s="32" t="s">
        <v>2014</v>
      </c>
      <c r="E506" s="32" t="s">
        <v>2014</v>
      </c>
      <c r="F506" s="32" t="s">
        <v>2025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2014</v>
      </c>
    </row>
    <row r="507" spans="1:15" ht="15.75" hidden="1" x14ac:dyDescent="0.25">
      <c r="A507" s="31">
        <v>654</v>
      </c>
      <c r="B507" s="32" t="s">
        <v>1956</v>
      </c>
      <c r="C507" s="32" t="s">
        <v>2078</v>
      </c>
      <c r="D507" s="32" t="s">
        <v>2014</v>
      </c>
      <c r="E507" s="32" t="s">
        <v>2014</v>
      </c>
      <c r="F507" s="32" t="s">
        <v>2025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77</v>
      </c>
      <c r="L507" s="32" t="s">
        <v>77</v>
      </c>
      <c r="M507" s="32" t="s">
        <v>77</v>
      </c>
      <c r="N507" s="32" t="s">
        <v>74</v>
      </c>
      <c r="O507" s="32" t="s">
        <v>2014</v>
      </c>
    </row>
    <row r="508" spans="1:15" ht="15.75" hidden="1" x14ac:dyDescent="0.25">
      <c r="A508" s="31">
        <v>655</v>
      </c>
      <c r="B508" s="32" t="s">
        <v>1980</v>
      </c>
      <c r="C508" s="32" t="s">
        <v>1981</v>
      </c>
      <c r="D508" s="32" t="s">
        <v>72</v>
      </c>
      <c r="E508" s="32" t="s">
        <v>90</v>
      </c>
      <c r="F508" s="32" t="s">
        <v>2025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74</v>
      </c>
      <c r="M508" s="32" t="s">
        <v>74</v>
      </c>
      <c r="N508" s="32" t="s">
        <v>74</v>
      </c>
      <c r="O508" s="32" t="s">
        <v>2014</v>
      </c>
    </row>
    <row r="509" spans="1:15" ht="15.75" hidden="1" x14ac:dyDescent="0.25">
      <c r="A509" s="31">
        <v>658</v>
      </c>
      <c r="B509" s="32" t="s">
        <v>1957</v>
      </c>
      <c r="C509" s="32" t="s">
        <v>2079</v>
      </c>
      <c r="D509" s="32" t="s">
        <v>2014</v>
      </c>
      <c r="E509" s="32" t="s">
        <v>2014</v>
      </c>
      <c r="F509" s="32" t="s">
        <v>2025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1183</v>
      </c>
    </row>
    <row r="510" spans="1:15" ht="15.75" hidden="1" x14ac:dyDescent="0.25">
      <c r="A510" s="31">
        <v>659</v>
      </c>
      <c r="B510" s="32" t="s">
        <v>2430</v>
      </c>
      <c r="C510" s="29" t="s">
        <v>2483</v>
      </c>
      <c r="D510" s="29"/>
      <c r="E510" s="29" t="s">
        <v>73</v>
      </c>
      <c r="F510" s="32" t="s">
        <v>1298</v>
      </c>
      <c r="G510" s="32" t="s">
        <v>1298</v>
      </c>
      <c r="H510" s="32" t="s">
        <v>1298</v>
      </c>
      <c r="I510" s="32" t="s">
        <v>1298</v>
      </c>
      <c r="J510" s="32" t="s">
        <v>1298</v>
      </c>
      <c r="K510" s="32" t="s">
        <v>1298</v>
      </c>
      <c r="L510" s="32" t="s">
        <v>1298</v>
      </c>
      <c r="M510" s="32" t="s">
        <v>1298</v>
      </c>
      <c r="N510" s="32"/>
      <c r="O510" s="32"/>
    </row>
    <row r="511" spans="1:15" ht="15.75" hidden="1" x14ac:dyDescent="0.25">
      <c r="A511" s="31">
        <v>660</v>
      </c>
      <c r="B511" s="32" t="s">
        <v>2211</v>
      </c>
      <c r="C511" s="29" t="s">
        <v>2484</v>
      </c>
      <c r="D511" s="29"/>
      <c r="E511" s="29" t="s">
        <v>82</v>
      </c>
      <c r="F511" s="32" t="s">
        <v>1298</v>
      </c>
      <c r="G511" s="32" t="s">
        <v>1298</v>
      </c>
      <c r="H511" s="32" t="s">
        <v>1298</v>
      </c>
      <c r="I511" s="32" t="s">
        <v>1298</v>
      </c>
      <c r="J511" s="32" t="s">
        <v>1298</v>
      </c>
      <c r="K511" s="32" t="s">
        <v>1298</v>
      </c>
      <c r="L511" s="32" t="s">
        <v>1298</v>
      </c>
      <c r="M511" s="32" t="s">
        <v>1298</v>
      </c>
      <c r="N511" s="32"/>
      <c r="O511" s="32"/>
    </row>
    <row r="512" spans="1:15" ht="31.5" hidden="1" x14ac:dyDescent="0.25">
      <c r="A512" s="31">
        <v>661</v>
      </c>
      <c r="B512" s="32" t="s">
        <v>2235</v>
      </c>
      <c r="C512" s="29" t="s">
        <v>2234</v>
      </c>
      <c r="D512" s="29" t="s">
        <v>72</v>
      </c>
      <c r="E512" s="29" t="s">
        <v>82</v>
      </c>
      <c r="F512" s="32" t="s">
        <v>1298</v>
      </c>
      <c r="G512" s="32" t="s">
        <v>1298</v>
      </c>
      <c r="H512" s="32" t="s">
        <v>1298</v>
      </c>
      <c r="I512" s="32" t="s">
        <v>1298</v>
      </c>
      <c r="J512" s="32" t="s">
        <v>1298</v>
      </c>
      <c r="K512" s="32" t="s">
        <v>1298</v>
      </c>
      <c r="L512" s="32" t="s">
        <v>1298</v>
      </c>
      <c r="M512" s="32" t="s">
        <v>1298</v>
      </c>
      <c r="N512" s="32"/>
      <c r="O512" s="32" t="s">
        <v>2236</v>
      </c>
    </row>
    <row r="513" spans="1:15" ht="31.5" x14ac:dyDescent="0.25">
      <c r="A513" s="31">
        <v>649</v>
      </c>
      <c r="B513" s="32" t="s">
        <v>873</v>
      </c>
      <c r="C513" s="32" t="s">
        <v>874</v>
      </c>
      <c r="D513" s="32" t="s">
        <v>72</v>
      </c>
      <c r="E513" s="32" t="s">
        <v>105</v>
      </c>
      <c r="F513" s="32" t="s">
        <v>2027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1207</v>
      </c>
    </row>
    <row r="514" spans="1:15" ht="15.75" hidden="1" x14ac:dyDescent="0.25">
      <c r="A514" s="31">
        <v>663</v>
      </c>
      <c r="B514" s="32" t="s">
        <v>2513</v>
      </c>
      <c r="C514" s="29" t="s">
        <v>2500</v>
      </c>
      <c r="D514" s="29"/>
      <c r="E514" s="29" t="s">
        <v>73</v>
      </c>
      <c r="F514" s="32" t="s">
        <v>1298</v>
      </c>
      <c r="G514" s="32" t="s">
        <v>1298</v>
      </c>
      <c r="H514" s="32" t="s">
        <v>1298</v>
      </c>
      <c r="I514" s="32" t="s">
        <v>1298</v>
      </c>
      <c r="J514" s="32" t="s">
        <v>1298</v>
      </c>
      <c r="K514" s="32" t="s">
        <v>1298</v>
      </c>
      <c r="L514" s="32" t="s">
        <v>1298</v>
      </c>
      <c r="M514" s="32" t="s">
        <v>1298</v>
      </c>
      <c r="N514" s="32" t="s">
        <v>1298</v>
      </c>
      <c r="O514" s="32"/>
    </row>
    <row r="515" spans="1:15" ht="15.75" x14ac:dyDescent="0.25">
      <c r="A515" s="31">
        <v>650</v>
      </c>
      <c r="B515" s="32" t="s">
        <v>2074</v>
      </c>
      <c r="C515" s="32" t="s">
        <v>2075</v>
      </c>
      <c r="D515" s="32" t="s">
        <v>2014</v>
      </c>
      <c r="E515" s="32" t="s">
        <v>105</v>
      </c>
      <c r="F515" s="32" t="s">
        <v>2025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74</v>
      </c>
      <c r="L515" s="32" t="s">
        <v>74</v>
      </c>
      <c r="M515" s="32" t="s">
        <v>74</v>
      </c>
      <c r="N515" s="32" t="s">
        <v>74</v>
      </c>
      <c r="O515" s="32" t="s">
        <v>2014</v>
      </c>
    </row>
    <row r="516" spans="1:15" ht="15.75" x14ac:dyDescent="0.25">
      <c r="A516" s="31">
        <v>662</v>
      </c>
      <c r="B516" s="32" t="s">
        <v>2394</v>
      </c>
      <c r="C516" s="29" t="s">
        <v>2380</v>
      </c>
      <c r="D516" s="29" t="s">
        <v>72</v>
      </c>
      <c r="E516" s="29" t="s">
        <v>1273</v>
      </c>
      <c r="F516" s="32" t="s">
        <v>1298</v>
      </c>
      <c r="G516" s="32" t="s">
        <v>1298</v>
      </c>
      <c r="H516" s="32" t="s">
        <v>1298</v>
      </c>
      <c r="I516" s="32" t="s">
        <v>1298</v>
      </c>
      <c r="J516" s="32" t="s">
        <v>1298</v>
      </c>
      <c r="K516" s="32" t="s">
        <v>1298</v>
      </c>
      <c r="L516" s="32" t="s">
        <v>1298</v>
      </c>
      <c r="M516" s="32" t="s">
        <v>1298</v>
      </c>
      <c r="N516" s="32"/>
      <c r="O516" s="32"/>
    </row>
    <row r="517" spans="1:15" ht="15.75" x14ac:dyDescent="0.25">
      <c r="A517" s="31">
        <v>664</v>
      </c>
      <c r="B517" s="32" t="s">
        <v>2282</v>
      </c>
      <c r="C517" s="29" t="s">
        <v>2281</v>
      </c>
      <c r="D517" s="29" t="s">
        <v>72</v>
      </c>
      <c r="E517" s="29" t="s">
        <v>105</v>
      </c>
      <c r="F517" s="32" t="s">
        <v>1298</v>
      </c>
      <c r="G517" s="32" t="s">
        <v>1298</v>
      </c>
      <c r="H517" s="32" t="s">
        <v>1298</v>
      </c>
      <c r="I517" s="32" t="s">
        <v>1298</v>
      </c>
      <c r="J517" s="32" t="s">
        <v>1298</v>
      </c>
      <c r="K517" s="32" t="s">
        <v>1298</v>
      </c>
      <c r="L517" s="32" t="s">
        <v>1298</v>
      </c>
      <c r="M517" s="32" t="s">
        <v>1298</v>
      </c>
      <c r="N517" s="32"/>
      <c r="O517" s="32" t="s">
        <v>2283</v>
      </c>
    </row>
    <row r="518" spans="1:15" ht="15.75" x14ac:dyDescent="0.25">
      <c r="A518" s="31">
        <v>665</v>
      </c>
      <c r="B518" s="32" t="s">
        <v>2288</v>
      </c>
      <c r="C518" s="29" t="str">
        <f>VLOOKUP(A518,'LISTADO ATM'!$A$2:$B$823,2,0)</f>
        <v>ATM Huacal (Santiago)</v>
      </c>
      <c r="D518" s="29"/>
      <c r="E518" s="29" t="s">
        <v>1273</v>
      </c>
      <c r="F518" s="32" t="s">
        <v>1298</v>
      </c>
      <c r="G518" s="32" t="s">
        <v>1298</v>
      </c>
      <c r="H518" s="32" t="s">
        <v>1298</v>
      </c>
      <c r="I518" s="32" t="s">
        <v>1298</v>
      </c>
      <c r="J518" s="32" t="s">
        <v>1298</v>
      </c>
      <c r="K518" s="32" t="s">
        <v>1298</v>
      </c>
      <c r="L518" s="32" t="s">
        <v>1298</v>
      </c>
      <c r="M518" s="32" t="s">
        <v>1298</v>
      </c>
      <c r="N518" s="32"/>
      <c r="O518" s="32"/>
    </row>
    <row r="519" spans="1:15" ht="15.75" x14ac:dyDescent="0.25">
      <c r="A519" s="31">
        <v>666</v>
      </c>
      <c r="B519" s="32" t="s">
        <v>2279</v>
      </c>
      <c r="C519" s="29" t="s">
        <v>2278</v>
      </c>
      <c r="D519" s="29" t="s">
        <v>87</v>
      </c>
      <c r="E519" s="29" t="s">
        <v>105</v>
      </c>
      <c r="F519" s="32" t="s">
        <v>1298</v>
      </c>
      <c r="G519" s="32" t="s">
        <v>1298</v>
      </c>
      <c r="H519" s="32" t="s">
        <v>1298</v>
      </c>
      <c r="I519" s="32" t="s">
        <v>1298</v>
      </c>
      <c r="J519" s="32" t="s">
        <v>1298</v>
      </c>
      <c r="K519" s="32" t="s">
        <v>1298</v>
      </c>
      <c r="L519" s="32" t="s">
        <v>1298</v>
      </c>
      <c r="M519" s="32" t="s">
        <v>1298</v>
      </c>
      <c r="N519" s="32"/>
      <c r="O519" s="32"/>
    </row>
    <row r="520" spans="1:15" ht="15.75" hidden="1" x14ac:dyDescent="0.25">
      <c r="A520" s="31">
        <v>669</v>
      </c>
      <c r="B520" s="32" t="s">
        <v>2399</v>
      </c>
      <c r="C520" s="32" t="s">
        <v>1971</v>
      </c>
      <c r="D520" s="32" t="s">
        <v>72</v>
      </c>
      <c r="E520" s="32" t="s">
        <v>82</v>
      </c>
      <c r="F520" s="32" t="s">
        <v>2027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74</v>
      </c>
      <c r="L520" s="32" t="s">
        <v>74</v>
      </c>
      <c r="M520" s="32" t="s">
        <v>74</v>
      </c>
      <c r="N520" s="32" t="s">
        <v>74</v>
      </c>
      <c r="O520" s="32" t="s">
        <v>2014</v>
      </c>
    </row>
    <row r="521" spans="1:15" ht="15.75" hidden="1" x14ac:dyDescent="0.25">
      <c r="A521" s="31">
        <v>670</v>
      </c>
      <c r="B521" s="32" t="s">
        <v>1967</v>
      </c>
      <c r="C521" s="32" t="s">
        <v>2080</v>
      </c>
      <c r="D521" s="32" t="s">
        <v>2014</v>
      </c>
      <c r="E521" s="32" t="s">
        <v>2014</v>
      </c>
      <c r="F521" s="32" t="s">
        <v>2025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77</v>
      </c>
      <c r="M521" s="32" t="s">
        <v>74</v>
      </c>
      <c r="N521" s="32" t="s">
        <v>77</v>
      </c>
      <c r="O521" s="32" t="s">
        <v>2014</v>
      </c>
    </row>
    <row r="522" spans="1:15" ht="15.75" hidden="1" x14ac:dyDescent="0.25">
      <c r="A522" s="31">
        <v>671</v>
      </c>
      <c r="B522" s="32" t="s">
        <v>1968</v>
      </c>
      <c r="C522" s="32" t="s">
        <v>2081</v>
      </c>
      <c r="D522" s="32" t="s">
        <v>2014</v>
      </c>
      <c r="E522" s="32" t="s">
        <v>2014</v>
      </c>
      <c r="F522" s="32" t="s">
        <v>2025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2014</v>
      </c>
    </row>
    <row r="523" spans="1:15" ht="15.75" hidden="1" x14ac:dyDescent="0.25">
      <c r="A523" s="31">
        <v>672</v>
      </c>
      <c r="B523" s="32" t="s">
        <v>1973</v>
      </c>
      <c r="C523" s="32" t="s">
        <v>1959</v>
      </c>
      <c r="D523" s="32" t="s">
        <v>72</v>
      </c>
      <c r="E523" s="32" t="s">
        <v>73</v>
      </c>
      <c r="F523" s="32" t="s">
        <v>2027</v>
      </c>
      <c r="G523" s="32" t="s">
        <v>77</v>
      </c>
      <c r="H523" s="32" t="s">
        <v>77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2014</v>
      </c>
    </row>
    <row r="524" spans="1:15" ht="15.75" hidden="1" x14ac:dyDescent="0.25">
      <c r="A524" s="31">
        <v>673</v>
      </c>
      <c r="B524" s="32" t="s">
        <v>2082</v>
      </c>
      <c r="C524" s="32" t="s">
        <v>2083</v>
      </c>
      <c r="D524" s="32" t="s">
        <v>2014</v>
      </c>
      <c r="E524" s="32" t="s">
        <v>2014</v>
      </c>
      <c r="F524" s="32" t="s">
        <v>2025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2014</v>
      </c>
    </row>
    <row r="525" spans="1:15" ht="15.75" hidden="1" x14ac:dyDescent="0.25">
      <c r="A525" s="31">
        <v>676</v>
      </c>
      <c r="B525" s="32" t="s">
        <v>2084</v>
      </c>
      <c r="C525" s="32" t="s">
        <v>1965</v>
      </c>
      <c r="D525" s="32" t="s">
        <v>72</v>
      </c>
      <c r="E525" s="32" t="s">
        <v>73</v>
      </c>
      <c r="F525" s="32" t="s">
        <v>2025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2014</v>
      </c>
    </row>
    <row r="526" spans="1:15" ht="15.75" hidden="1" x14ac:dyDescent="0.25">
      <c r="A526" s="31">
        <v>677</v>
      </c>
      <c r="B526" s="32" t="s">
        <v>1969</v>
      </c>
      <c r="C526" s="32" t="s">
        <v>2085</v>
      </c>
      <c r="D526" s="32" t="s">
        <v>2014</v>
      </c>
      <c r="E526" s="32" t="s">
        <v>2014</v>
      </c>
      <c r="F526" s="32" t="s">
        <v>2027</v>
      </c>
      <c r="G526" s="32" t="s">
        <v>77</v>
      </c>
      <c r="H526" s="32" t="s">
        <v>77</v>
      </c>
      <c r="I526" s="32" t="s">
        <v>74</v>
      </c>
      <c r="J526" s="32" t="s">
        <v>74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2014</v>
      </c>
    </row>
    <row r="527" spans="1:15" ht="15.75" hidden="1" x14ac:dyDescent="0.25">
      <c r="A527" s="31">
        <v>678</v>
      </c>
      <c r="B527" s="32" t="s">
        <v>1974</v>
      </c>
      <c r="C527" s="32" t="s">
        <v>1975</v>
      </c>
      <c r="D527" s="32" t="s">
        <v>72</v>
      </c>
      <c r="E527" s="32" t="s">
        <v>73</v>
      </c>
      <c r="F527" s="32" t="s">
        <v>2025</v>
      </c>
      <c r="G527" s="32" t="s">
        <v>77</v>
      </c>
      <c r="H527" s="32" t="s">
        <v>77</v>
      </c>
      <c r="I527" s="32" t="s">
        <v>74</v>
      </c>
      <c r="J527" s="32" t="s">
        <v>74</v>
      </c>
      <c r="K527" s="32" t="s">
        <v>74</v>
      </c>
      <c r="L527" s="32" t="s">
        <v>74</v>
      </c>
      <c r="M527" s="32" t="s">
        <v>74</v>
      </c>
      <c r="N527" s="32" t="s">
        <v>74</v>
      </c>
      <c r="O527" s="32" t="s">
        <v>2014</v>
      </c>
    </row>
    <row r="528" spans="1:15" ht="15.75" hidden="1" x14ac:dyDescent="0.25">
      <c r="A528" s="31">
        <v>679</v>
      </c>
      <c r="B528" s="32" t="s">
        <v>2086</v>
      </c>
      <c r="C528" s="32" t="s">
        <v>2087</v>
      </c>
      <c r="D528" s="32" t="s">
        <v>2014</v>
      </c>
      <c r="E528" s="32" t="s">
        <v>2014</v>
      </c>
      <c r="F528" s="32" t="s">
        <v>2025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77</v>
      </c>
      <c r="O528" s="32" t="s">
        <v>2014</v>
      </c>
    </row>
    <row r="529" spans="1:15" ht="15.75" hidden="1" x14ac:dyDescent="0.25">
      <c r="A529" s="31">
        <v>680</v>
      </c>
      <c r="B529" s="32" t="s">
        <v>2088</v>
      </c>
      <c r="C529" s="32" t="s">
        <v>2089</v>
      </c>
      <c r="D529" s="32" t="s">
        <v>72</v>
      </c>
      <c r="E529" s="32" t="s">
        <v>82</v>
      </c>
      <c r="F529" s="32" t="s">
        <v>2025</v>
      </c>
      <c r="G529" s="32" t="s">
        <v>2025</v>
      </c>
      <c r="H529" s="32" t="s">
        <v>2025</v>
      </c>
      <c r="I529" s="32" t="s">
        <v>2014</v>
      </c>
      <c r="J529" s="32" t="s">
        <v>2025</v>
      </c>
      <c r="K529" s="32" t="s">
        <v>2014</v>
      </c>
      <c r="L529" s="32" t="s">
        <v>2014</v>
      </c>
      <c r="M529" s="32" t="s">
        <v>2014</v>
      </c>
      <c r="N529" s="32" t="s">
        <v>2014</v>
      </c>
      <c r="O529" s="32" t="s">
        <v>2014</v>
      </c>
    </row>
    <row r="530" spans="1:15" ht="15.75" hidden="1" x14ac:dyDescent="0.25">
      <c r="A530" s="31">
        <v>681</v>
      </c>
      <c r="B530" s="32" t="s">
        <v>2090</v>
      </c>
      <c r="C530" s="32" t="s">
        <v>2091</v>
      </c>
      <c r="D530" s="32" t="s">
        <v>72</v>
      </c>
      <c r="E530" s="32" t="s">
        <v>82</v>
      </c>
      <c r="F530" s="32" t="s">
        <v>2025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2014</v>
      </c>
    </row>
    <row r="531" spans="1:15" ht="15.75" hidden="1" x14ac:dyDescent="0.25">
      <c r="A531" s="31">
        <v>682</v>
      </c>
      <c r="B531" s="32" t="s">
        <v>2092</v>
      </c>
      <c r="C531" s="32" t="s">
        <v>2093</v>
      </c>
      <c r="D531" s="32" t="s">
        <v>72</v>
      </c>
      <c r="E531" s="32" t="s">
        <v>82</v>
      </c>
      <c r="F531" s="32" t="s">
        <v>2025</v>
      </c>
      <c r="G531" s="32" t="s">
        <v>2025</v>
      </c>
      <c r="H531" s="32" t="s">
        <v>2025</v>
      </c>
      <c r="I531" s="32" t="s">
        <v>2014</v>
      </c>
      <c r="J531" s="32" t="s">
        <v>2025</v>
      </c>
      <c r="K531" s="32" t="s">
        <v>2014</v>
      </c>
      <c r="L531" s="32" t="s">
        <v>2014</v>
      </c>
      <c r="M531" s="32" t="s">
        <v>2014</v>
      </c>
      <c r="N531" s="32" t="s">
        <v>2014</v>
      </c>
      <c r="O531" s="32" t="s">
        <v>2014</v>
      </c>
    </row>
    <row r="532" spans="1:15" ht="15.75" x14ac:dyDescent="0.25">
      <c r="A532" s="31">
        <v>667</v>
      </c>
      <c r="B532" s="32" t="s">
        <v>2284</v>
      </c>
      <c r="C532" s="29" t="s">
        <v>2280</v>
      </c>
      <c r="D532" s="29" t="s">
        <v>72</v>
      </c>
      <c r="E532" s="29" t="s">
        <v>105</v>
      </c>
      <c r="F532" s="32" t="s">
        <v>1298</v>
      </c>
      <c r="G532" s="32" t="s">
        <v>1298</v>
      </c>
      <c r="H532" s="32" t="s">
        <v>1298</v>
      </c>
      <c r="I532" s="32" t="s">
        <v>1298</v>
      </c>
      <c r="J532" s="32" t="s">
        <v>1298</v>
      </c>
      <c r="K532" s="32" t="s">
        <v>1298</v>
      </c>
      <c r="L532" s="32" t="s">
        <v>1298</v>
      </c>
      <c r="M532" s="32" t="s">
        <v>1298</v>
      </c>
      <c r="N532" s="32"/>
      <c r="O532" s="32"/>
    </row>
    <row r="533" spans="1:15" ht="15.75" hidden="1" x14ac:dyDescent="0.25">
      <c r="A533" s="31">
        <v>684</v>
      </c>
      <c r="B533" s="32" t="s">
        <v>2095</v>
      </c>
      <c r="C533" s="32" t="s">
        <v>2096</v>
      </c>
      <c r="D533" s="32" t="s">
        <v>72</v>
      </c>
      <c r="E533" s="32" t="s">
        <v>73</v>
      </c>
      <c r="F533" s="32" t="s">
        <v>2025</v>
      </c>
      <c r="G533" s="32" t="s">
        <v>2025</v>
      </c>
      <c r="H533" s="32" t="s">
        <v>2025</v>
      </c>
      <c r="I533" s="32" t="s">
        <v>2014</v>
      </c>
      <c r="J533" s="32" t="s">
        <v>2025</v>
      </c>
      <c r="K533" s="32" t="s">
        <v>2014</v>
      </c>
      <c r="L533" s="32" t="s">
        <v>2014</v>
      </c>
      <c r="M533" s="32" t="s">
        <v>2014</v>
      </c>
      <c r="N533" s="32" t="s">
        <v>2014</v>
      </c>
      <c r="O533" s="32" t="s">
        <v>2014</v>
      </c>
    </row>
    <row r="534" spans="1:15" ht="15.75" hidden="1" x14ac:dyDescent="0.25">
      <c r="A534" s="31">
        <v>685</v>
      </c>
      <c r="B534" s="32" t="s">
        <v>2097</v>
      </c>
      <c r="C534" s="32" t="s">
        <v>2098</v>
      </c>
      <c r="D534" s="32" t="s">
        <v>72</v>
      </c>
      <c r="E534" s="32" t="s">
        <v>73</v>
      </c>
      <c r="F534" s="32" t="s">
        <v>2025</v>
      </c>
      <c r="G534" s="32" t="s">
        <v>2025</v>
      </c>
      <c r="H534" s="32" t="s">
        <v>2027</v>
      </c>
      <c r="I534" s="32" t="s">
        <v>2014</v>
      </c>
      <c r="J534" s="32" t="s">
        <v>2025</v>
      </c>
      <c r="K534" s="32" t="s">
        <v>2014</v>
      </c>
      <c r="L534" s="32" t="s">
        <v>2014</v>
      </c>
      <c r="M534" s="32" t="s">
        <v>2014</v>
      </c>
      <c r="N534" s="32" t="s">
        <v>2014</v>
      </c>
      <c r="O534" s="32" t="s">
        <v>2014</v>
      </c>
    </row>
    <row r="535" spans="1:15" ht="15.75" hidden="1" x14ac:dyDescent="0.25">
      <c r="A535" s="31">
        <v>686</v>
      </c>
      <c r="B535" s="32" t="s">
        <v>2099</v>
      </c>
      <c r="C535" s="32" t="s">
        <v>2100</v>
      </c>
      <c r="D535" s="32" t="s">
        <v>2014</v>
      </c>
      <c r="E535" s="32" t="s">
        <v>2014</v>
      </c>
      <c r="F535" s="32" t="s">
        <v>2025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2014</v>
      </c>
    </row>
    <row r="536" spans="1:15" ht="15.75" x14ac:dyDescent="0.25">
      <c r="A536" s="31">
        <v>668</v>
      </c>
      <c r="B536" s="32" t="s">
        <v>2286</v>
      </c>
      <c r="C536" s="29" t="s">
        <v>2285</v>
      </c>
      <c r="D536" s="29" t="s">
        <v>72</v>
      </c>
      <c r="E536" s="29" t="s">
        <v>1273</v>
      </c>
      <c r="F536" s="32" t="s">
        <v>1298</v>
      </c>
      <c r="G536" s="32" t="s">
        <v>1298</v>
      </c>
      <c r="H536" s="32" t="s">
        <v>1298</v>
      </c>
      <c r="I536" s="32" t="s">
        <v>1298</v>
      </c>
      <c r="J536" s="32" t="s">
        <v>1298</v>
      </c>
      <c r="K536" s="32" t="s">
        <v>1298</v>
      </c>
      <c r="L536" s="32" t="s">
        <v>1298</v>
      </c>
      <c r="M536" s="32" t="s">
        <v>1298</v>
      </c>
      <c r="N536" s="32"/>
      <c r="O536" s="32"/>
    </row>
    <row r="537" spans="1:15" ht="15.75" hidden="1" x14ac:dyDescent="0.25">
      <c r="A537" s="31">
        <v>688</v>
      </c>
      <c r="B537" s="32" t="s">
        <v>2007</v>
      </c>
      <c r="C537" s="32" t="s">
        <v>2103</v>
      </c>
      <c r="D537" s="32" t="s">
        <v>2014</v>
      </c>
      <c r="E537" s="32" t="s">
        <v>2014</v>
      </c>
      <c r="F537" s="32" t="s">
        <v>2025</v>
      </c>
      <c r="G537" s="32" t="s">
        <v>77</v>
      </c>
      <c r="H537" s="32" t="s">
        <v>77</v>
      </c>
      <c r="I537" s="32" t="s">
        <v>77</v>
      </c>
      <c r="J537" s="32" t="s">
        <v>77</v>
      </c>
      <c r="K537" s="32" t="s">
        <v>74</v>
      </c>
      <c r="L537" s="32" t="s">
        <v>77</v>
      </c>
      <c r="M537" s="32" t="s">
        <v>74</v>
      </c>
      <c r="N537" s="32" t="s">
        <v>77</v>
      </c>
      <c r="O537" s="32" t="s">
        <v>1184</v>
      </c>
    </row>
    <row r="538" spans="1:15" ht="15.75" x14ac:dyDescent="0.25">
      <c r="A538" s="31">
        <v>683</v>
      </c>
      <c r="B538" s="32" t="s">
        <v>1978</v>
      </c>
      <c r="C538" s="32" t="s">
        <v>2094</v>
      </c>
      <c r="D538" s="32" t="s">
        <v>2014</v>
      </c>
      <c r="E538" s="32" t="s">
        <v>105</v>
      </c>
      <c r="F538" s="32" t="s">
        <v>2025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74</v>
      </c>
      <c r="L538" s="32" t="s">
        <v>74</v>
      </c>
      <c r="M538" s="32" t="s">
        <v>74</v>
      </c>
      <c r="N538" s="32" t="s">
        <v>74</v>
      </c>
      <c r="O538" s="32" t="s">
        <v>1206</v>
      </c>
    </row>
    <row r="539" spans="1:15" ht="15.75" x14ac:dyDescent="0.25">
      <c r="A539" s="31">
        <v>687</v>
      </c>
      <c r="B539" s="32" t="s">
        <v>2101</v>
      </c>
      <c r="C539" s="32" t="s">
        <v>2102</v>
      </c>
      <c r="D539" s="32" t="s">
        <v>72</v>
      </c>
      <c r="E539" s="32" t="s">
        <v>105</v>
      </c>
      <c r="F539" s="32" t="s">
        <v>2027</v>
      </c>
      <c r="G539" s="32" t="s">
        <v>2025</v>
      </c>
      <c r="H539" s="32" t="s">
        <v>2025</v>
      </c>
      <c r="I539" s="32" t="s">
        <v>2014</v>
      </c>
      <c r="J539" s="32" t="s">
        <v>2025</v>
      </c>
      <c r="K539" s="32" t="s">
        <v>2014</v>
      </c>
      <c r="L539" s="32" t="s">
        <v>2014</v>
      </c>
      <c r="M539" s="32" t="s">
        <v>2014</v>
      </c>
      <c r="N539" s="32" t="s">
        <v>2014</v>
      </c>
      <c r="O539" s="32" t="s">
        <v>2014</v>
      </c>
    </row>
    <row r="540" spans="1:15" ht="15.75" hidden="1" x14ac:dyDescent="0.25">
      <c r="A540" s="31">
        <v>691</v>
      </c>
      <c r="B540" s="32" t="s">
        <v>2106</v>
      </c>
      <c r="C540" s="32" t="s">
        <v>1988</v>
      </c>
      <c r="D540" s="32" t="s">
        <v>2014</v>
      </c>
      <c r="E540" s="32" t="s">
        <v>2014</v>
      </c>
      <c r="F540" s="32" t="s">
        <v>2025</v>
      </c>
      <c r="G540" s="32" t="s">
        <v>77</v>
      </c>
      <c r="H540" s="32" t="s">
        <v>77</v>
      </c>
      <c r="I540" s="32" t="s">
        <v>74</v>
      </c>
      <c r="J540" s="32" t="s">
        <v>74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2014</v>
      </c>
    </row>
    <row r="541" spans="1:15" ht="15.75" hidden="1" x14ac:dyDescent="0.25">
      <c r="A541" s="31">
        <v>693</v>
      </c>
      <c r="B541" s="32" t="s">
        <v>2107</v>
      </c>
      <c r="C541" s="32" t="s">
        <v>2108</v>
      </c>
      <c r="D541" s="32" t="s">
        <v>2014</v>
      </c>
      <c r="E541" s="32" t="s">
        <v>2014</v>
      </c>
      <c r="F541" s="32" t="s">
        <v>2025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77</v>
      </c>
      <c r="O541" s="32" t="s">
        <v>1187</v>
      </c>
    </row>
    <row r="542" spans="1:15" ht="15.75" hidden="1" x14ac:dyDescent="0.25">
      <c r="A542" s="31">
        <v>694</v>
      </c>
      <c r="B542" s="32" t="s">
        <v>2109</v>
      </c>
      <c r="C542" s="32" t="s">
        <v>1990</v>
      </c>
      <c r="D542" s="32" t="s">
        <v>72</v>
      </c>
      <c r="E542" s="32" t="s">
        <v>73</v>
      </c>
      <c r="F542" s="32" t="s">
        <v>2025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77</v>
      </c>
      <c r="O542" s="32" t="s">
        <v>2014</v>
      </c>
    </row>
    <row r="543" spans="1:15" ht="15.75" hidden="1" x14ac:dyDescent="0.25">
      <c r="A543" s="31">
        <v>695</v>
      </c>
      <c r="B543" s="32" t="s">
        <v>2010</v>
      </c>
      <c r="C543" s="32" t="s">
        <v>2110</v>
      </c>
      <c r="D543" s="32" t="s">
        <v>2014</v>
      </c>
      <c r="E543" s="32" t="s">
        <v>2014</v>
      </c>
      <c r="F543" s="32" t="s">
        <v>2025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2014</v>
      </c>
    </row>
    <row r="544" spans="1:15" ht="15.75" hidden="1" x14ac:dyDescent="0.25">
      <c r="A544" s="31">
        <v>696</v>
      </c>
      <c r="B544" s="32" t="s">
        <v>2011</v>
      </c>
      <c r="C544" s="32" t="s">
        <v>2001</v>
      </c>
      <c r="D544" s="32" t="s">
        <v>72</v>
      </c>
      <c r="E544" s="32" t="s">
        <v>73</v>
      </c>
      <c r="F544" s="32" t="s">
        <v>2025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77</v>
      </c>
      <c r="O544" s="32" t="s">
        <v>2014</v>
      </c>
    </row>
    <row r="545" spans="1:15" ht="15.75" hidden="1" x14ac:dyDescent="0.25">
      <c r="A545" s="31">
        <v>697</v>
      </c>
      <c r="B545" s="32" t="s">
        <v>2111</v>
      </c>
      <c r="C545" s="32" t="s">
        <v>1994</v>
      </c>
      <c r="D545" s="32" t="s">
        <v>1296</v>
      </c>
      <c r="E545" s="32" t="s">
        <v>73</v>
      </c>
      <c r="F545" s="32" t="s">
        <v>2025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77</v>
      </c>
      <c r="N545" s="32" t="s">
        <v>74</v>
      </c>
      <c r="O545" s="32" t="s">
        <v>2014</v>
      </c>
    </row>
    <row r="546" spans="1:15" ht="15.75" hidden="1" x14ac:dyDescent="0.25">
      <c r="A546" s="31">
        <v>698</v>
      </c>
      <c r="B546" s="32" t="s">
        <v>2112</v>
      </c>
      <c r="C546" s="32" t="s">
        <v>2113</v>
      </c>
      <c r="D546" s="32" t="s">
        <v>72</v>
      </c>
      <c r="E546" s="32" t="s">
        <v>73</v>
      </c>
      <c r="F546" s="32" t="s">
        <v>2025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1298</v>
      </c>
      <c r="N546" s="32" t="s">
        <v>1298</v>
      </c>
      <c r="O546" s="32" t="s">
        <v>2014</v>
      </c>
    </row>
    <row r="547" spans="1:15" ht="15.75" hidden="1" x14ac:dyDescent="0.25">
      <c r="A547" s="31">
        <v>699</v>
      </c>
      <c r="B547" s="32" t="s">
        <v>2114</v>
      </c>
      <c r="C547" s="32" t="s">
        <v>2115</v>
      </c>
      <c r="D547" s="32" t="s">
        <v>72</v>
      </c>
      <c r="E547" s="32" t="s">
        <v>90</v>
      </c>
      <c r="F547" s="32" t="s">
        <v>2025</v>
      </c>
      <c r="G547" s="32" t="s">
        <v>2025</v>
      </c>
      <c r="H547" s="32" t="s">
        <v>2027</v>
      </c>
      <c r="I547" s="32" t="s">
        <v>2014</v>
      </c>
      <c r="J547" s="32" t="s">
        <v>2025</v>
      </c>
      <c r="K547" s="32" t="s">
        <v>2014</v>
      </c>
      <c r="L547" s="32" t="s">
        <v>2014</v>
      </c>
      <c r="M547" s="32" t="s">
        <v>2014</v>
      </c>
      <c r="N547" s="32" t="s">
        <v>2014</v>
      </c>
      <c r="O547" s="32" t="s">
        <v>2014</v>
      </c>
    </row>
    <row r="548" spans="1:15" ht="15.75" x14ac:dyDescent="0.25">
      <c r="A548" s="31">
        <v>689</v>
      </c>
      <c r="B548" s="32" t="s">
        <v>2104</v>
      </c>
      <c r="C548" s="32" t="s">
        <v>2105</v>
      </c>
      <c r="D548" s="32" t="s">
        <v>72</v>
      </c>
      <c r="E548" s="32" t="s">
        <v>105</v>
      </c>
      <c r="F548" s="32" t="s">
        <v>2025</v>
      </c>
      <c r="G548" s="32" t="s">
        <v>2025</v>
      </c>
      <c r="H548" s="32" t="s">
        <v>2025</v>
      </c>
      <c r="I548" s="32" t="s">
        <v>2014</v>
      </c>
      <c r="J548" s="32" t="s">
        <v>2025</v>
      </c>
      <c r="K548" s="32" t="s">
        <v>2014</v>
      </c>
      <c r="L548" s="32" t="s">
        <v>2014</v>
      </c>
      <c r="M548" s="32" t="s">
        <v>2014</v>
      </c>
      <c r="N548" s="32" t="s">
        <v>2014</v>
      </c>
      <c r="O548" s="32" t="s">
        <v>2014</v>
      </c>
    </row>
    <row r="549" spans="1:15" ht="15.75" x14ac:dyDescent="0.25">
      <c r="A549" s="31">
        <v>690</v>
      </c>
      <c r="B549" s="32" t="s">
        <v>1982</v>
      </c>
      <c r="C549" s="32" t="s">
        <v>1983</v>
      </c>
      <c r="D549" s="32" t="s">
        <v>72</v>
      </c>
      <c r="E549" s="32" t="s">
        <v>105</v>
      </c>
      <c r="F549" s="32" t="s">
        <v>2025</v>
      </c>
      <c r="G549" s="32" t="s">
        <v>77</v>
      </c>
      <c r="H549" s="32" t="s">
        <v>77</v>
      </c>
      <c r="I549" s="32" t="s">
        <v>74</v>
      </c>
      <c r="J549" s="32" t="s">
        <v>74</v>
      </c>
      <c r="K549" s="32" t="s">
        <v>74</v>
      </c>
      <c r="L549" s="32" t="s">
        <v>74</v>
      </c>
      <c r="M549" s="32" t="s">
        <v>74</v>
      </c>
      <c r="N549" s="32" t="s">
        <v>74</v>
      </c>
      <c r="O549" s="32" t="s">
        <v>2014</v>
      </c>
    </row>
    <row r="550" spans="1:15" ht="15.75" x14ac:dyDescent="0.25">
      <c r="A550" s="31">
        <v>701</v>
      </c>
      <c r="B550" s="32" t="s">
        <v>2116</v>
      </c>
      <c r="C550" s="32" t="s">
        <v>2117</v>
      </c>
      <c r="D550" s="32" t="s">
        <v>2014</v>
      </c>
      <c r="E550" s="32" t="s">
        <v>105</v>
      </c>
      <c r="F550" s="32" t="s">
        <v>2025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74</v>
      </c>
      <c r="M550" s="32" t="s">
        <v>74</v>
      </c>
      <c r="N550" s="32" t="s">
        <v>74</v>
      </c>
      <c r="O550" s="32" t="s">
        <v>2014</v>
      </c>
    </row>
    <row r="551" spans="1:15" ht="15.75" hidden="1" x14ac:dyDescent="0.25">
      <c r="A551" s="31">
        <v>706</v>
      </c>
      <c r="B551" s="32" t="s">
        <v>880</v>
      </c>
      <c r="C551" s="32" t="s">
        <v>881</v>
      </c>
      <c r="D551" s="32" t="s">
        <v>72</v>
      </c>
      <c r="E551" s="32" t="s">
        <v>73</v>
      </c>
      <c r="F551" s="32" t="s">
        <v>2025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74</v>
      </c>
      <c r="O551" s="32" t="s">
        <v>1187</v>
      </c>
    </row>
    <row r="552" spans="1:15" ht="15.75" hidden="1" x14ac:dyDescent="0.25">
      <c r="A552" s="31">
        <v>707</v>
      </c>
      <c r="B552" s="32" t="s">
        <v>882</v>
      </c>
      <c r="C552" s="32" t="s">
        <v>26</v>
      </c>
      <c r="D552" s="32" t="s">
        <v>72</v>
      </c>
      <c r="E552" s="32" t="s">
        <v>73</v>
      </c>
      <c r="F552" s="32" t="s">
        <v>2025</v>
      </c>
      <c r="G552" s="32" t="s">
        <v>74</v>
      </c>
      <c r="H552" s="32" t="s">
        <v>74</v>
      </c>
      <c r="I552" s="32" t="s">
        <v>74</v>
      </c>
      <c r="J552" s="32" t="s">
        <v>74</v>
      </c>
      <c r="K552" s="32" t="s">
        <v>74</v>
      </c>
      <c r="L552" s="32" t="s">
        <v>74</v>
      </c>
      <c r="M552" s="32" t="s">
        <v>74</v>
      </c>
      <c r="N552" s="32" t="s">
        <v>74</v>
      </c>
      <c r="O552" s="32" t="s">
        <v>1178</v>
      </c>
    </row>
    <row r="553" spans="1:15" ht="15.75" hidden="1" x14ac:dyDescent="0.25">
      <c r="A553" s="31">
        <v>708</v>
      </c>
      <c r="B553" s="32" t="s">
        <v>788</v>
      </c>
      <c r="C553" s="32" t="s">
        <v>43</v>
      </c>
      <c r="D553" s="32" t="s">
        <v>72</v>
      </c>
      <c r="E553" s="32" t="s">
        <v>73</v>
      </c>
      <c r="F553" s="32" t="s">
        <v>2025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1180</v>
      </c>
    </row>
    <row r="554" spans="1:15" ht="15.75" hidden="1" x14ac:dyDescent="0.25">
      <c r="A554" s="31">
        <v>709</v>
      </c>
      <c r="B554" s="32" t="s">
        <v>422</v>
      </c>
      <c r="C554" s="32" t="s">
        <v>27</v>
      </c>
      <c r="D554" s="32" t="s">
        <v>72</v>
      </c>
      <c r="E554" s="32" t="s">
        <v>73</v>
      </c>
      <c r="F554" s="32" t="s">
        <v>2025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1182</v>
      </c>
    </row>
    <row r="555" spans="1:15" ht="15.75" hidden="1" x14ac:dyDescent="0.25">
      <c r="A555" s="31">
        <v>710</v>
      </c>
      <c r="B555" s="32" t="s">
        <v>789</v>
      </c>
      <c r="C555" s="32" t="s">
        <v>790</v>
      </c>
      <c r="D555" s="32" t="s">
        <v>72</v>
      </c>
      <c r="E555" s="32" t="s">
        <v>73</v>
      </c>
      <c r="F555" s="32" t="s">
        <v>2025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74</v>
      </c>
      <c r="O555" s="32" t="s">
        <v>1180</v>
      </c>
    </row>
    <row r="556" spans="1:15" ht="15.75" x14ac:dyDescent="0.25">
      <c r="A556" s="31">
        <v>703</v>
      </c>
      <c r="B556" s="32" t="s">
        <v>875</v>
      </c>
      <c r="C556" s="32" t="s">
        <v>876</v>
      </c>
      <c r="D556" s="32" t="s">
        <v>72</v>
      </c>
      <c r="E556" s="32" t="s">
        <v>105</v>
      </c>
      <c r="F556" s="32" t="s">
        <v>2025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1177</v>
      </c>
    </row>
    <row r="557" spans="1:15" ht="15.75" hidden="1" x14ac:dyDescent="0.25">
      <c r="A557" s="31">
        <v>713</v>
      </c>
      <c r="B557" s="32" t="s">
        <v>408</v>
      </c>
      <c r="C557" s="32" t="s">
        <v>409</v>
      </c>
      <c r="D557" s="32" t="s">
        <v>72</v>
      </c>
      <c r="E557" s="32" t="s">
        <v>73</v>
      </c>
      <c r="F557" s="32" t="s">
        <v>2025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1185</v>
      </c>
    </row>
    <row r="558" spans="1:15" ht="15.75" hidden="1" x14ac:dyDescent="0.25">
      <c r="A558" s="31">
        <v>714</v>
      </c>
      <c r="B558" s="32" t="s">
        <v>290</v>
      </c>
      <c r="C558" s="32" t="s">
        <v>291</v>
      </c>
      <c r="D558" s="32" t="s">
        <v>72</v>
      </c>
      <c r="E558" s="32" t="s">
        <v>73</v>
      </c>
      <c r="F558" s="32" t="s">
        <v>2025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1184</v>
      </c>
    </row>
    <row r="559" spans="1:15" ht="15.75" hidden="1" x14ac:dyDescent="0.25">
      <c r="A559" s="31">
        <v>715</v>
      </c>
      <c r="B559" s="32" t="s">
        <v>1161</v>
      </c>
      <c r="C559" s="29" t="s">
        <v>1162</v>
      </c>
      <c r="D559" s="29" t="s">
        <v>72</v>
      </c>
      <c r="E559" s="29" t="s">
        <v>73</v>
      </c>
      <c r="F559" s="32" t="s">
        <v>2025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1182</v>
      </c>
    </row>
    <row r="560" spans="1:15" ht="15.75" x14ac:dyDescent="0.25">
      <c r="A560" s="31">
        <v>705</v>
      </c>
      <c r="B560" s="32" t="s">
        <v>879</v>
      </c>
      <c r="C560" s="32" t="s">
        <v>25</v>
      </c>
      <c r="D560" s="32" t="s">
        <v>72</v>
      </c>
      <c r="E560" s="32" t="s">
        <v>105</v>
      </c>
      <c r="F560" s="32" t="s">
        <v>2025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74</v>
      </c>
      <c r="O560" s="32" t="s">
        <v>1202</v>
      </c>
    </row>
    <row r="561" spans="1:15" ht="15.75" hidden="1" x14ac:dyDescent="0.25">
      <c r="A561" s="31">
        <v>717</v>
      </c>
      <c r="B561" s="32" t="s">
        <v>488</v>
      </c>
      <c r="C561" s="32" t="s">
        <v>489</v>
      </c>
      <c r="D561" s="32" t="s">
        <v>72</v>
      </c>
      <c r="E561" s="32" t="s">
        <v>73</v>
      </c>
      <c r="F561" s="32" t="s">
        <v>2027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1184</v>
      </c>
    </row>
    <row r="562" spans="1:15" ht="15.75" hidden="1" x14ac:dyDescent="0.25">
      <c r="A562" s="31">
        <v>718</v>
      </c>
      <c r="B562" s="32" t="s">
        <v>505</v>
      </c>
      <c r="C562" s="32" t="s">
        <v>506</v>
      </c>
      <c r="D562" s="32" t="s">
        <v>72</v>
      </c>
      <c r="E562" s="32" t="s">
        <v>73</v>
      </c>
      <c r="F562" s="32" t="s">
        <v>2025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74</v>
      </c>
      <c r="O562" s="32" t="s">
        <v>1178</v>
      </c>
    </row>
    <row r="563" spans="1:15" ht="15.75" hidden="1" x14ac:dyDescent="0.25">
      <c r="A563" s="31">
        <v>719</v>
      </c>
      <c r="B563" s="32" t="s">
        <v>689</v>
      </c>
      <c r="C563" s="32" t="s">
        <v>690</v>
      </c>
      <c r="D563" s="32" t="s">
        <v>72</v>
      </c>
      <c r="E563" s="32" t="s">
        <v>73</v>
      </c>
      <c r="F563" s="32" t="s">
        <v>2025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77</v>
      </c>
      <c r="L563" s="32" t="s">
        <v>77</v>
      </c>
      <c r="M563" s="32" t="s">
        <v>77</v>
      </c>
      <c r="N563" s="32" t="s">
        <v>77</v>
      </c>
      <c r="O563" s="32" t="s">
        <v>1187</v>
      </c>
    </row>
    <row r="564" spans="1:15" ht="15.75" x14ac:dyDescent="0.25">
      <c r="A564" s="31">
        <v>712</v>
      </c>
      <c r="B564" s="32" t="s">
        <v>204</v>
      </c>
      <c r="C564" s="32" t="s">
        <v>205</v>
      </c>
      <c r="D564" s="32" t="s">
        <v>72</v>
      </c>
      <c r="E564" s="32" t="s">
        <v>105</v>
      </c>
      <c r="F564" s="32" t="s">
        <v>2027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74</v>
      </c>
      <c r="L564" s="32" t="s">
        <v>77</v>
      </c>
      <c r="M564" s="32" t="s">
        <v>74</v>
      </c>
      <c r="N564" s="32" t="s">
        <v>77</v>
      </c>
      <c r="O564" s="32" t="s">
        <v>1201</v>
      </c>
    </row>
    <row r="565" spans="1:15" ht="15.75" hidden="1" x14ac:dyDescent="0.25">
      <c r="A565" s="31">
        <v>721</v>
      </c>
      <c r="B565" s="32" t="s">
        <v>454</v>
      </c>
      <c r="C565" s="32" t="s">
        <v>455</v>
      </c>
      <c r="D565" s="32" t="s">
        <v>72</v>
      </c>
      <c r="E565" s="32" t="s">
        <v>73</v>
      </c>
      <c r="F565" s="32" t="s">
        <v>2025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1187</v>
      </c>
    </row>
    <row r="566" spans="1:15" ht="15.75" hidden="1" x14ac:dyDescent="0.25">
      <c r="A566" s="31">
        <v>722</v>
      </c>
      <c r="B566" s="32" t="s">
        <v>645</v>
      </c>
      <c r="C566" s="32" t="s">
        <v>646</v>
      </c>
      <c r="D566" s="32" t="s">
        <v>72</v>
      </c>
      <c r="E566" s="32" t="s">
        <v>73</v>
      </c>
      <c r="F566" s="32" t="s">
        <v>2027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1187</v>
      </c>
    </row>
    <row r="567" spans="1:15" ht="15.75" x14ac:dyDescent="0.25">
      <c r="A567" s="31">
        <v>716</v>
      </c>
      <c r="B567" s="32" t="s">
        <v>619</v>
      </c>
      <c r="C567" s="32" t="s">
        <v>620</v>
      </c>
      <c r="D567" s="32" t="s">
        <v>72</v>
      </c>
      <c r="E567" s="32" t="s">
        <v>105</v>
      </c>
      <c r="F567" s="32" t="s">
        <v>2027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1201</v>
      </c>
    </row>
    <row r="568" spans="1:15" ht="15.75" hidden="1" x14ac:dyDescent="0.25">
      <c r="A568" s="31">
        <v>724</v>
      </c>
      <c r="B568" s="32" t="s">
        <v>1167</v>
      </c>
      <c r="C568" s="29" t="s">
        <v>1168</v>
      </c>
      <c r="D568" s="29" t="s">
        <v>72</v>
      </c>
      <c r="E568" s="29" t="s">
        <v>73</v>
      </c>
      <c r="F568" s="32" t="s">
        <v>2025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74</v>
      </c>
      <c r="M568" s="32" t="s">
        <v>74</v>
      </c>
      <c r="N568" s="32" t="s">
        <v>74</v>
      </c>
      <c r="O568" s="32" t="s">
        <v>1182</v>
      </c>
    </row>
    <row r="569" spans="1:15" ht="15.75" hidden="1" x14ac:dyDescent="0.25">
      <c r="A569" s="31">
        <v>725</v>
      </c>
      <c r="B569" s="32" t="s">
        <v>1169</v>
      </c>
      <c r="C569" s="29" t="s">
        <v>1170</v>
      </c>
      <c r="D569" s="29" t="s">
        <v>72</v>
      </c>
      <c r="E569" s="29" t="s">
        <v>73</v>
      </c>
      <c r="F569" s="32" t="s">
        <v>2025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74</v>
      </c>
      <c r="L569" s="32" t="s">
        <v>74</v>
      </c>
      <c r="M569" s="32" t="s">
        <v>74</v>
      </c>
      <c r="N569" s="32" t="s">
        <v>74</v>
      </c>
      <c r="O569" s="32" t="s">
        <v>1182</v>
      </c>
    </row>
    <row r="570" spans="1:15" ht="15.75" hidden="1" x14ac:dyDescent="0.25">
      <c r="A570" s="31">
        <v>726</v>
      </c>
      <c r="B570" s="32" t="s">
        <v>1171</v>
      </c>
      <c r="C570" s="29" t="s">
        <v>1172</v>
      </c>
      <c r="D570" s="29" t="s">
        <v>72</v>
      </c>
      <c r="E570" s="29" t="s">
        <v>73</v>
      </c>
      <c r="F570" s="32" t="s">
        <v>2025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74</v>
      </c>
      <c r="L570" s="32" t="s">
        <v>74</v>
      </c>
      <c r="M570" s="32" t="s">
        <v>74</v>
      </c>
      <c r="N570" s="32" t="s">
        <v>74</v>
      </c>
      <c r="O570" s="32" t="s">
        <v>1182</v>
      </c>
    </row>
    <row r="571" spans="1:15" ht="15.75" x14ac:dyDescent="0.25">
      <c r="A571" s="31">
        <v>720</v>
      </c>
      <c r="B571" s="32" t="s">
        <v>212</v>
      </c>
      <c r="C571" s="32" t="s">
        <v>213</v>
      </c>
      <c r="D571" s="32" t="s">
        <v>72</v>
      </c>
      <c r="E571" s="32" t="s">
        <v>105</v>
      </c>
      <c r="F571" s="32" t="s">
        <v>2025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1201</v>
      </c>
    </row>
    <row r="572" spans="1:15" ht="15.75" x14ac:dyDescent="0.25">
      <c r="A572" s="31">
        <v>723</v>
      </c>
      <c r="B572" s="32" t="s">
        <v>2289</v>
      </c>
      <c r="C572" s="29" t="str">
        <f>VLOOKUP(A572,'LISTADO ATM'!$A$2:$B$823,2,0)</f>
        <v xml:space="preserve">ATM Farmacia COOPINFA </v>
      </c>
      <c r="D572" s="29"/>
      <c r="E572" s="29" t="s">
        <v>1273</v>
      </c>
      <c r="F572" s="32" t="s">
        <v>1298</v>
      </c>
      <c r="G572" s="32" t="s">
        <v>1298</v>
      </c>
      <c r="H572" s="32" t="s">
        <v>1298</v>
      </c>
      <c r="I572" s="32" t="s">
        <v>1298</v>
      </c>
      <c r="J572" s="32" t="s">
        <v>1298</v>
      </c>
      <c r="K572" s="32" t="s">
        <v>1298</v>
      </c>
      <c r="L572" s="32" t="s">
        <v>1298</v>
      </c>
      <c r="M572" s="32" t="s">
        <v>1298</v>
      </c>
      <c r="N572" s="32"/>
      <c r="O572" s="32"/>
    </row>
    <row r="573" spans="1:15" ht="15.75" x14ac:dyDescent="0.25">
      <c r="A573" s="31">
        <v>727</v>
      </c>
      <c r="B573" s="32" t="s">
        <v>570</v>
      </c>
      <c r="C573" s="32" t="s">
        <v>571</v>
      </c>
      <c r="D573" s="32" t="s">
        <v>72</v>
      </c>
      <c r="E573" s="32" t="s">
        <v>105</v>
      </c>
      <c r="F573" s="32" t="s">
        <v>2025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74</v>
      </c>
      <c r="O573" s="32" t="s">
        <v>1201</v>
      </c>
    </row>
    <row r="574" spans="1:15" ht="15.75" hidden="1" x14ac:dyDescent="0.25">
      <c r="A574" s="31">
        <v>730</v>
      </c>
      <c r="B574" s="32" t="s">
        <v>147</v>
      </c>
      <c r="C574" s="32" t="s">
        <v>148</v>
      </c>
      <c r="D574" s="32" t="s">
        <v>72</v>
      </c>
      <c r="E574" s="32" t="s">
        <v>90</v>
      </c>
      <c r="F574" s="32" t="s">
        <v>2025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74</v>
      </c>
      <c r="M574" s="32" t="s">
        <v>74</v>
      </c>
      <c r="N574" s="32" t="s">
        <v>77</v>
      </c>
      <c r="O574" s="32" t="s">
        <v>1179</v>
      </c>
    </row>
    <row r="575" spans="1:15" ht="15.75" x14ac:dyDescent="0.25">
      <c r="A575" s="31">
        <v>728</v>
      </c>
      <c r="B575" s="32" t="s">
        <v>103</v>
      </c>
      <c r="C575" s="32" t="s">
        <v>104</v>
      </c>
      <c r="D575" s="32" t="s">
        <v>72</v>
      </c>
      <c r="E575" s="32" t="s">
        <v>105</v>
      </c>
      <c r="F575" s="32" t="s">
        <v>2027</v>
      </c>
      <c r="G575" s="32" t="s">
        <v>77</v>
      </c>
      <c r="H575" s="32" t="s">
        <v>77</v>
      </c>
      <c r="I575" s="32" t="s">
        <v>77</v>
      </c>
      <c r="J575" s="32" t="s">
        <v>77</v>
      </c>
      <c r="K575" s="32" t="s">
        <v>74</v>
      </c>
      <c r="L575" s="32" t="s">
        <v>77</v>
      </c>
      <c r="M575" s="32" t="s">
        <v>74</v>
      </c>
      <c r="N575" s="32" t="s">
        <v>77</v>
      </c>
      <c r="O575" s="32" t="s">
        <v>1206</v>
      </c>
    </row>
    <row r="576" spans="1:15" ht="15.75" x14ac:dyDescent="0.25">
      <c r="A576" s="31">
        <v>729</v>
      </c>
      <c r="B576" s="32" t="s">
        <v>110</v>
      </c>
      <c r="C576" s="32" t="s">
        <v>111</v>
      </c>
      <c r="D576" s="32" t="s">
        <v>72</v>
      </c>
      <c r="E576" s="32" t="s">
        <v>105</v>
      </c>
      <c r="F576" s="32" t="s">
        <v>2025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1206</v>
      </c>
    </row>
    <row r="577" spans="1:15" ht="15.75" hidden="1" x14ac:dyDescent="0.25">
      <c r="A577" s="31">
        <v>733</v>
      </c>
      <c r="B577" s="32" t="s">
        <v>758</v>
      </c>
      <c r="C577" s="32" t="s">
        <v>759</v>
      </c>
      <c r="D577" s="32" t="s">
        <v>72</v>
      </c>
      <c r="E577" s="32" t="s">
        <v>90</v>
      </c>
      <c r="F577" s="32" t="s">
        <v>2025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1179</v>
      </c>
    </row>
    <row r="578" spans="1:15" ht="15.75" hidden="1" x14ac:dyDescent="0.25">
      <c r="A578" s="31">
        <v>734</v>
      </c>
      <c r="B578" s="32" t="s">
        <v>310</v>
      </c>
      <c r="C578" s="32" t="s">
        <v>311</v>
      </c>
      <c r="D578" s="32" t="s">
        <v>72</v>
      </c>
      <c r="E578" s="32" t="s">
        <v>73</v>
      </c>
      <c r="F578" s="32" t="s">
        <v>2027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1183</v>
      </c>
    </row>
    <row r="579" spans="1:15" ht="15.75" hidden="1" x14ac:dyDescent="0.25">
      <c r="A579" s="31">
        <v>735</v>
      </c>
      <c r="B579" s="32" t="s">
        <v>312</v>
      </c>
      <c r="C579" s="32" t="s">
        <v>313</v>
      </c>
      <c r="D579" s="32" t="s">
        <v>72</v>
      </c>
      <c r="E579" s="32" t="s">
        <v>73</v>
      </c>
      <c r="F579" s="32" t="s">
        <v>2025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1183</v>
      </c>
    </row>
    <row r="580" spans="1:15" ht="15.75" x14ac:dyDescent="0.25">
      <c r="A580" s="31">
        <v>731</v>
      </c>
      <c r="B580" s="32" t="s">
        <v>597</v>
      </c>
      <c r="C580" s="32" t="s">
        <v>598</v>
      </c>
      <c r="D580" s="32" t="s">
        <v>72</v>
      </c>
      <c r="E580" s="32" t="s">
        <v>105</v>
      </c>
      <c r="F580" s="32" t="s">
        <v>2025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1177</v>
      </c>
    </row>
    <row r="581" spans="1:15" ht="15.75" x14ac:dyDescent="0.25">
      <c r="A581" s="31">
        <v>732</v>
      </c>
      <c r="B581" s="32" t="s">
        <v>218</v>
      </c>
      <c r="C581" s="32" t="s">
        <v>219</v>
      </c>
      <c r="D581" s="32" t="s">
        <v>72</v>
      </c>
      <c r="E581" s="32" t="s">
        <v>105</v>
      </c>
      <c r="F581" s="32" t="s">
        <v>2025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1202</v>
      </c>
    </row>
    <row r="582" spans="1:15" ht="15.75" hidden="1" x14ac:dyDescent="0.25">
      <c r="A582" s="31">
        <v>738</v>
      </c>
      <c r="B582" s="32" t="s">
        <v>499</v>
      </c>
      <c r="C582" s="32" t="s">
        <v>500</v>
      </c>
      <c r="D582" s="32" t="s">
        <v>72</v>
      </c>
      <c r="E582" s="32" t="s">
        <v>73</v>
      </c>
      <c r="F582" s="32" t="s">
        <v>2025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1184</v>
      </c>
    </row>
    <row r="583" spans="1:15" ht="15.75" hidden="1" x14ac:dyDescent="0.25">
      <c r="A583" s="31">
        <v>739</v>
      </c>
      <c r="B583" s="32" t="s">
        <v>542</v>
      </c>
      <c r="C583" s="32" t="s">
        <v>543</v>
      </c>
      <c r="D583" s="32" t="s">
        <v>72</v>
      </c>
      <c r="E583" s="32" t="s">
        <v>73</v>
      </c>
      <c r="F583" s="32" t="s">
        <v>2025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1184</v>
      </c>
    </row>
    <row r="584" spans="1:15" ht="15.75" x14ac:dyDescent="0.25">
      <c r="A584" s="31">
        <v>736</v>
      </c>
      <c r="B584" s="32" t="s">
        <v>126</v>
      </c>
      <c r="C584" s="32" t="s">
        <v>127</v>
      </c>
      <c r="D584" s="32" t="s">
        <v>72</v>
      </c>
      <c r="E584" s="32" t="s">
        <v>105</v>
      </c>
      <c r="F584" s="32" t="s">
        <v>2027</v>
      </c>
      <c r="G584" s="32" t="s">
        <v>77</v>
      </c>
      <c r="H584" s="32" t="s">
        <v>77</v>
      </c>
      <c r="I584" s="32" t="s">
        <v>77</v>
      </c>
      <c r="J584" s="32" t="s">
        <v>77</v>
      </c>
      <c r="K584" s="32" t="s">
        <v>74</v>
      </c>
      <c r="L584" s="32" t="s">
        <v>77</v>
      </c>
      <c r="M584" s="32" t="s">
        <v>74</v>
      </c>
      <c r="N584" s="32" t="s">
        <v>77</v>
      </c>
      <c r="O584" s="32" t="s">
        <v>1203</v>
      </c>
    </row>
    <row r="585" spans="1:15" ht="15.75" x14ac:dyDescent="0.25">
      <c r="A585" s="31">
        <v>737</v>
      </c>
      <c r="B585" s="32" t="s">
        <v>560</v>
      </c>
      <c r="C585" s="32" t="s">
        <v>561</v>
      </c>
      <c r="D585" s="32" t="s">
        <v>72</v>
      </c>
      <c r="E585" s="32" t="s">
        <v>105</v>
      </c>
      <c r="F585" s="32" t="s">
        <v>2025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1203</v>
      </c>
    </row>
    <row r="586" spans="1:15" ht="15.75" hidden="1" x14ac:dyDescent="0.25">
      <c r="A586" s="31">
        <v>742</v>
      </c>
      <c r="B586" s="32" t="s">
        <v>1157</v>
      </c>
      <c r="C586" s="29" t="s">
        <v>1158</v>
      </c>
      <c r="D586" s="29" t="s">
        <v>72</v>
      </c>
      <c r="E586" s="29" t="s">
        <v>82</v>
      </c>
      <c r="F586" s="32" t="s">
        <v>2025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74</v>
      </c>
      <c r="L586" s="32" t="s">
        <v>77</v>
      </c>
      <c r="M586" s="32" t="s">
        <v>74</v>
      </c>
      <c r="N586" s="32" t="s">
        <v>77</v>
      </c>
      <c r="O586" s="32" t="s">
        <v>1188</v>
      </c>
    </row>
    <row r="587" spans="1:15" ht="15.75" hidden="1" x14ac:dyDescent="0.25">
      <c r="A587" s="31">
        <v>743</v>
      </c>
      <c r="B587" s="32" t="s">
        <v>572</v>
      </c>
      <c r="C587" s="32" t="s">
        <v>573</v>
      </c>
      <c r="D587" s="32" t="s">
        <v>72</v>
      </c>
      <c r="E587" s="32" t="s">
        <v>73</v>
      </c>
      <c r="F587" s="32" t="s">
        <v>2027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74</v>
      </c>
      <c r="O587" s="32" t="s">
        <v>1186</v>
      </c>
    </row>
    <row r="588" spans="1:15" ht="15.75" hidden="1" x14ac:dyDescent="0.25">
      <c r="A588" s="31">
        <v>744</v>
      </c>
      <c r="B588" s="32" t="s">
        <v>574</v>
      </c>
      <c r="C588" s="32" t="s">
        <v>575</v>
      </c>
      <c r="D588" s="32" t="s">
        <v>72</v>
      </c>
      <c r="E588" s="32" t="s">
        <v>73</v>
      </c>
      <c r="F588" s="32" t="s">
        <v>2027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1185</v>
      </c>
    </row>
    <row r="589" spans="1:15" ht="15.75" hidden="1" x14ac:dyDescent="0.25">
      <c r="A589" s="31">
        <v>745</v>
      </c>
      <c r="B589" s="32" t="s">
        <v>438</v>
      </c>
      <c r="C589" s="32" t="s">
        <v>439</v>
      </c>
      <c r="D589" s="32" t="s">
        <v>72</v>
      </c>
      <c r="E589" s="32" t="s">
        <v>73</v>
      </c>
      <c r="F589" s="32" t="s">
        <v>2025</v>
      </c>
      <c r="G589" s="32" t="s">
        <v>74</v>
      </c>
      <c r="H589" s="32" t="s">
        <v>74</v>
      </c>
      <c r="I589" s="32" t="s">
        <v>74</v>
      </c>
      <c r="J589" s="32" t="s">
        <v>74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1180</v>
      </c>
    </row>
    <row r="590" spans="1:15" ht="15.75" x14ac:dyDescent="0.25">
      <c r="A590" s="31">
        <v>740</v>
      </c>
      <c r="B590" s="32" t="s">
        <v>180</v>
      </c>
      <c r="C590" s="32" t="s">
        <v>181</v>
      </c>
      <c r="D590" s="32" t="s">
        <v>72</v>
      </c>
      <c r="E590" s="32" t="s">
        <v>105</v>
      </c>
      <c r="F590" s="32" t="s">
        <v>2025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74</v>
      </c>
      <c r="O590" s="32" t="s">
        <v>1202</v>
      </c>
    </row>
    <row r="591" spans="1:15" ht="31.5" x14ac:dyDescent="0.25">
      <c r="A591" s="31">
        <v>741</v>
      </c>
      <c r="B591" s="32" t="s">
        <v>740</v>
      </c>
      <c r="C591" s="32" t="s">
        <v>741</v>
      </c>
      <c r="D591" s="32" t="s">
        <v>72</v>
      </c>
      <c r="E591" s="32" t="s">
        <v>105</v>
      </c>
      <c r="F591" s="32" t="s">
        <v>2025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77</v>
      </c>
      <c r="L591" s="32" t="s">
        <v>77</v>
      </c>
      <c r="M591" s="32" t="s">
        <v>77</v>
      </c>
      <c r="N591" s="32" t="s">
        <v>74</v>
      </c>
      <c r="O591" s="32" t="s">
        <v>1207</v>
      </c>
    </row>
    <row r="592" spans="1:15" ht="15.75" x14ac:dyDescent="0.25">
      <c r="A592" s="31">
        <v>746</v>
      </c>
      <c r="B592" s="32" t="s">
        <v>255</v>
      </c>
      <c r="C592" s="32" t="s">
        <v>256</v>
      </c>
      <c r="D592" s="32" t="s">
        <v>72</v>
      </c>
      <c r="E592" s="32" t="s">
        <v>105</v>
      </c>
      <c r="F592" s="32" t="s">
        <v>2027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1205</v>
      </c>
    </row>
    <row r="593" spans="1:15" ht="15.75" x14ac:dyDescent="0.25">
      <c r="A593" s="31">
        <v>747</v>
      </c>
      <c r="B593" s="32" t="s">
        <v>342</v>
      </c>
      <c r="C593" s="32" t="s">
        <v>343</v>
      </c>
      <c r="D593" s="32" t="s">
        <v>72</v>
      </c>
      <c r="E593" s="32" t="s">
        <v>105</v>
      </c>
      <c r="F593" s="32" t="s">
        <v>2027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1201</v>
      </c>
    </row>
    <row r="594" spans="1:15" ht="15.75" hidden="1" x14ac:dyDescent="0.25">
      <c r="A594" s="31">
        <v>750</v>
      </c>
      <c r="B594" s="32" t="s">
        <v>534</v>
      </c>
      <c r="C594" s="32" t="s">
        <v>535</v>
      </c>
      <c r="D594" s="32" t="s">
        <v>72</v>
      </c>
      <c r="E594" s="32" t="s">
        <v>90</v>
      </c>
      <c r="F594" s="32" t="s">
        <v>2027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1179</v>
      </c>
    </row>
    <row r="595" spans="1:15" ht="15.75" hidden="1" x14ac:dyDescent="0.25">
      <c r="A595" s="31">
        <v>751</v>
      </c>
      <c r="B595" s="32" t="s">
        <v>2199</v>
      </c>
      <c r="C595" s="29" t="s">
        <v>2183</v>
      </c>
      <c r="D595" s="29"/>
      <c r="E595" s="29" t="s">
        <v>90</v>
      </c>
      <c r="F595" s="32" t="s">
        <v>1298</v>
      </c>
      <c r="G595" s="32" t="s">
        <v>1298</v>
      </c>
      <c r="H595" s="32" t="s">
        <v>1298</v>
      </c>
      <c r="I595" s="32" t="s">
        <v>1298</v>
      </c>
      <c r="J595" s="32" t="s">
        <v>1298</v>
      </c>
      <c r="K595" s="32" t="s">
        <v>1298</v>
      </c>
      <c r="L595" s="32" t="s">
        <v>1298</v>
      </c>
      <c r="M595" s="32" t="s">
        <v>1298</v>
      </c>
      <c r="N595" s="32"/>
      <c r="O595" s="32"/>
    </row>
    <row r="596" spans="1:15" ht="15.75" x14ac:dyDescent="0.25">
      <c r="A596" s="31">
        <v>748</v>
      </c>
      <c r="B596" s="32" t="s">
        <v>247</v>
      </c>
      <c r="C596" s="32" t="s">
        <v>248</v>
      </c>
      <c r="D596" s="32" t="s">
        <v>72</v>
      </c>
      <c r="E596" s="32" t="s">
        <v>105</v>
      </c>
      <c r="F596" s="32" t="s">
        <v>2025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1202</v>
      </c>
    </row>
    <row r="597" spans="1:15" ht="15.75" hidden="1" x14ac:dyDescent="0.25">
      <c r="A597" s="31">
        <v>753</v>
      </c>
      <c r="B597" s="32" t="s">
        <v>885</v>
      </c>
      <c r="C597" s="32" t="s">
        <v>44</v>
      </c>
      <c r="D597" s="32" t="s">
        <v>72</v>
      </c>
      <c r="E597" s="32" t="s">
        <v>73</v>
      </c>
      <c r="F597" s="32" t="s">
        <v>2025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74</v>
      </c>
      <c r="O597" s="32" t="s">
        <v>1182</v>
      </c>
    </row>
    <row r="598" spans="1:15" ht="15.75" x14ac:dyDescent="0.25">
      <c r="A598" s="31">
        <v>749</v>
      </c>
      <c r="B598" s="32" t="s">
        <v>508</v>
      </c>
      <c r="C598" s="32" t="s">
        <v>509</v>
      </c>
      <c r="D598" s="32" t="s">
        <v>72</v>
      </c>
      <c r="E598" s="32" t="s">
        <v>105</v>
      </c>
      <c r="F598" s="32" t="s">
        <v>2025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1202</v>
      </c>
    </row>
    <row r="599" spans="1:15" ht="15.75" hidden="1" x14ac:dyDescent="0.25">
      <c r="A599" s="31">
        <v>755</v>
      </c>
      <c r="B599" s="32" t="s">
        <v>888</v>
      </c>
      <c r="C599" s="32" t="s">
        <v>889</v>
      </c>
      <c r="D599" s="32" t="s">
        <v>72</v>
      </c>
      <c r="E599" s="32" t="s">
        <v>73</v>
      </c>
      <c r="F599" s="32" t="s">
        <v>2025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1187</v>
      </c>
    </row>
    <row r="600" spans="1:15" ht="15.75" x14ac:dyDescent="0.25">
      <c r="A600" s="31">
        <v>752</v>
      </c>
      <c r="B600" s="32" t="s">
        <v>558</v>
      </c>
      <c r="C600" s="32" t="s">
        <v>559</v>
      </c>
      <c r="D600" s="32" t="s">
        <v>72</v>
      </c>
      <c r="E600" s="32" t="s">
        <v>105</v>
      </c>
      <c r="F600" s="32" t="s">
        <v>2027</v>
      </c>
      <c r="G600" s="32" t="s">
        <v>77</v>
      </c>
      <c r="H600" s="32" t="s">
        <v>77</v>
      </c>
      <c r="I600" s="32" t="s">
        <v>77</v>
      </c>
      <c r="J600" s="32" t="s">
        <v>77</v>
      </c>
      <c r="K600" s="32" t="s">
        <v>74</v>
      </c>
      <c r="L600" s="32" t="s">
        <v>77</v>
      </c>
      <c r="M600" s="32" t="s">
        <v>74</v>
      </c>
      <c r="N600" s="32" t="s">
        <v>77</v>
      </c>
      <c r="O600" s="32" t="s">
        <v>1206</v>
      </c>
    </row>
    <row r="601" spans="1:15" ht="15.75" x14ac:dyDescent="0.25">
      <c r="A601" s="31">
        <v>754</v>
      </c>
      <c r="B601" s="32" t="s">
        <v>886</v>
      </c>
      <c r="C601" s="32" t="s">
        <v>887</v>
      </c>
      <c r="D601" s="32" t="s">
        <v>72</v>
      </c>
      <c r="E601" s="32" t="s">
        <v>105</v>
      </c>
      <c r="F601" s="32" t="s">
        <v>2025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77</v>
      </c>
      <c r="O601" s="32" t="s">
        <v>1202</v>
      </c>
    </row>
    <row r="602" spans="1:15" ht="15.75" x14ac:dyDescent="0.25">
      <c r="A602" s="31">
        <v>756</v>
      </c>
      <c r="B602" s="32" t="s">
        <v>890</v>
      </c>
      <c r="C602" s="32" t="s">
        <v>891</v>
      </c>
      <c r="D602" s="32" t="s">
        <v>72</v>
      </c>
      <c r="E602" s="32" t="s">
        <v>105</v>
      </c>
      <c r="F602" s="32" t="s">
        <v>2025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 t="s">
        <v>1177</v>
      </c>
    </row>
    <row r="603" spans="1:15" ht="15.75" hidden="1" x14ac:dyDescent="0.25">
      <c r="A603" s="31">
        <v>759</v>
      </c>
      <c r="B603" s="32" t="s">
        <v>894</v>
      </c>
      <c r="C603" s="32" t="s">
        <v>895</v>
      </c>
      <c r="D603" s="32" t="s">
        <v>72</v>
      </c>
      <c r="E603" s="32" t="s">
        <v>73</v>
      </c>
      <c r="F603" s="32" t="s">
        <v>2027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74</v>
      </c>
      <c r="L603" s="32" t="s">
        <v>77</v>
      </c>
      <c r="M603" s="32" t="s">
        <v>74</v>
      </c>
      <c r="N603" s="32" t="s">
        <v>77</v>
      </c>
      <c r="O603" s="32" t="s">
        <v>1180</v>
      </c>
    </row>
    <row r="604" spans="1:15" ht="15.75" x14ac:dyDescent="0.25">
      <c r="A604" s="31">
        <v>757</v>
      </c>
      <c r="B604" s="32" t="s">
        <v>892</v>
      </c>
      <c r="C604" s="32" t="s">
        <v>893</v>
      </c>
      <c r="D604" s="32" t="s">
        <v>72</v>
      </c>
      <c r="E604" s="32" t="s">
        <v>105</v>
      </c>
      <c r="F604" s="32" t="s">
        <v>2025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74</v>
      </c>
      <c r="O604" s="32" t="s">
        <v>1201</v>
      </c>
    </row>
    <row r="605" spans="1:15" ht="15.75" hidden="1" x14ac:dyDescent="0.25">
      <c r="A605" s="31">
        <v>761</v>
      </c>
      <c r="B605" s="32" t="s">
        <v>898</v>
      </c>
      <c r="C605" s="32" t="s">
        <v>28</v>
      </c>
      <c r="D605" s="32" t="s">
        <v>72</v>
      </c>
      <c r="E605" s="32" t="s">
        <v>73</v>
      </c>
      <c r="F605" s="32" t="s">
        <v>2025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 t="s">
        <v>1182</v>
      </c>
    </row>
    <row r="606" spans="1:15" ht="15.75" x14ac:dyDescent="0.25">
      <c r="A606" s="31">
        <v>758</v>
      </c>
      <c r="B606" s="32" t="s">
        <v>2398</v>
      </c>
      <c r="C606" s="29" t="s">
        <v>2397</v>
      </c>
      <c r="D606" s="29"/>
      <c r="E606" s="29" t="s">
        <v>1273</v>
      </c>
      <c r="F606" s="32" t="s">
        <v>1298</v>
      </c>
      <c r="G606" s="32" t="s">
        <v>1298</v>
      </c>
      <c r="H606" s="32" t="s">
        <v>1298</v>
      </c>
      <c r="I606" s="32" t="s">
        <v>1298</v>
      </c>
      <c r="J606" s="32" t="s">
        <v>1298</v>
      </c>
      <c r="K606" s="32" t="s">
        <v>1298</v>
      </c>
      <c r="L606" s="32" t="s">
        <v>1298</v>
      </c>
      <c r="M606" s="32" t="s">
        <v>1298</v>
      </c>
      <c r="N606" s="32"/>
      <c r="O606" s="32"/>
    </row>
    <row r="607" spans="1:15" ht="15.75" hidden="1" x14ac:dyDescent="0.25">
      <c r="A607" s="31">
        <v>764</v>
      </c>
      <c r="B607" s="32" t="s">
        <v>732</v>
      </c>
      <c r="C607" s="32" t="s">
        <v>733</v>
      </c>
      <c r="D607" s="32" t="s">
        <v>72</v>
      </c>
      <c r="E607" s="32" t="s">
        <v>90</v>
      </c>
      <c r="F607" s="32" t="s">
        <v>2025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77</v>
      </c>
      <c r="O607" s="32" t="s">
        <v>1177</v>
      </c>
    </row>
    <row r="608" spans="1:15" ht="15.75" hidden="1" x14ac:dyDescent="0.25">
      <c r="A608" s="31">
        <v>765</v>
      </c>
      <c r="B608" s="32" t="s">
        <v>332</v>
      </c>
      <c r="C608" s="32" t="s">
        <v>333</v>
      </c>
      <c r="D608" s="32" t="s">
        <v>72</v>
      </c>
      <c r="E608" s="32" t="s">
        <v>90</v>
      </c>
      <c r="F608" s="32" t="s">
        <v>2025</v>
      </c>
      <c r="G608" s="32" t="s">
        <v>77</v>
      </c>
      <c r="H608" s="32" t="s">
        <v>77</v>
      </c>
      <c r="I608" s="32" t="s">
        <v>77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1177</v>
      </c>
    </row>
    <row r="609" spans="1:15" ht="15.75" hidden="1" x14ac:dyDescent="0.25">
      <c r="A609" s="31">
        <v>766</v>
      </c>
      <c r="B609" s="32" t="s">
        <v>724</v>
      </c>
      <c r="C609" s="32" t="s">
        <v>45</v>
      </c>
      <c r="D609" s="32" t="s">
        <v>72</v>
      </c>
      <c r="E609" s="32" t="s">
        <v>90</v>
      </c>
      <c r="F609" s="32" t="s">
        <v>2027</v>
      </c>
      <c r="G609" s="32" t="s">
        <v>77</v>
      </c>
      <c r="H609" s="32" t="s">
        <v>77</v>
      </c>
      <c r="I609" s="32" t="s">
        <v>77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1177</v>
      </c>
    </row>
    <row r="610" spans="1:15" ht="15.75" hidden="1" x14ac:dyDescent="0.25">
      <c r="A610" s="31">
        <v>767</v>
      </c>
      <c r="B610" s="32" t="s">
        <v>114</v>
      </c>
      <c r="C610" s="32" t="s">
        <v>115</v>
      </c>
      <c r="D610" s="32" t="s">
        <v>72</v>
      </c>
      <c r="E610" s="32" t="s">
        <v>90</v>
      </c>
      <c r="F610" s="32" t="s">
        <v>2025</v>
      </c>
      <c r="G610" s="32" t="s">
        <v>77</v>
      </c>
      <c r="H610" s="32" t="s">
        <v>74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74</v>
      </c>
      <c r="N610" s="32" t="s">
        <v>74</v>
      </c>
      <c r="O610" s="32" t="s">
        <v>1177</v>
      </c>
    </row>
    <row r="611" spans="1:15" ht="15.75" hidden="1" x14ac:dyDescent="0.25">
      <c r="A611" s="31">
        <v>769</v>
      </c>
      <c r="B611" s="32" t="s">
        <v>2193</v>
      </c>
      <c r="C611" s="29" t="s">
        <v>2184</v>
      </c>
      <c r="D611" s="29" t="s">
        <v>72</v>
      </c>
      <c r="E611" s="29" t="s">
        <v>73</v>
      </c>
      <c r="F611" s="32" t="s">
        <v>2025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74</v>
      </c>
      <c r="L611" s="32" t="s">
        <v>74</v>
      </c>
      <c r="M611" s="32" t="s">
        <v>74</v>
      </c>
      <c r="N611" s="32" t="s">
        <v>77</v>
      </c>
      <c r="O611" s="32"/>
    </row>
    <row r="612" spans="1:15" ht="15.75" x14ac:dyDescent="0.25">
      <c r="A612" s="31">
        <v>760</v>
      </c>
      <c r="B612" s="32" t="s">
        <v>896</v>
      </c>
      <c r="C612" s="32" t="s">
        <v>897</v>
      </c>
      <c r="D612" s="32" t="s">
        <v>72</v>
      </c>
      <c r="E612" s="32" t="s">
        <v>105</v>
      </c>
      <c r="F612" s="32" t="s">
        <v>2025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74</v>
      </c>
      <c r="L612" s="32" t="s">
        <v>77</v>
      </c>
      <c r="M612" s="32" t="s">
        <v>77</v>
      </c>
      <c r="N612" s="32" t="s">
        <v>77</v>
      </c>
      <c r="O612" s="32" t="s">
        <v>1177</v>
      </c>
    </row>
    <row r="613" spans="1:15" ht="15.75" x14ac:dyDescent="0.25">
      <c r="A613" s="31">
        <v>763</v>
      </c>
      <c r="B613" s="32" t="s">
        <v>722</v>
      </c>
      <c r="C613" s="32" t="s">
        <v>723</v>
      </c>
      <c r="D613" s="32" t="s">
        <v>72</v>
      </c>
      <c r="E613" s="32" t="s">
        <v>105</v>
      </c>
      <c r="F613" s="32" t="s">
        <v>2025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74</v>
      </c>
      <c r="L613" s="32" t="s">
        <v>77</v>
      </c>
      <c r="M613" s="32" t="s">
        <v>74</v>
      </c>
      <c r="N613" s="32" t="s">
        <v>77</v>
      </c>
      <c r="O613" s="32" t="s">
        <v>1203</v>
      </c>
    </row>
    <row r="614" spans="1:15" ht="15.75" hidden="1" x14ac:dyDescent="0.25">
      <c r="A614" s="31">
        <v>772</v>
      </c>
      <c r="B614" s="32" t="s">
        <v>362</v>
      </c>
      <c r="C614" s="32" t="s">
        <v>1260</v>
      </c>
      <c r="D614" s="32" t="s">
        <v>72</v>
      </c>
      <c r="E614" s="32" t="s">
        <v>82</v>
      </c>
      <c r="F614" s="32" t="s">
        <v>2025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74</v>
      </c>
      <c r="L614" s="32" t="s">
        <v>77</v>
      </c>
      <c r="M614" s="32" t="s">
        <v>74</v>
      </c>
      <c r="N614" s="32" t="s">
        <v>77</v>
      </c>
      <c r="O614" s="32" t="s">
        <v>1177</v>
      </c>
    </row>
    <row r="615" spans="1:15" ht="15.75" hidden="1" x14ac:dyDescent="0.25">
      <c r="A615" s="31">
        <v>773</v>
      </c>
      <c r="B615" s="32" t="s">
        <v>426</v>
      </c>
      <c r="C615" s="32" t="s">
        <v>427</v>
      </c>
      <c r="D615" s="32" t="s">
        <v>87</v>
      </c>
      <c r="E615" s="32" t="s">
        <v>82</v>
      </c>
      <c r="F615" s="32" t="s">
        <v>2025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1188</v>
      </c>
    </row>
    <row r="616" spans="1:15" ht="15.75" x14ac:dyDescent="0.25">
      <c r="A616" s="31">
        <v>770</v>
      </c>
      <c r="B616" s="32" t="s">
        <v>901</v>
      </c>
      <c r="C616" s="32" t="s">
        <v>53</v>
      </c>
      <c r="D616" s="32" t="s">
        <v>72</v>
      </c>
      <c r="E616" s="32" t="s">
        <v>105</v>
      </c>
      <c r="F616" s="32" t="s">
        <v>2025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1205</v>
      </c>
    </row>
    <row r="617" spans="1:15" ht="15.75" x14ac:dyDescent="0.25">
      <c r="A617" s="31">
        <v>771</v>
      </c>
      <c r="B617" s="32" t="s">
        <v>902</v>
      </c>
      <c r="C617" s="32" t="s">
        <v>903</v>
      </c>
      <c r="D617" s="32" t="s">
        <v>72</v>
      </c>
      <c r="E617" s="32" t="s">
        <v>105</v>
      </c>
      <c r="F617" s="32" t="s">
        <v>2025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74</v>
      </c>
      <c r="N617" s="32" t="s">
        <v>74</v>
      </c>
      <c r="O617" s="32" t="s">
        <v>1177</v>
      </c>
    </row>
    <row r="618" spans="1:15" ht="15.75" hidden="1" x14ac:dyDescent="0.25">
      <c r="A618" s="31">
        <v>776</v>
      </c>
      <c r="B618" s="32" t="s">
        <v>80</v>
      </c>
      <c r="C618" s="32" t="s">
        <v>81</v>
      </c>
      <c r="D618" s="32" t="s">
        <v>72</v>
      </c>
      <c r="E618" s="32" t="s">
        <v>82</v>
      </c>
      <c r="F618" s="32" t="s">
        <v>2027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77</v>
      </c>
      <c r="O618" s="32" t="s">
        <v>1177</v>
      </c>
    </row>
    <row r="619" spans="1:15" ht="15.75" hidden="1" x14ac:dyDescent="0.25">
      <c r="A619" s="31">
        <v>777</v>
      </c>
      <c r="B619" s="32" t="s">
        <v>336</v>
      </c>
      <c r="C619" s="32" t="s">
        <v>337</v>
      </c>
      <c r="D619" s="32" t="s">
        <v>72</v>
      </c>
      <c r="E619" s="32" t="s">
        <v>82</v>
      </c>
      <c r="F619" s="32" t="s">
        <v>2025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1177</v>
      </c>
    </row>
    <row r="620" spans="1:15" ht="15.75" x14ac:dyDescent="0.25">
      <c r="A620" s="31">
        <v>774</v>
      </c>
      <c r="B620" s="32" t="s">
        <v>118</v>
      </c>
      <c r="C620" s="32" t="s">
        <v>119</v>
      </c>
      <c r="D620" s="32" t="s">
        <v>72</v>
      </c>
      <c r="E620" s="32" t="s">
        <v>105</v>
      </c>
      <c r="F620" s="32" t="s">
        <v>2025</v>
      </c>
      <c r="G620" s="32" t="s">
        <v>77</v>
      </c>
      <c r="H620" s="32" t="s">
        <v>77</v>
      </c>
      <c r="I620" s="32" t="s">
        <v>77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1177</v>
      </c>
    </row>
    <row r="621" spans="1:15" ht="15.75" x14ac:dyDescent="0.25">
      <c r="A621" s="31">
        <v>775</v>
      </c>
      <c r="B621" s="32" t="s">
        <v>730</v>
      </c>
      <c r="C621" s="32" t="s">
        <v>731</v>
      </c>
      <c r="D621" s="32" t="s">
        <v>72</v>
      </c>
      <c r="E621" s="32" t="s">
        <v>105</v>
      </c>
      <c r="F621" s="32" t="s">
        <v>2025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1177</v>
      </c>
    </row>
    <row r="622" spans="1:15" ht="15.75" hidden="1" x14ac:dyDescent="0.25">
      <c r="A622" s="29">
        <v>780</v>
      </c>
      <c r="B622" s="29" t="s">
        <v>88</v>
      </c>
      <c r="C622" s="29" t="s">
        <v>89</v>
      </c>
      <c r="D622" s="32" t="s">
        <v>72</v>
      </c>
      <c r="E622" s="32" t="s">
        <v>90</v>
      </c>
      <c r="F622" s="29" t="s">
        <v>2027</v>
      </c>
      <c r="G622" s="29" t="s">
        <v>77</v>
      </c>
      <c r="H622" s="29" t="s">
        <v>77</v>
      </c>
      <c r="I622" s="29" t="s">
        <v>74</v>
      </c>
      <c r="J622" s="29" t="s">
        <v>77</v>
      </c>
      <c r="K622" s="29" t="s">
        <v>74</v>
      </c>
      <c r="L622" s="29" t="s">
        <v>77</v>
      </c>
      <c r="M622" s="29" t="s">
        <v>74</v>
      </c>
      <c r="N622" s="29" t="s">
        <v>77</v>
      </c>
      <c r="O622" s="29" t="s">
        <v>1179</v>
      </c>
    </row>
    <row r="623" spans="1:15" ht="31.5" hidden="1" x14ac:dyDescent="0.25">
      <c r="A623" s="31">
        <v>781</v>
      </c>
      <c r="B623" s="32" t="s">
        <v>322</v>
      </c>
      <c r="C623" s="32" t="s">
        <v>323</v>
      </c>
      <c r="D623" s="32" t="s">
        <v>130</v>
      </c>
      <c r="E623" s="32" t="s">
        <v>90</v>
      </c>
      <c r="F623" s="32" t="s">
        <v>2025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77</v>
      </c>
      <c r="O623" s="32" t="s">
        <v>1179</v>
      </c>
    </row>
    <row r="624" spans="1:15" ht="15.75" x14ac:dyDescent="0.25">
      <c r="A624" s="31">
        <v>778</v>
      </c>
      <c r="B624" s="32" t="s">
        <v>346</v>
      </c>
      <c r="C624" s="32" t="s">
        <v>347</v>
      </c>
      <c r="D624" s="32" t="s">
        <v>72</v>
      </c>
      <c r="E624" s="32" t="s">
        <v>105</v>
      </c>
      <c r="F624" s="32" t="s">
        <v>2025</v>
      </c>
      <c r="G624" s="32" t="s">
        <v>77</v>
      </c>
      <c r="H624" s="32" t="s">
        <v>77</v>
      </c>
      <c r="I624" s="32" t="s">
        <v>77</v>
      </c>
      <c r="J624" s="32" t="s">
        <v>77</v>
      </c>
      <c r="K624" s="32" t="s">
        <v>74</v>
      </c>
      <c r="L624" s="32" t="s">
        <v>77</v>
      </c>
      <c r="M624" s="32" t="s">
        <v>74</v>
      </c>
      <c r="N624" s="32" t="s">
        <v>77</v>
      </c>
      <c r="O624" s="32" t="s">
        <v>1177</v>
      </c>
    </row>
    <row r="625" spans="1:15" ht="15.75" hidden="1" x14ac:dyDescent="0.25">
      <c r="A625" s="31">
        <v>783</v>
      </c>
      <c r="B625" s="32" t="s">
        <v>591</v>
      </c>
      <c r="C625" s="32" t="s">
        <v>592</v>
      </c>
      <c r="D625" s="32" t="s">
        <v>72</v>
      </c>
      <c r="E625" s="32" t="s">
        <v>90</v>
      </c>
      <c r="F625" s="32" t="s">
        <v>2025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77</v>
      </c>
      <c r="O625" s="32" t="s">
        <v>1179</v>
      </c>
    </row>
    <row r="626" spans="1:15" ht="15.75" hidden="1" x14ac:dyDescent="0.25">
      <c r="A626" s="31">
        <v>784</v>
      </c>
      <c r="B626" s="32" t="s">
        <v>899</v>
      </c>
      <c r="C626" s="32" t="s">
        <v>900</v>
      </c>
      <c r="D626" s="32" t="s">
        <v>72</v>
      </c>
      <c r="E626" s="32" t="s">
        <v>73</v>
      </c>
      <c r="F626" s="32" t="s">
        <v>2025</v>
      </c>
      <c r="G626" s="32" t="s">
        <v>77</v>
      </c>
      <c r="H626" s="32" t="s">
        <v>77</v>
      </c>
      <c r="I626" s="32" t="s">
        <v>74</v>
      </c>
      <c r="J626" s="32" t="s">
        <v>74</v>
      </c>
      <c r="K626" s="32" t="s">
        <v>74</v>
      </c>
      <c r="L626" s="32" t="s">
        <v>74</v>
      </c>
      <c r="M626" s="32" t="s">
        <v>74</v>
      </c>
      <c r="N626" s="32" t="s">
        <v>74</v>
      </c>
      <c r="O626" s="32" t="s">
        <v>1183</v>
      </c>
    </row>
    <row r="627" spans="1:15" ht="15.75" hidden="1" x14ac:dyDescent="0.25">
      <c r="A627" s="31">
        <v>785</v>
      </c>
      <c r="B627" s="32" t="s">
        <v>904</v>
      </c>
      <c r="C627" s="32" t="s">
        <v>905</v>
      </c>
      <c r="D627" s="32" t="s">
        <v>72</v>
      </c>
      <c r="E627" s="32" t="s">
        <v>73</v>
      </c>
      <c r="F627" s="32" t="s">
        <v>2025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74</v>
      </c>
      <c r="O627" s="32" t="s">
        <v>1182</v>
      </c>
    </row>
    <row r="628" spans="1:15" ht="15.75" hidden="1" x14ac:dyDescent="0.25">
      <c r="A628" s="31">
        <v>786</v>
      </c>
      <c r="B628" s="32" t="s">
        <v>906</v>
      </c>
      <c r="C628" s="32" t="s">
        <v>907</v>
      </c>
      <c r="D628" s="32" t="s">
        <v>72</v>
      </c>
      <c r="E628" s="32" t="s">
        <v>73</v>
      </c>
      <c r="F628" s="32" t="s">
        <v>2027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74</v>
      </c>
      <c r="O628" s="32" t="s">
        <v>1181</v>
      </c>
    </row>
    <row r="629" spans="1:15" ht="15.75" hidden="1" x14ac:dyDescent="0.25">
      <c r="A629" s="31">
        <v>787</v>
      </c>
      <c r="B629" s="32" t="s">
        <v>556</v>
      </c>
      <c r="C629" s="32" t="s">
        <v>287</v>
      </c>
      <c r="D629" s="32" t="s">
        <v>87</v>
      </c>
      <c r="E629" s="32" t="s">
        <v>73</v>
      </c>
      <c r="F629" s="32" t="s">
        <v>2025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1183</v>
      </c>
    </row>
    <row r="630" spans="1:15" ht="31.5" hidden="1" x14ac:dyDescent="0.25">
      <c r="A630" s="31">
        <v>788</v>
      </c>
      <c r="B630" s="32" t="s">
        <v>734</v>
      </c>
      <c r="C630" s="32" t="s">
        <v>735</v>
      </c>
      <c r="D630" s="32" t="s">
        <v>130</v>
      </c>
      <c r="E630" s="32" t="s">
        <v>73</v>
      </c>
      <c r="F630" s="32" t="s">
        <v>2025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1182</v>
      </c>
    </row>
    <row r="631" spans="1:15" ht="15.75" hidden="1" x14ac:dyDescent="0.25">
      <c r="A631" s="31">
        <v>789</v>
      </c>
      <c r="B631" s="32" t="s">
        <v>2192</v>
      </c>
      <c r="C631" s="29" t="s">
        <v>2185</v>
      </c>
      <c r="D631" s="29" t="s">
        <v>72</v>
      </c>
      <c r="E631" s="29" t="s">
        <v>82</v>
      </c>
      <c r="F631" s="32" t="s">
        <v>2025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/>
    </row>
    <row r="632" spans="1:15" ht="15.75" hidden="1" x14ac:dyDescent="0.25">
      <c r="A632" s="31">
        <v>790</v>
      </c>
      <c r="B632" s="32" t="s">
        <v>282</v>
      </c>
      <c r="C632" s="32" t="s">
        <v>283</v>
      </c>
      <c r="D632" s="32" t="s">
        <v>72</v>
      </c>
      <c r="E632" s="32" t="s">
        <v>73</v>
      </c>
      <c r="F632" s="32" t="s">
        <v>2027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74</v>
      </c>
      <c r="O632" s="32" t="s">
        <v>1183</v>
      </c>
    </row>
    <row r="633" spans="1:15" ht="31.5" hidden="1" x14ac:dyDescent="0.25">
      <c r="A633" s="31">
        <v>791</v>
      </c>
      <c r="B633" s="32" t="s">
        <v>908</v>
      </c>
      <c r="C633" s="32" t="s">
        <v>909</v>
      </c>
      <c r="D633" s="32" t="s">
        <v>130</v>
      </c>
      <c r="E633" s="32" t="s">
        <v>73</v>
      </c>
      <c r="F633" s="32" t="s">
        <v>2025</v>
      </c>
      <c r="G633" s="32" t="s">
        <v>77</v>
      </c>
      <c r="H633" s="32" t="s">
        <v>74</v>
      </c>
      <c r="I633" s="32" t="s">
        <v>74</v>
      </c>
      <c r="J633" s="32" t="s">
        <v>74</v>
      </c>
      <c r="K633" s="32" t="s">
        <v>74</v>
      </c>
      <c r="L633" s="32" t="s">
        <v>74</v>
      </c>
      <c r="M633" s="32" t="s">
        <v>74</v>
      </c>
      <c r="N633" s="32" t="s">
        <v>74</v>
      </c>
      <c r="O633" s="32" t="s">
        <v>1185</v>
      </c>
    </row>
    <row r="634" spans="1:15" ht="15.75" hidden="1" x14ac:dyDescent="0.25">
      <c r="A634" s="31">
        <v>792</v>
      </c>
      <c r="B634" s="32" t="s">
        <v>2190</v>
      </c>
      <c r="C634" s="29" t="s">
        <v>2186</v>
      </c>
      <c r="D634" s="29" t="s">
        <v>72</v>
      </c>
      <c r="E634" s="29" t="s">
        <v>73</v>
      </c>
      <c r="F634" s="32" t="s">
        <v>2025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/>
    </row>
    <row r="635" spans="1:15" ht="15.75" hidden="1" x14ac:dyDescent="0.25">
      <c r="A635" s="31">
        <v>793</v>
      </c>
      <c r="B635" s="32" t="s">
        <v>2168</v>
      </c>
      <c r="C635" s="29" t="s">
        <v>2169</v>
      </c>
      <c r="D635" s="29" t="s">
        <v>72</v>
      </c>
      <c r="E635" s="29" t="s">
        <v>73</v>
      </c>
      <c r="F635" s="32" t="s">
        <v>2025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/>
    </row>
    <row r="636" spans="1:15" ht="15.75" hidden="1" x14ac:dyDescent="0.25">
      <c r="A636" s="31">
        <v>794</v>
      </c>
      <c r="B636" s="32" t="s">
        <v>910</v>
      </c>
      <c r="C636" s="32" t="s">
        <v>29</v>
      </c>
      <c r="D636" s="32" t="s">
        <v>72</v>
      </c>
      <c r="E636" s="32" t="s">
        <v>73</v>
      </c>
      <c r="F636" s="32" t="s">
        <v>2025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74</v>
      </c>
      <c r="N636" s="32" t="s">
        <v>74</v>
      </c>
      <c r="O636" s="32" t="s">
        <v>1185</v>
      </c>
    </row>
    <row r="637" spans="1:15" ht="15.75" hidden="1" x14ac:dyDescent="0.25">
      <c r="A637" s="31">
        <v>795</v>
      </c>
      <c r="B637" s="32" t="s">
        <v>911</v>
      </c>
      <c r="C637" s="32" t="s">
        <v>912</v>
      </c>
      <c r="D637" s="32" t="s">
        <v>87</v>
      </c>
      <c r="E637" s="32" t="s">
        <v>82</v>
      </c>
      <c r="F637" s="32" t="s">
        <v>2025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1188</v>
      </c>
    </row>
    <row r="638" spans="1:15" ht="15.75" x14ac:dyDescent="0.25">
      <c r="A638" s="31">
        <v>779</v>
      </c>
      <c r="B638" s="32" t="s">
        <v>350</v>
      </c>
      <c r="C638" s="32" t="s">
        <v>351</v>
      </c>
      <c r="D638" s="32" t="s">
        <v>72</v>
      </c>
      <c r="E638" s="32" t="s">
        <v>105</v>
      </c>
      <c r="F638" s="32" t="s">
        <v>2025</v>
      </c>
      <c r="G638" s="32" t="s">
        <v>77</v>
      </c>
      <c r="H638" s="32" t="s">
        <v>77</v>
      </c>
      <c r="I638" s="32" t="s">
        <v>77</v>
      </c>
      <c r="J638" s="32" t="s">
        <v>77</v>
      </c>
      <c r="K638" s="32" t="s">
        <v>74</v>
      </c>
      <c r="L638" s="32" t="s">
        <v>77</v>
      </c>
      <c r="M638" s="32" t="s">
        <v>74</v>
      </c>
      <c r="N638" s="32" t="s">
        <v>77</v>
      </c>
      <c r="O638" s="32" t="s">
        <v>1177</v>
      </c>
    </row>
    <row r="639" spans="1:15" ht="15.75" hidden="1" x14ac:dyDescent="0.25">
      <c r="A639" s="31">
        <v>797</v>
      </c>
      <c r="B639" s="32" t="s">
        <v>2510</v>
      </c>
      <c r="C639" s="29" t="s">
        <v>2497</v>
      </c>
      <c r="D639" s="29"/>
      <c r="E639" s="29" t="s">
        <v>73</v>
      </c>
      <c r="F639" s="32" t="s">
        <v>1298</v>
      </c>
      <c r="G639" s="32" t="s">
        <v>1298</v>
      </c>
      <c r="H639" s="32" t="s">
        <v>1298</v>
      </c>
      <c r="I639" s="32" t="s">
        <v>1298</v>
      </c>
      <c r="J639" s="32" t="s">
        <v>1298</v>
      </c>
      <c r="K639" s="32" t="s">
        <v>1298</v>
      </c>
      <c r="L639" s="32" t="s">
        <v>1298</v>
      </c>
      <c r="M639" s="32" t="s">
        <v>1298</v>
      </c>
      <c r="N639" s="32" t="s">
        <v>1298</v>
      </c>
      <c r="O639" s="32"/>
    </row>
    <row r="640" spans="1:15" ht="15.75" x14ac:dyDescent="0.25">
      <c r="A640" s="31">
        <v>782</v>
      </c>
      <c r="B640" s="32" t="s">
        <v>340</v>
      </c>
      <c r="C640" s="32" t="s">
        <v>341</v>
      </c>
      <c r="D640" s="32" t="s">
        <v>72</v>
      </c>
      <c r="E640" s="32" t="s">
        <v>105</v>
      </c>
      <c r="F640" s="32" t="s">
        <v>2025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1177</v>
      </c>
    </row>
    <row r="641" spans="1:15" ht="15.75" x14ac:dyDescent="0.25">
      <c r="A641" s="31">
        <v>796</v>
      </c>
      <c r="B641" s="32" t="s">
        <v>253</v>
      </c>
      <c r="C641" s="32" t="s">
        <v>254</v>
      </c>
      <c r="D641" s="32" t="s">
        <v>72</v>
      </c>
      <c r="E641" s="32" t="s">
        <v>105</v>
      </c>
      <c r="F641" s="32" t="s">
        <v>2027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1205</v>
      </c>
    </row>
    <row r="642" spans="1:15" ht="15.75" hidden="1" x14ac:dyDescent="0.25">
      <c r="A642" s="31">
        <v>800</v>
      </c>
      <c r="B642" s="32" t="s">
        <v>917</v>
      </c>
      <c r="C642" s="32" t="s">
        <v>918</v>
      </c>
      <c r="D642" s="32" t="s">
        <v>72</v>
      </c>
      <c r="E642" s="32" t="s">
        <v>73</v>
      </c>
      <c r="F642" s="32" t="s">
        <v>2025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1180</v>
      </c>
    </row>
    <row r="643" spans="1:15" ht="15.75" hidden="1" x14ac:dyDescent="0.25">
      <c r="A643" s="31">
        <v>801</v>
      </c>
      <c r="B643" s="32" t="s">
        <v>919</v>
      </c>
      <c r="C643" s="32" t="s">
        <v>1257</v>
      </c>
      <c r="D643" s="32" t="s">
        <v>72</v>
      </c>
      <c r="E643" s="32" t="s">
        <v>73</v>
      </c>
      <c r="F643" s="32" t="s">
        <v>2027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1181</v>
      </c>
    </row>
    <row r="644" spans="1:15" ht="15.75" hidden="1" x14ac:dyDescent="0.25">
      <c r="A644" s="31">
        <v>802</v>
      </c>
      <c r="B644" s="32" t="s">
        <v>920</v>
      </c>
      <c r="C644" s="32" t="s">
        <v>921</v>
      </c>
      <c r="D644" s="32" t="s">
        <v>72</v>
      </c>
      <c r="E644" s="32" t="s">
        <v>82</v>
      </c>
      <c r="F644" s="32" t="s">
        <v>2025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1188</v>
      </c>
    </row>
    <row r="645" spans="1:15" ht="15.75" hidden="1" x14ac:dyDescent="0.25">
      <c r="A645" s="31">
        <v>803</v>
      </c>
      <c r="B645" s="32" t="s">
        <v>922</v>
      </c>
      <c r="C645" s="32" t="s">
        <v>923</v>
      </c>
      <c r="D645" s="32" t="s">
        <v>72</v>
      </c>
      <c r="E645" s="32" t="s">
        <v>82</v>
      </c>
      <c r="F645" s="32" t="s">
        <v>2025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1188</v>
      </c>
    </row>
    <row r="646" spans="1:15" ht="15.75" hidden="1" x14ac:dyDescent="0.25">
      <c r="A646" s="31">
        <v>804</v>
      </c>
      <c r="B646" s="32" t="s">
        <v>924</v>
      </c>
      <c r="C646" s="32" t="s">
        <v>925</v>
      </c>
      <c r="D646" s="32" t="s">
        <v>72</v>
      </c>
      <c r="E646" s="32" t="s">
        <v>82</v>
      </c>
      <c r="F646" s="32" t="s">
        <v>2025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 t="s">
        <v>1188</v>
      </c>
    </row>
    <row r="647" spans="1:15" ht="15.75" x14ac:dyDescent="0.25">
      <c r="A647" s="31">
        <v>798</v>
      </c>
      <c r="B647" s="32" t="s">
        <v>913</v>
      </c>
      <c r="C647" s="32" t="s">
        <v>914</v>
      </c>
      <c r="D647" s="32" t="s">
        <v>72</v>
      </c>
      <c r="E647" s="32" t="s">
        <v>105</v>
      </c>
      <c r="F647" s="32" t="s">
        <v>2025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1205</v>
      </c>
    </row>
    <row r="648" spans="1:15" ht="15.75" x14ac:dyDescent="0.25">
      <c r="A648" s="31">
        <v>799</v>
      </c>
      <c r="B648" s="32" t="s">
        <v>915</v>
      </c>
      <c r="C648" s="32" t="s">
        <v>916</v>
      </c>
      <c r="D648" s="32" t="s">
        <v>72</v>
      </c>
      <c r="E648" s="32" t="s">
        <v>105</v>
      </c>
      <c r="F648" s="32" t="s">
        <v>2025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77</v>
      </c>
      <c r="L648" s="32" t="s">
        <v>77</v>
      </c>
      <c r="M648" s="32" t="s">
        <v>77</v>
      </c>
      <c r="N648" s="32" t="s">
        <v>77</v>
      </c>
      <c r="O648" s="32" t="s">
        <v>1201</v>
      </c>
    </row>
    <row r="649" spans="1:15" ht="15.75" x14ac:dyDescent="0.25">
      <c r="A649" s="31">
        <v>805</v>
      </c>
      <c r="B649" s="32" t="s">
        <v>926</v>
      </c>
      <c r="C649" s="32" t="s">
        <v>927</v>
      </c>
      <c r="D649" s="32" t="s">
        <v>72</v>
      </c>
      <c r="E649" s="32" t="s">
        <v>105</v>
      </c>
      <c r="F649" s="32" t="s">
        <v>2025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1203</v>
      </c>
    </row>
    <row r="650" spans="1:15" ht="15.75" x14ac:dyDescent="0.25">
      <c r="A650" s="31">
        <v>806</v>
      </c>
      <c r="B650" s="32" t="s">
        <v>928</v>
      </c>
      <c r="C650" s="32" t="s">
        <v>929</v>
      </c>
      <c r="D650" s="32" t="s">
        <v>72</v>
      </c>
      <c r="E650" s="32" t="s">
        <v>105</v>
      </c>
      <c r="F650" s="32" t="s">
        <v>2025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74</v>
      </c>
      <c r="L650" s="32" t="s">
        <v>77</v>
      </c>
      <c r="M650" s="32" t="s">
        <v>74</v>
      </c>
      <c r="N650" s="32" t="s">
        <v>74</v>
      </c>
      <c r="O650" s="32" t="s">
        <v>1201</v>
      </c>
    </row>
    <row r="651" spans="1:15" ht="15.75" x14ac:dyDescent="0.25">
      <c r="A651" s="31">
        <v>807</v>
      </c>
      <c r="B651" s="32" t="s">
        <v>352</v>
      </c>
      <c r="C651" s="32" t="s">
        <v>353</v>
      </c>
      <c r="D651" s="32" t="s">
        <v>72</v>
      </c>
      <c r="E651" s="32" t="s">
        <v>105</v>
      </c>
      <c r="F651" s="32" t="s">
        <v>2027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1177</v>
      </c>
    </row>
    <row r="652" spans="1:15" ht="15.75" hidden="1" x14ac:dyDescent="0.25">
      <c r="A652" s="31">
        <v>810</v>
      </c>
      <c r="B652" s="32" t="s">
        <v>932</v>
      </c>
      <c r="C652" s="32" t="s">
        <v>933</v>
      </c>
      <c r="D652" s="32" t="s">
        <v>72</v>
      </c>
      <c r="E652" s="32" t="s">
        <v>73</v>
      </c>
      <c r="F652" s="32" t="s">
        <v>2025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1182</v>
      </c>
    </row>
    <row r="653" spans="1:15" ht="15.75" hidden="1" x14ac:dyDescent="0.25">
      <c r="A653" s="31">
        <v>811</v>
      </c>
      <c r="B653" s="32" t="s">
        <v>934</v>
      </c>
      <c r="C653" s="32" t="s">
        <v>935</v>
      </c>
      <c r="D653" s="32" t="s">
        <v>72</v>
      </c>
      <c r="E653" s="32" t="s">
        <v>73</v>
      </c>
      <c r="F653" s="32" t="s">
        <v>2025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1183</v>
      </c>
    </row>
    <row r="654" spans="1:15" ht="15.75" hidden="1" x14ac:dyDescent="0.25">
      <c r="A654" s="31">
        <v>812</v>
      </c>
      <c r="B654" s="32" t="s">
        <v>936</v>
      </c>
      <c r="C654" s="32" t="s">
        <v>937</v>
      </c>
      <c r="D654" s="32" t="s">
        <v>72</v>
      </c>
      <c r="E654" s="32" t="s">
        <v>73</v>
      </c>
      <c r="F654" s="32" t="s">
        <v>2025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hidden="1" x14ac:dyDescent="0.25">
      <c r="A655" s="31">
        <v>813</v>
      </c>
      <c r="B655" s="32" t="s">
        <v>2155</v>
      </c>
      <c r="C655" s="29" t="s">
        <v>2156</v>
      </c>
      <c r="D655" s="29" t="s">
        <v>72</v>
      </c>
      <c r="E655" s="29" t="s">
        <v>73</v>
      </c>
      <c r="F655" s="32" t="s">
        <v>2025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74</v>
      </c>
      <c r="M655" s="32" t="s">
        <v>74</v>
      </c>
      <c r="N655" s="32" t="s">
        <v>77</v>
      </c>
      <c r="O655" s="32"/>
    </row>
    <row r="656" spans="1:15" ht="15.75" hidden="1" x14ac:dyDescent="0.25">
      <c r="A656" s="31">
        <v>815</v>
      </c>
      <c r="B656" s="32" t="s">
        <v>476</v>
      </c>
      <c r="C656" s="32" t="s">
        <v>477</v>
      </c>
      <c r="D656" s="32" t="s">
        <v>72</v>
      </c>
      <c r="E656" s="32" t="s">
        <v>73</v>
      </c>
      <c r="F656" s="32" t="s">
        <v>2027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1178</v>
      </c>
    </row>
    <row r="657" spans="1:15" ht="15.75" hidden="1" x14ac:dyDescent="0.25">
      <c r="A657" s="31">
        <v>816</v>
      </c>
      <c r="B657" s="32" t="s">
        <v>938</v>
      </c>
      <c r="C657" s="32" t="s">
        <v>939</v>
      </c>
      <c r="D657" s="32" t="s">
        <v>72</v>
      </c>
      <c r="E657" s="32" t="s">
        <v>73</v>
      </c>
      <c r="F657" s="32" t="s">
        <v>2025</v>
      </c>
      <c r="G657" s="32" t="s">
        <v>77</v>
      </c>
      <c r="H657" s="32" t="s">
        <v>77</v>
      </c>
      <c r="I657" s="32" t="s">
        <v>77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1184</v>
      </c>
    </row>
    <row r="658" spans="1:15" ht="15.75" hidden="1" x14ac:dyDescent="0.25">
      <c r="A658" s="31">
        <v>817</v>
      </c>
      <c r="B658" s="32" t="s">
        <v>940</v>
      </c>
      <c r="C658" s="32" t="s">
        <v>941</v>
      </c>
      <c r="D658" s="32" t="s">
        <v>72</v>
      </c>
      <c r="E658" s="32" t="s">
        <v>90</v>
      </c>
      <c r="F658" s="32" t="s">
        <v>2025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74</v>
      </c>
      <c r="L658" s="32" t="s">
        <v>74</v>
      </c>
      <c r="M658" s="32" t="s">
        <v>74</v>
      </c>
      <c r="N658" s="32" t="s">
        <v>77</v>
      </c>
      <c r="O658" s="32" t="s">
        <v>1177</v>
      </c>
    </row>
    <row r="659" spans="1:15" ht="15.75" hidden="1" x14ac:dyDescent="0.25">
      <c r="A659" s="31">
        <v>818</v>
      </c>
      <c r="B659" s="32" t="s">
        <v>942</v>
      </c>
      <c r="C659" s="32" t="s">
        <v>943</v>
      </c>
      <c r="D659" s="32" t="s">
        <v>72</v>
      </c>
      <c r="E659" s="32" t="s">
        <v>73</v>
      </c>
      <c r="F659" s="32" t="s">
        <v>2025</v>
      </c>
      <c r="G659" s="32" t="s">
        <v>74</v>
      </c>
      <c r="H659" s="32" t="s">
        <v>74</v>
      </c>
      <c r="I659" s="32" t="s">
        <v>74</v>
      </c>
      <c r="J659" s="32" t="s">
        <v>74</v>
      </c>
      <c r="K659" s="32" t="s">
        <v>74</v>
      </c>
      <c r="L659" s="32" t="s">
        <v>74</v>
      </c>
      <c r="M659" s="32" t="s">
        <v>74</v>
      </c>
      <c r="N659" s="32" t="s">
        <v>74</v>
      </c>
      <c r="O659" s="32" t="s">
        <v>1183</v>
      </c>
    </row>
    <row r="660" spans="1:15" ht="15.75" x14ac:dyDescent="0.25">
      <c r="A660" s="31">
        <v>808</v>
      </c>
      <c r="B660" s="32" t="s">
        <v>930</v>
      </c>
      <c r="C660" s="32" t="s">
        <v>931</v>
      </c>
      <c r="D660" s="32" t="s">
        <v>72</v>
      </c>
      <c r="E660" s="32" t="s">
        <v>105</v>
      </c>
      <c r="F660" s="32" t="s">
        <v>2025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1177</v>
      </c>
    </row>
    <row r="661" spans="1:15" ht="15.75" hidden="1" x14ac:dyDescent="0.25">
      <c r="A661" s="31">
        <v>821</v>
      </c>
      <c r="B661" s="32" t="s">
        <v>946</v>
      </c>
      <c r="C661" s="32" t="s">
        <v>947</v>
      </c>
      <c r="D661" s="32" t="s">
        <v>72</v>
      </c>
      <c r="E661" s="32" t="s">
        <v>73</v>
      </c>
      <c r="F661" s="32" t="s">
        <v>2027</v>
      </c>
      <c r="G661" s="32" t="s">
        <v>77</v>
      </c>
      <c r="H661" s="32" t="s">
        <v>74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74</v>
      </c>
      <c r="N661" s="32" t="s">
        <v>74</v>
      </c>
      <c r="O661" s="32" t="s">
        <v>1183</v>
      </c>
    </row>
    <row r="662" spans="1:15" ht="15.75" hidden="1" x14ac:dyDescent="0.25">
      <c r="A662" s="31">
        <v>822</v>
      </c>
      <c r="B662" s="32" t="s">
        <v>948</v>
      </c>
      <c r="C662" s="32" t="s">
        <v>949</v>
      </c>
      <c r="D662" s="32" t="s">
        <v>72</v>
      </c>
      <c r="E662" s="32" t="s">
        <v>82</v>
      </c>
      <c r="F662" s="32" t="s">
        <v>2025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32" t="s">
        <v>1177</v>
      </c>
    </row>
    <row r="663" spans="1:15" ht="15.75" hidden="1" x14ac:dyDescent="0.25">
      <c r="A663" s="31">
        <v>823</v>
      </c>
      <c r="B663" s="32" t="s">
        <v>950</v>
      </c>
      <c r="C663" s="32" t="s">
        <v>951</v>
      </c>
      <c r="D663" s="32" t="s">
        <v>72</v>
      </c>
      <c r="E663" s="32" t="s">
        <v>90</v>
      </c>
      <c r="F663" s="32" t="s">
        <v>2025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74</v>
      </c>
      <c r="L663" s="32" t="s">
        <v>74</v>
      </c>
      <c r="M663" s="32" t="s">
        <v>74</v>
      </c>
      <c r="N663" s="32" t="s">
        <v>77</v>
      </c>
      <c r="O663" s="32" t="s">
        <v>1178</v>
      </c>
    </row>
    <row r="664" spans="1:15" ht="15.75" hidden="1" x14ac:dyDescent="0.25">
      <c r="A664" s="31">
        <v>824</v>
      </c>
      <c r="B664" s="32" t="s">
        <v>952</v>
      </c>
      <c r="C664" s="32" t="s">
        <v>953</v>
      </c>
      <c r="D664" s="32" t="s">
        <v>72</v>
      </c>
      <c r="E664" s="32" t="s">
        <v>82</v>
      </c>
      <c r="F664" s="32" t="s">
        <v>2025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1188</v>
      </c>
    </row>
    <row r="665" spans="1:15" ht="15.75" hidden="1" x14ac:dyDescent="0.25">
      <c r="A665" s="31">
        <v>825</v>
      </c>
      <c r="B665" s="32" t="s">
        <v>954</v>
      </c>
      <c r="C665" s="32" t="s">
        <v>955</v>
      </c>
      <c r="D665" s="32" t="s">
        <v>72</v>
      </c>
      <c r="E665" s="32" t="s">
        <v>90</v>
      </c>
      <c r="F665" s="32" t="s">
        <v>2025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74</v>
      </c>
      <c r="O665" s="32" t="s">
        <v>1177</v>
      </c>
    </row>
    <row r="666" spans="1:15" ht="15.75" hidden="1" x14ac:dyDescent="0.25">
      <c r="A666" s="31">
        <v>826</v>
      </c>
      <c r="B666" s="32" t="s">
        <v>956</v>
      </c>
      <c r="C666" s="32" t="s">
        <v>957</v>
      </c>
      <c r="D666" s="32" t="s">
        <v>72</v>
      </c>
      <c r="E666" s="32" t="s">
        <v>73</v>
      </c>
      <c r="F666" s="32" t="s">
        <v>2025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1181</v>
      </c>
    </row>
    <row r="667" spans="1:15" ht="15.75" hidden="1" x14ac:dyDescent="0.25">
      <c r="A667" s="31">
        <v>828</v>
      </c>
      <c r="B667" s="32" t="s">
        <v>958</v>
      </c>
      <c r="C667" s="32" t="s">
        <v>959</v>
      </c>
      <c r="D667" s="32" t="s">
        <v>72</v>
      </c>
      <c r="E667" s="32" t="s">
        <v>73</v>
      </c>
      <c r="F667" s="32" t="s">
        <v>2025</v>
      </c>
      <c r="G667" s="32" t="s">
        <v>74</v>
      </c>
      <c r="H667" s="32" t="s">
        <v>74</v>
      </c>
      <c r="I667" s="32" t="s">
        <v>74</v>
      </c>
      <c r="J667" s="32" t="s">
        <v>74</v>
      </c>
      <c r="K667" s="32" t="s">
        <v>74</v>
      </c>
      <c r="L667" s="32" t="s">
        <v>74</v>
      </c>
      <c r="M667" s="32" t="s">
        <v>74</v>
      </c>
      <c r="N667" s="32" t="s">
        <v>74</v>
      </c>
      <c r="O667" s="32" t="s">
        <v>1181</v>
      </c>
    </row>
    <row r="668" spans="1:15" ht="15.75" hidden="1" x14ac:dyDescent="0.25">
      <c r="A668" s="31">
        <v>829</v>
      </c>
      <c r="B668" s="32" t="s">
        <v>960</v>
      </c>
      <c r="C668" s="32" t="s">
        <v>961</v>
      </c>
      <c r="D668" s="32" t="s">
        <v>72</v>
      </c>
      <c r="E668" s="32" t="s">
        <v>90</v>
      </c>
      <c r="F668" s="32" t="s">
        <v>2025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1177</v>
      </c>
    </row>
    <row r="669" spans="1:15" ht="15.75" hidden="1" x14ac:dyDescent="0.25">
      <c r="A669" s="31">
        <v>830</v>
      </c>
      <c r="B669" s="32" t="s">
        <v>962</v>
      </c>
      <c r="C669" s="32" t="s">
        <v>963</v>
      </c>
      <c r="D669" s="32" t="s">
        <v>72</v>
      </c>
      <c r="E669" s="32" t="s">
        <v>82</v>
      </c>
      <c r="F669" s="32" t="s">
        <v>2025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1177</v>
      </c>
    </row>
    <row r="670" spans="1:15" ht="15.75" hidden="1" x14ac:dyDescent="0.25">
      <c r="A670" s="31">
        <v>831</v>
      </c>
      <c r="B670" s="32" t="s">
        <v>964</v>
      </c>
      <c r="C670" s="32" t="s">
        <v>965</v>
      </c>
      <c r="D670" s="32" t="s">
        <v>72</v>
      </c>
      <c r="E670" s="32" t="s">
        <v>90</v>
      </c>
      <c r="F670" s="32" t="s">
        <v>2025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1178</v>
      </c>
    </row>
    <row r="671" spans="1:15" ht="15.75" x14ac:dyDescent="0.25">
      <c r="A671" s="31">
        <v>809</v>
      </c>
      <c r="B671" s="32" t="s">
        <v>2150</v>
      </c>
      <c r="C671" s="29" t="s">
        <v>2151</v>
      </c>
      <c r="D671" s="29"/>
      <c r="E671" s="29" t="s">
        <v>105</v>
      </c>
      <c r="F671" s="32" t="s">
        <v>2025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74</v>
      </c>
      <c r="L671" s="32" t="s">
        <v>74</v>
      </c>
      <c r="M671" s="32" t="s">
        <v>74</v>
      </c>
      <c r="N671" s="32" t="s">
        <v>77</v>
      </c>
      <c r="O671" s="32"/>
    </row>
    <row r="672" spans="1:15" ht="15.75" hidden="1" x14ac:dyDescent="0.25">
      <c r="A672" s="31">
        <v>833</v>
      </c>
      <c r="B672" s="32" t="s">
        <v>968</v>
      </c>
      <c r="C672" s="32" t="s">
        <v>969</v>
      </c>
      <c r="D672" s="32" t="s">
        <v>72</v>
      </c>
      <c r="E672" s="32" t="s">
        <v>73</v>
      </c>
      <c r="F672" s="32" t="s">
        <v>2025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1183</v>
      </c>
    </row>
    <row r="673" spans="1:15" ht="15.75" hidden="1" x14ac:dyDescent="0.25">
      <c r="A673" s="31">
        <v>834</v>
      </c>
      <c r="B673" s="32" t="s">
        <v>970</v>
      </c>
      <c r="C673" s="32" t="s">
        <v>971</v>
      </c>
      <c r="D673" s="32" t="s">
        <v>72</v>
      </c>
      <c r="E673" s="32" t="s">
        <v>73</v>
      </c>
      <c r="F673" s="32" t="s">
        <v>2025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1181</v>
      </c>
    </row>
    <row r="674" spans="1:15" ht="15.75" hidden="1" x14ac:dyDescent="0.25">
      <c r="A674" s="31">
        <v>835</v>
      </c>
      <c r="B674" s="32" t="s">
        <v>972</v>
      </c>
      <c r="C674" s="32" t="s">
        <v>973</v>
      </c>
      <c r="D674" s="32" t="s">
        <v>72</v>
      </c>
      <c r="E674" s="32" t="s">
        <v>73</v>
      </c>
      <c r="F674" s="32" t="s">
        <v>2027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1187</v>
      </c>
    </row>
    <row r="675" spans="1:15" ht="15.75" hidden="1" x14ac:dyDescent="0.25">
      <c r="A675" s="31">
        <v>836</v>
      </c>
      <c r="B675" s="32" t="s">
        <v>974</v>
      </c>
      <c r="C675" s="32" t="s">
        <v>975</v>
      </c>
      <c r="D675" s="32" t="s">
        <v>72</v>
      </c>
      <c r="E675" s="32" t="s">
        <v>73</v>
      </c>
      <c r="F675" s="32" t="s">
        <v>2025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1178</v>
      </c>
    </row>
    <row r="676" spans="1:15" ht="15.75" x14ac:dyDescent="0.25">
      <c r="A676" s="31">
        <v>819</v>
      </c>
      <c r="B676" s="32" t="s">
        <v>944</v>
      </c>
      <c r="C676" s="32" t="s">
        <v>945</v>
      </c>
      <c r="D676" s="32" t="s">
        <v>72</v>
      </c>
      <c r="E676" s="32" t="s">
        <v>105</v>
      </c>
      <c r="F676" s="32" t="s">
        <v>2025</v>
      </c>
      <c r="G676" s="32" t="s">
        <v>74</v>
      </c>
      <c r="H676" s="32" t="s">
        <v>74</v>
      </c>
      <c r="I676" s="32" t="s">
        <v>74</v>
      </c>
      <c r="J676" s="32" t="s">
        <v>74</v>
      </c>
      <c r="K676" s="32" t="s">
        <v>74</v>
      </c>
      <c r="L676" s="32" t="s">
        <v>74</v>
      </c>
      <c r="M676" s="32" t="s">
        <v>74</v>
      </c>
      <c r="N676" s="32" t="s">
        <v>74</v>
      </c>
      <c r="O676" s="32" t="s">
        <v>1201</v>
      </c>
    </row>
    <row r="677" spans="1:15" ht="31.5" hidden="1" x14ac:dyDescent="0.25">
      <c r="A677" s="31">
        <v>838</v>
      </c>
      <c r="B677" s="32" t="s">
        <v>976</v>
      </c>
      <c r="C677" s="32" t="s">
        <v>977</v>
      </c>
      <c r="D677" s="32" t="s">
        <v>72</v>
      </c>
      <c r="E677" s="32" t="s">
        <v>82</v>
      </c>
      <c r="F677" s="32" t="s">
        <v>2025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1189</v>
      </c>
    </row>
    <row r="678" spans="1:15" ht="31.5" hidden="1" x14ac:dyDescent="0.25">
      <c r="A678" s="31">
        <v>839</v>
      </c>
      <c r="B678" s="32" t="s">
        <v>978</v>
      </c>
      <c r="C678" s="32" t="s">
        <v>979</v>
      </c>
      <c r="D678" s="32" t="s">
        <v>130</v>
      </c>
      <c r="E678" s="32" t="s">
        <v>73</v>
      </c>
      <c r="F678" s="32" t="s">
        <v>2025</v>
      </c>
      <c r="G678" s="32" t="s">
        <v>77</v>
      </c>
      <c r="H678" s="32" t="s">
        <v>77</v>
      </c>
      <c r="I678" s="32" t="s">
        <v>74</v>
      </c>
      <c r="J678" s="32" t="s">
        <v>74</v>
      </c>
      <c r="K678" s="32" t="s">
        <v>74</v>
      </c>
      <c r="L678" s="32" t="s">
        <v>74</v>
      </c>
      <c r="M678" s="32" t="s">
        <v>74</v>
      </c>
      <c r="N678" s="32" t="s">
        <v>74</v>
      </c>
      <c r="O678" s="32" t="s">
        <v>1184</v>
      </c>
    </row>
    <row r="679" spans="1:15" ht="15.75" x14ac:dyDescent="0.25">
      <c r="A679" s="31">
        <v>832</v>
      </c>
      <c r="B679" s="32" t="s">
        <v>966</v>
      </c>
      <c r="C679" s="32" t="s">
        <v>967</v>
      </c>
      <c r="D679" s="32" t="s">
        <v>72</v>
      </c>
      <c r="E679" s="32" t="s">
        <v>105</v>
      </c>
      <c r="F679" s="32" t="s">
        <v>2025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77</v>
      </c>
      <c r="O679" s="32" t="s">
        <v>1206</v>
      </c>
    </row>
    <row r="680" spans="1:15" ht="15.75" hidden="1" x14ac:dyDescent="0.25">
      <c r="A680" s="31">
        <v>841</v>
      </c>
      <c r="B680" s="32" t="s">
        <v>982</v>
      </c>
      <c r="C680" s="32" t="s">
        <v>983</v>
      </c>
      <c r="D680" s="32" t="s">
        <v>72</v>
      </c>
      <c r="E680" s="32" t="s">
        <v>73</v>
      </c>
      <c r="F680" s="32" t="s">
        <v>2025</v>
      </c>
      <c r="G680" s="32" t="s">
        <v>77</v>
      </c>
      <c r="H680" s="32" t="s">
        <v>74</v>
      </c>
      <c r="I680" s="32" t="s">
        <v>74</v>
      </c>
      <c r="J680" s="32" t="s">
        <v>74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1183</v>
      </c>
    </row>
    <row r="681" spans="1:15" ht="15.75" hidden="1" x14ac:dyDescent="0.25">
      <c r="A681" s="31">
        <v>842</v>
      </c>
      <c r="B681" s="32" t="s">
        <v>984</v>
      </c>
      <c r="C681" s="32" t="s">
        <v>985</v>
      </c>
      <c r="D681" s="32" t="s">
        <v>72</v>
      </c>
      <c r="E681" s="32" t="s">
        <v>82</v>
      </c>
      <c r="F681" s="32" t="s">
        <v>2025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1188</v>
      </c>
    </row>
    <row r="682" spans="1:15" ht="15.75" hidden="1" x14ac:dyDescent="0.25">
      <c r="A682" s="31">
        <v>843</v>
      </c>
      <c r="B682" s="32" t="s">
        <v>986</v>
      </c>
      <c r="C682" s="32" t="s">
        <v>987</v>
      </c>
      <c r="D682" s="32" t="s">
        <v>72</v>
      </c>
      <c r="E682" s="32" t="s">
        <v>82</v>
      </c>
      <c r="F682" s="32" t="s">
        <v>2025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1188</v>
      </c>
    </row>
    <row r="683" spans="1:15" ht="15.75" hidden="1" x14ac:dyDescent="0.25">
      <c r="A683" s="29">
        <v>844</v>
      </c>
      <c r="B683" s="29" t="s">
        <v>988</v>
      </c>
      <c r="C683" s="29" t="s">
        <v>989</v>
      </c>
      <c r="D683" s="29" t="s">
        <v>72</v>
      </c>
      <c r="E683" s="29" t="s">
        <v>82</v>
      </c>
      <c r="F683" s="32" t="s">
        <v>2025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29" t="s">
        <v>74</v>
      </c>
      <c r="O683" s="29" t="s">
        <v>1188</v>
      </c>
    </row>
    <row r="684" spans="1:15" ht="15.75" hidden="1" x14ac:dyDescent="0.25">
      <c r="A684" s="31">
        <v>845</v>
      </c>
      <c r="B684" s="32" t="s">
        <v>990</v>
      </c>
      <c r="C684" s="32" t="s">
        <v>55</v>
      </c>
      <c r="D684" s="32" t="s">
        <v>72</v>
      </c>
      <c r="E684" s="32" t="s">
        <v>73</v>
      </c>
      <c r="F684" s="32" t="s">
        <v>2025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1181</v>
      </c>
    </row>
    <row r="685" spans="1:15" ht="15.75" hidden="1" x14ac:dyDescent="0.25">
      <c r="A685" s="31">
        <v>850</v>
      </c>
      <c r="B685" s="32" t="s">
        <v>991</v>
      </c>
      <c r="C685" s="32" t="s">
        <v>992</v>
      </c>
      <c r="D685" s="32" t="s">
        <v>72</v>
      </c>
      <c r="E685" s="32" t="s">
        <v>82</v>
      </c>
      <c r="F685" s="32" t="s">
        <v>2025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1177</v>
      </c>
    </row>
    <row r="686" spans="1:15" ht="15.75" hidden="1" x14ac:dyDescent="0.25">
      <c r="A686" s="31">
        <v>851</v>
      </c>
      <c r="B686" s="32" t="s">
        <v>993</v>
      </c>
      <c r="C686" s="32" t="s">
        <v>994</v>
      </c>
      <c r="D686" s="32" t="s">
        <v>72</v>
      </c>
      <c r="E686" s="32" t="s">
        <v>73</v>
      </c>
      <c r="F686" s="32" t="s">
        <v>2025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1184</v>
      </c>
    </row>
    <row r="687" spans="1:15" ht="15.75" x14ac:dyDescent="0.25">
      <c r="A687" s="31">
        <v>837</v>
      </c>
      <c r="B687" s="32" t="s">
        <v>2173</v>
      </c>
      <c r="C687" s="29" t="s">
        <v>2485</v>
      </c>
      <c r="D687" s="29"/>
      <c r="E687" s="29" t="s">
        <v>105</v>
      </c>
      <c r="F687" s="32" t="s">
        <v>2025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74</v>
      </c>
      <c r="M687" s="32" t="s">
        <v>74</v>
      </c>
      <c r="N687" s="32" t="s">
        <v>77</v>
      </c>
      <c r="O687" s="32"/>
    </row>
    <row r="688" spans="1:15" ht="15.75" x14ac:dyDescent="0.25">
      <c r="A688" s="31">
        <v>840</v>
      </c>
      <c r="B688" s="32" t="s">
        <v>980</v>
      </c>
      <c r="C688" s="32" t="s">
        <v>981</v>
      </c>
      <c r="D688" s="32" t="s">
        <v>72</v>
      </c>
      <c r="E688" s="32" t="s">
        <v>105</v>
      </c>
      <c r="F688" s="32" t="s">
        <v>2025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77</v>
      </c>
      <c r="M688" s="32" t="s">
        <v>74</v>
      </c>
      <c r="N688" s="32" t="s">
        <v>74</v>
      </c>
      <c r="O688" s="32" t="s">
        <v>1201</v>
      </c>
    </row>
    <row r="689" spans="1:15" ht="15.75" x14ac:dyDescent="0.25">
      <c r="A689" s="31">
        <v>852</v>
      </c>
      <c r="B689" s="32" t="s">
        <v>995</v>
      </c>
      <c r="C689" s="32" t="s">
        <v>996</v>
      </c>
      <c r="D689" s="32" t="s">
        <v>72</v>
      </c>
      <c r="E689" s="32" t="s">
        <v>105</v>
      </c>
      <c r="F689" s="32" t="s">
        <v>2025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1201</v>
      </c>
    </row>
    <row r="690" spans="1:15" ht="15.75" x14ac:dyDescent="0.25">
      <c r="A690" s="31">
        <v>853</v>
      </c>
      <c r="B690" s="32" t="s">
        <v>997</v>
      </c>
      <c r="C690" s="32" t="s">
        <v>998</v>
      </c>
      <c r="D690" s="32" t="s">
        <v>72</v>
      </c>
      <c r="E690" s="32" t="s">
        <v>105</v>
      </c>
      <c r="F690" s="32" t="s">
        <v>2025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74</v>
      </c>
      <c r="O690" s="32" t="s">
        <v>1202</v>
      </c>
    </row>
    <row r="691" spans="1:15" ht="15.75" x14ac:dyDescent="0.25">
      <c r="A691" s="31">
        <v>854</v>
      </c>
      <c r="B691" s="32" t="s">
        <v>999</v>
      </c>
      <c r="C691" s="32" t="s">
        <v>1000</v>
      </c>
      <c r="D691" s="32" t="s">
        <v>72</v>
      </c>
      <c r="E691" s="32" t="s">
        <v>105</v>
      </c>
      <c r="F691" s="32" t="s">
        <v>2025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1202</v>
      </c>
    </row>
    <row r="692" spans="1:15" ht="31.5" hidden="1" x14ac:dyDescent="0.25">
      <c r="A692" s="31">
        <v>858</v>
      </c>
      <c r="B692" s="32" t="s">
        <v>1005</v>
      </c>
      <c r="C692" s="32" t="s">
        <v>1006</v>
      </c>
      <c r="D692" s="32" t="s">
        <v>72</v>
      </c>
      <c r="E692" s="32" t="s">
        <v>73</v>
      </c>
      <c r="F692" s="32" t="s">
        <v>2025</v>
      </c>
      <c r="G692" s="32" t="s">
        <v>77</v>
      </c>
      <c r="H692" s="32" t="s">
        <v>74</v>
      </c>
      <c r="I692" s="32" t="s">
        <v>74</v>
      </c>
      <c r="J692" s="32" t="s">
        <v>74</v>
      </c>
      <c r="K692" s="32" t="s">
        <v>74</v>
      </c>
      <c r="L692" s="32" t="s">
        <v>77</v>
      </c>
      <c r="M692" s="32" t="s">
        <v>74</v>
      </c>
      <c r="N692" s="32" t="s">
        <v>74</v>
      </c>
      <c r="O692" s="32" t="s">
        <v>1181</v>
      </c>
    </row>
    <row r="693" spans="1:15" ht="15.75" hidden="1" x14ac:dyDescent="0.25">
      <c r="A693" s="31">
        <v>859</v>
      </c>
      <c r="B693" s="32" t="s">
        <v>1007</v>
      </c>
      <c r="C693" s="32" t="s">
        <v>1008</v>
      </c>
      <c r="D693" s="32" t="s">
        <v>72</v>
      </c>
      <c r="E693" s="32" t="s">
        <v>82</v>
      </c>
      <c r="F693" s="32" t="s">
        <v>2025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1188</v>
      </c>
    </row>
    <row r="694" spans="1:15" ht="15.75" hidden="1" x14ac:dyDescent="0.25">
      <c r="A694" s="31">
        <v>860</v>
      </c>
      <c r="B694" s="32" t="s">
        <v>1009</v>
      </c>
      <c r="C694" s="32" t="s">
        <v>1010</v>
      </c>
      <c r="D694" s="32" t="s">
        <v>72</v>
      </c>
      <c r="E694" s="32" t="s">
        <v>73</v>
      </c>
      <c r="F694" s="32" t="s">
        <v>2025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1183</v>
      </c>
    </row>
    <row r="695" spans="1:15" ht="15.75" hidden="1" x14ac:dyDescent="0.25">
      <c r="A695" s="31">
        <v>861</v>
      </c>
      <c r="B695" s="32" t="s">
        <v>1011</v>
      </c>
      <c r="C695" s="32" t="s">
        <v>1012</v>
      </c>
      <c r="D695" s="32" t="s">
        <v>72</v>
      </c>
      <c r="E695" s="32" t="s">
        <v>73</v>
      </c>
      <c r="F695" s="32" t="s">
        <v>2025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1183</v>
      </c>
    </row>
    <row r="696" spans="1:15" ht="15.75" x14ac:dyDescent="0.25">
      <c r="A696" s="31">
        <v>855</v>
      </c>
      <c r="B696" s="32" t="s">
        <v>1001</v>
      </c>
      <c r="C696" s="32" t="s">
        <v>1002</v>
      </c>
      <c r="D696" s="32" t="s">
        <v>72</v>
      </c>
      <c r="E696" s="32" t="s">
        <v>105</v>
      </c>
      <c r="F696" s="32" t="s">
        <v>2025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74</v>
      </c>
      <c r="L696" s="32" t="s">
        <v>74</v>
      </c>
      <c r="M696" s="32" t="s">
        <v>74</v>
      </c>
      <c r="N696" s="32" t="s">
        <v>74</v>
      </c>
      <c r="O696" s="32" t="s">
        <v>1206</v>
      </c>
    </row>
    <row r="697" spans="1:15" ht="15.75" x14ac:dyDescent="0.25">
      <c r="A697" s="31">
        <v>857</v>
      </c>
      <c r="B697" s="32" t="s">
        <v>1003</v>
      </c>
      <c r="C697" s="32" t="s">
        <v>1004</v>
      </c>
      <c r="D697" s="32" t="s">
        <v>72</v>
      </c>
      <c r="E697" s="32" t="s">
        <v>105</v>
      </c>
      <c r="F697" s="32" t="s">
        <v>2025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32" t="s">
        <v>1201</v>
      </c>
    </row>
    <row r="698" spans="1:15" ht="15.75" hidden="1" x14ac:dyDescent="0.25">
      <c r="A698" s="31">
        <v>865</v>
      </c>
      <c r="B698" s="32" t="s">
        <v>1017</v>
      </c>
      <c r="C698" s="32" t="s">
        <v>1018</v>
      </c>
      <c r="D698" s="32" t="s">
        <v>72</v>
      </c>
      <c r="E698" s="32" t="s">
        <v>73</v>
      </c>
      <c r="F698" s="32" t="s">
        <v>2025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1181</v>
      </c>
    </row>
    <row r="699" spans="1:15" ht="15.75" hidden="1" x14ac:dyDescent="0.25">
      <c r="A699" s="31">
        <v>866</v>
      </c>
      <c r="B699" s="32" t="s">
        <v>1019</v>
      </c>
      <c r="C699" s="32" t="s">
        <v>1020</v>
      </c>
      <c r="D699" s="32" t="s">
        <v>72</v>
      </c>
      <c r="E699" s="32" t="s">
        <v>73</v>
      </c>
      <c r="F699" s="32" t="s">
        <v>2025</v>
      </c>
      <c r="G699" s="32" t="s">
        <v>77</v>
      </c>
      <c r="H699" s="32" t="s">
        <v>74</v>
      </c>
      <c r="I699" s="32" t="s">
        <v>74</v>
      </c>
      <c r="J699" s="32" t="s">
        <v>74</v>
      </c>
      <c r="K699" s="32" t="s">
        <v>74</v>
      </c>
      <c r="L699" s="32" t="s">
        <v>77</v>
      </c>
      <c r="M699" s="32" t="s">
        <v>74</v>
      </c>
      <c r="N699" s="32" t="s">
        <v>74</v>
      </c>
      <c r="O699" s="32" t="s">
        <v>1181</v>
      </c>
    </row>
    <row r="700" spans="1:15" ht="15.75" hidden="1" x14ac:dyDescent="0.25">
      <c r="A700" s="31">
        <v>867</v>
      </c>
      <c r="B700" s="32" t="s">
        <v>1021</v>
      </c>
      <c r="C700" s="32" t="s">
        <v>1022</v>
      </c>
      <c r="D700" s="32" t="s">
        <v>72</v>
      </c>
      <c r="E700" s="32" t="s">
        <v>82</v>
      </c>
      <c r="F700" s="32" t="s">
        <v>2025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32" t="s">
        <v>1188</v>
      </c>
    </row>
    <row r="701" spans="1:15" ht="15.75" hidden="1" x14ac:dyDescent="0.25">
      <c r="A701" s="31">
        <v>868</v>
      </c>
      <c r="B701" s="32" t="s">
        <v>1023</v>
      </c>
      <c r="C701" s="32" t="s">
        <v>1024</v>
      </c>
      <c r="D701" s="32" t="s">
        <v>72</v>
      </c>
      <c r="E701" s="32" t="s">
        <v>73</v>
      </c>
      <c r="F701" s="32" t="s">
        <v>2025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1182</v>
      </c>
    </row>
    <row r="702" spans="1:15" ht="15.75" x14ac:dyDescent="0.25">
      <c r="A702" s="31">
        <v>862</v>
      </c>
      <c r="B702" s="32" t="s">
        <v>1013</v>
      </c>
      <c r="C702" s="32" t="s">
        <v>1014</v>
      </c>
      <c r="D702" s="32" t="s">
        <v>72</v>
      </c>
      <c r="E702" s="32" t="s">
        <v>105</v>
      </c>
      <c r="F702" s="32" t="s">
        <v>2025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1177</v>
      </c>
    </row>
    <row r="703" spans="1:15" ht="15.75" hidden="1" x14ac:dyDescent="0.25">
      <c r="A703" s="31">
        <v>870</v>
      </c>
      <c r="B703" s="32" t="s">
        <v>1026</v>
      </c>
      <c r="C703" s="32" t="s">
        <v>1027</v>
      </c>
      <c r="D703" s="32" t="s">
        <v>72</v>
      </c>
      <c r="E703" s="32" t="s">
        <v>90</v>
      </c>
      <c r="F703" s="32" t="s">
        <v>2025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1179</v>
      </c>
    </row>
    <row r="704" spans="1:15" ht="15.75" hidden="1" x14ac:dyDescent="0.25">
      <c r="A704" s="31">
        <v>871</v>
      </c>
      <c r="B704" s="32" t="s">
        <v>2202</v>
      </c>
      <c r="C704" s="29" t="s">
        <v>2203</v>
      </c>
      <c r="D704" s="29" t="s">
        <v>72</v>
      </c>
      <c r="E704" s="29" t="s">
        <v>90</v>
      </c>
      <c r="F704" s="32" t="s">
        <v>1298</v>
      </c>
      <c r="G704" s="32" t="s">
        <v>1298</v>
      </c>
      <c r="H704" s="32" t="s">
        <v>1298</v>
      </c>
      <c r="I704" s="32" t="s">
        <v>1298</v>
      </c>
      <c r="J704" s="32" t="s">
        <v>1298</v>
      </c>
      <c r="K704" s="32" t="s">
        <v>1298</v>
      </c>
      <c r="L704" s="32" t="s">
        <v>1298</v>
      </c>
      <c r="M704" s="32" t="s">
        <v>1298</v>
      </c>
      <c r="N704" s="32"/>
      <c r="O704" s="32"/>
    </row>
    <row r="705" spans="1:15" ht="31.5" x14ac:dyDescent="0.25">
      <c r="A705" s="31">
        <v>864</v>
      </c>
      <c r="B705" s="32" t="s">
        <v>1015</v>
      </c>
      <c r="C705" s="32" t="s">
        <v>1016</v>
      </c>
      <c r="D705" s="32" t="s">
        <v>72</v>
      </c>
      <c r="E705" s="32" t="s">
        <v>105</v>
      </c>
      <c r="F705" s="32" t="s">
        <v>2025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74</v>
      </c>
      <c r="O705" s="32" t="s">
        <v>1207</v>
      </c>
    </row>
    <row r="706" spans="1:15" ht="15.75" hidden="1" x14ac:dyDescent="0.25">
      <c r="A706" s="31">
        <v>873</v>
      </c>
      <c r="B706" s="32" t="s">
        <v>1030</v>
      </c>
      <c r="C706" s="32" t="s">
        <v>1031</v>
      </c>
      <c r="D706" s="32" t="s">
        <v>72</v>
      </c>
      <c r="E706" s="32" t="s">
        <v>90</v>
      </c>
      <c r="F706" s="32" t="s">
        <v>2027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1178</v>
      </c>
    </row>
    <row r="707" spans="1:15" ht="15.75" x14ac:dyDescent="0.25">
      <c r="A707" s="31">
        <v>869</v>
      </c>
      <c r="B707" s="32" t="s">
        <v>1025</v>
      </c>
      <c r="C707" s="32" t="s">
        <v>1256</v>
      </c>
      <c r="D707" s="32" t="s">
        <v>72</v>
      </c>
      <c r="E707" s="32" t="s">
        <v>105</v>
      </c>
      <c r="F707" s="32" t="s">
        <v>2025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1177</v>
      </c>
    </row>
    <row r="708" spans="1:15" ht="15.75" hidden="1" x14ac:dyDescent="0.25">
      <c r="A708" s="31">
        <v>875</v>
      </c>
      <c r="B708" s="32" t="s">
        <v>1034</v>
      </c>
      <c r="C708" s="32" t="s">
        <v>1035</v>
      </c>
      <c r="D708" s="32" t="s">
        <v>72</v>
      </c>
      <c r="E708" s="32" t="s">
        <v>73</v>
      </c>
      <c r="F708" s="32" t="s">
        <v>2025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hidden="1" x14ac:dyDescent="0.25">
      <c r="A709" s="31">
        <v>876</v>
      </c>
      <c r="B709" s="32" t="s">
        <v>1036</v>
      </c>
      <c r="C709" s="32" t="s">
        <v>1037</v>
      </c>
      <c r="D709" s="32" t="s">
        <v>72</v>
      </c>
      <c r="E709" s="32" t="s">
        <v>73</v>
      </c>
      <c r="F709" s="32" t="s">
        <v>2025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74</v>
      </c>
      <c r="O709" s="32" t="s">
        <v>1181</v>
      </c>
    </row>
    <row r="710" spans="1:15" ht="15.75" x14ac:dyDescent="0.25">
      <c r="A710" s="31">
        <v>872</v>
      </c>
      <c r="B710" s="32" t="s">
        <v>1028</v>
      </c>
      <c r="C710" s="32" t="s">
        <v>1029</v>
      </c>
      <c r="D710" s="32" t="s">
        <v>72</v>
      </c>
      <c r="E710" s="32" t="s">
        <v>105</v>
      </c>
      <c r="F710" s="32" t="s">
        <v>2025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1201</v>
      </c>
    </row>
    <row r="711" spans="1:15" ht="15.75" x14ac:dyDescent="0.25">
      <c r="A711" s="31">
        <v>874</v>
      </c>
      <c r="B711" s="32" t="s">
        <v>1032</v>
      </c>
      <c r="C711" s="32" t="s">
        <v>1033</v>
      </c>
      <c r="D711" s="32" t="s">
        <v>72</v>
      </c>
      <c r="E711" s="32" t="s">
        <v>105</v>
      </c>
      <c r="F711" s="32" t="s">
        <v>2025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1177</v>
      </c>
    </row>
    <row r="712" spans="1:15" ht="15.75" hidden="1" x14ac:dyDescent="0.25">
      <c r="A712" s="31">
        <v>879</v>
      </c>
      <c r="B712" s="32" t="s">
        <v>1040</v>
      </c>
      <c r="C712" s="32" t="s">
        <v>1041</v>
      </c>
      <c r="D712" s="32" t="s">
        <v>72</v>
      </c>
      <c r="E712" s="32" t="s">
        <v>73</v>
      </c>
      <c r="F712" s="32" t="s">
        <v>2025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74</v>
      </c>
      <c r="O712" s="32" t="s">
        <v>1181</v>
      </c>
    </row>
    <row r="713" spans="1:15" ht="15.75" hidden="1" x14ac:dyDescent="0.25">
      <c r="A713" s="31">
        <v>880</v>
      </c>
      <c r="B713" s="32" t="s">
        <v>1042</v>
      </c>
      <c r="C713" s="32" t="s">
        <v>1043</v>
      </c>
      <c r="D713" s="32" t="s">
        <v>72</v>
      </c>
      <c r="E713" s="32" t="s">
        <v>90</v>
      </c>
      <c r="F713" s="32" t="s">
        <v>2027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77</v>
      </c>
      <c r="M713" s="32" t="s">
        <v>74</v>
      </c>
      <c r="N713" s="32" t="s">
        <v>77</v>
      </c>
      <c r="O713" s="32" t="s">
        <v>1179</v>
      </c>
    </row>
    <row r="714" spans="1:15" ht="15.75" hidden="1" x14ac:dyDescent="0.25">
      <c r="A714" s="31">
        <v>881</v>
      </c>
      <c r="B714" s="32" t="s">
        <v>1044</v>
      </c>
      <c r="C714" s="32" t="s">
        <v>1045</v>
      </c>
      <c r="D714" s="32" t="s">
        <v>72</v>
      </c>
      <c r="E714" s="32" t="s">
        <v>90</v>
      </c>
      <c r="F714" s="32" t="s">
        <v>2025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1177</v>
      </c>
    </row>
    <row r="715" spans="1:15" ht="31.5" x14ac:dyDescent="0.25">
      <c r="A715" s="31">
        <v>877</v>
      </c>
      <c r="B715" s="32" t="s">
        <v>1038</v>
      </c>
      <c r="C715" s="32" t="s">
        <v>1039</v>
      </c>
      <c r="D715" s="32" t="s">
        <v>72</v>
      </c>
      <c r="E715" s="32" t="s">
        <v>105</v>
      </c>
      <c r="F715" s="32" t="s">
        <v>2025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1207</v>
      </c>
    </row>
    <row r="716" spans="1:15" ht="15.75" hidden="1" x14ac:dyDescent="0.25">
      <c r="A716" s="29">
        <v>883</v>
      </c>
      <c r="B716" s="29" t="s">
        <v>1048</v>
      </c>
      <c r="C716" s="29" t="s">
        <v>1049</v>
      </c>
      <c r="D716" s="32" t="s">
        <v>72</v>
      </c>
      <c r="E716" s="32" t="s">
        <v>73</v>
      </c>
      <c r="F716" s="29" t="s">
        <v>2025</v>
      </c>
      <c r="G716" s="29" t="s">
        <v>77</v>
      </c>
      <c r="H716" s="29" t="s">
        <v>77</v>
      </c>
      <c r="I716" s="29" t="s">
        <v>74</v>
      </c>
      <c r="J716" s="29" t="s">
        <v>77</v>
      </c>
      <c r="K716" s="29" t="s">
        <v>77</v>
      </c>
      <c r="L716" s="29" t="s">
        <v>77</v>
      </c>
      <c r="M716" s="29" t="s">
        <v>77</v>
      </c>
      <c r="N716" s="29" t="s">
        <v>77</v>
      </c>
      <c r="O716" s="29" t="s">
        <v>1186</v>
      </c>
    </row>
    <row r="717" spans="1:15" ht="15.75" hidden="1" x14ac:dyDescent="0.25">
      <c r="A717" s="31">
        <v>884</v>
      </c>
      <c r="B717" s="32" t="s">
        <v>1050</v>
      </c>
      <c r="C717" s="32" t="s">
        <v>1051</v>
      </c>
      <c r="D717" s="32" t="s">
        <v>72</v>
      </c>
      <c r="E717" s="32" t="s">
        <v>73</v>
      </c>
      <c r="F717" s="32" t="s">
        <v>2025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74</v>
      </c>
      <c r="O717" s="32" t="s">
        <v>1187</v>
      </c>
    </row>
    <row r="718" spans="1:15" ht="15.75" hidden="1" x14ac:dyDescent="0.25">
      <c r="A718" s="31">
        <v>885</v>
      </c>
      <c r="B718" s="32" t="s">
        <v>1052</v>
      </c>
      <c r="C718" s="32" t="s">
        <v>1053</v>
      </c>
      <c r="D718" s="32" t="s">
        <v>72</v>
      </c>
      <c r="E718" s="32" t="s">
        <v>90</v>
      </c>
      <c r="F718" s="32" t="s">
        <v>2025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77</v>
      </c>
      <c r="O718" s="32" t="s">
        <v>1177</v>
      </c>
    </row>
    <row r="719" spans="1:15" ht="15.75" x14ac:dyDescent="0.25">
      <c r="A719" s="31">
        <v>878</v>
      </c>
      <c r="B719" s="32" t="s">
        <v>2197</v>
      </c>
      <c r="C719" s="29" t="s">
        <v>2486</v>
      </c>
      <c r="D719" s="29"/>
      <c r="E719" s="29" t="s">
        <v>105</v>
      </c>
      <c r="F719" s="32" t="s">
        <v>1298</v>
      </c>
      <c r="G719" s="32" t="s">
        <v>1298</v>
      </c>
      <c r="H719" s="32" t="s">
        <v>1298</v>
      </c>
      <c r="I719" s="32" t="s">
        <v>1298</v>
      </c>
      <c r="J719" s="32" t="s">
        <v>1298</v>
      </c>
      <c r="K719" s="32" t="s">
        <v>1298</v>
      </c>
      <c r="L719" s="32" t="s">
        <v>1298</v>
      </c>
      <c r="M719" s="32" t="s">
        <v>1298</v>
      </c>
      <c r="N719" s="32"/>
      <c r="O719" s="32"/>
    </row>
    <row r="720" spans="1:15" ht="15.75" hidden="1" x14ac:dyDescent="0.25">
      <c r="A720" s="31">
        <v>887</v>
      </c>
      <c r="B720" s="32" t="s">
        <v>2189</v>
      </c>
      <c r="C720" s="29" t="s">
        <v>2145</v>
      </c>
      <c r="D720" s="29" t="s">
        <v>72</v>
      </c>
      <c r="E720" s="29" t="s">
        <v>73</v>
      </c>
      <c r="F720" s="32" t="s">
        <v>2025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74</v>
      </c>
      <c r="L720" s="32" t="s">
        <v>74</v>
      </c>
      <c r="M720" s="32" t="s">
        <v>74</v>
      </c>
      <c r="N720" s="32"/>
      <c r="O720" s="32"/>
    </row>
    <row r="721" spans="1:15" ht="15.75" x14ac:dyDescent="0.25">
      <c r="A721" s="31">
        <v>882</v>
      </c>
      <c r="B721" s="32" t="s">
        <v>1046</v>
      </c>
      <c r="C721" s="32" t="s">
        <v>1047</v>
      </c>
      <c r="D721" s="32" t="s">
        <v>72</v>
      </c>
      <c r="E721" s="32" t="s">
        <v>105</v>
      </c>
      <c r="F721" s="32" t="s">
        <v>2027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74</v>
      </c>
      <c r="L721" s="32" t="s">
        <v>77</v>
      </c>
      <c r="M721" s="32" t="s">
        <v>74</v>
      </c>
      <c r="N721" s="32" t="s">
        <v>77</v>
      </c>
      <c r="O721" s="32" t="s">
        <v>1206</v>
      </c>
    </row>
    <row r="722" spans="1:15" ht="15.75" hidden="1" x14ac:dyDescent="0.25">
      <c r="A722" s="31">
        <v>889</v>
      </c>
      <c r="B722" s="32" t="s">
        <v>2164</v>
      </c>
      <c r="C722" s="29" t="s">
        <v>2165</v>
      </c>
      <c r="D722" s="29" t="s">
        <v>72</v>
      </c>
      <c r="E722" s="29" t="s">
        <v>73</v>
      </c>
      <c r="F722" s="32" t="s">
        <v>2025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15.75" hidden="1" x14ac:dyDescent="0.25">
      <c r="A723" s="31">
        <v>890</v>
      </c>
      <c r="B723" s="32" t="s">
        <v>1056</v>
      </c>
      <c r="C723" s="32" t="s">
        <v>1057</v>
      </c>
      <c r="D723" s="32" t="s">
        <v>72</v>
      </c>
      <c r="E723" s="32" t="s">
        <v>90</v>
      </c>
      <c r="F723" s="32" t="s">
        <v>2025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1178</v>
      </c>
    </row>
    <row r="724" spans="1:15" ht="15.75" hidden="1" x14ac:dyDescent="0.25">
      <c r="A724" s="31">
        <v>891</v>
      </c>
      <c r="B724" s="32" t="s">
        <v>1058</v>
      </c>
      <c r="C724" s="32" t="s">
        <v>1059</v>
      </c>
      <c r="D724" s="32" t="s">
        <v>72</v>
      </c>
      <c r="E724" s="32" t="s">
        <v>90</v>
      </c>
      <c r="F724" s="32" t="s">
        <v>2025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77</v>
      </c>
      <c r="L724" s="32" t="s">
        <v>77</v>
      </c>
      <c r="M724" s="32" t="s">
        <v>77</v>
      </c>
      <c r="N724" s="32" t="s">
        <v>74</v>
      </c>
      <c r="O724" s="32" t="s">
        <v>1179</v>
      </c>
    </row>
    <row r="725" spans="1:15" ht="15.75" hidden="1" x14ac:dyDescent="0.25">
      <c r="A725" s="31">
        <v>892</v>
      </c>
      <c r="B725" s="32" t="s">
        <v>1060</v>
      </c>
      <c r="C725" s="32" t="s">
        <v>1061</v>
      </c>
      <c r="D725" s="32" t="s">
        <v>72</v>
      </c>
      <c r="E725" s="32" t="s">
        <v>73</v>
      </c>
      <c r="F725" s="32" t="s">
        <v>2025</v>
      </c>
      <c r="G725" s="32" t="s">
        <v>77</v>
      </c>
      <c r="H725" s="32" t="s">
        <v>74</v>
      </c>
      <c r="I725" s="32" t="s">
        <v>74</v>
      </c>
      <c r="J725" s="32" t="s">
        <v>74</v>
      </c>
      <c r="K725" s="32" t="s">
        <v>74</v>
      </c>
      <c r="L725" s="32" t="s">
        <v>74</v>
      </c>
      <c r="M725" s="32" t="s">
        <v>74</v>
      </c>
      <c r="N725" s="32" t="s">
        <v>74</v>
      </c>
      <c r="O725" s="32" t="s">
        <v>1181</v>
      </c>
    </row>
    <row r="726" spans="1:15" ht="15.75" hidden="1" x14ac:dyDescent="0.25">
      <c r="A726" s="31">
        <v>893</v>
      </c>
      <c r="B726" s="32" t="s">
        <v>1062</v>
      </c>
      <c r="C726" s="32" t="s">
        <v>1063</v>
      </c>
      <c r="D726" s="32" t="s">
        <v>72</v>
      </c>
      <c r="E726" s="32" t="s">
        <v>82</v>
      </c>
      <c r="F726" s="32" t="s">
        <v>2025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77</v>
      </c>
      <c r="O726" s="32" t="s">
        <v>1188</v>
      </c>
    </row>
    <row r="727" spans="1:15" ht="15.75" x14ac:dyDescent="0.25">
      <c r="A727" s="31">
        <v>886</v>
      </c>
      <c r="B727" s="32" t="s">
        <v>1054</v>
      </c>
      <c r="C727" s="32" t="s">
        <v>1055</v>
      </c>
      <c r="D727" s="32" t="s">
        <v>72</v>
      </c>
      <c r="E727" s="32" t="s">
        <v>105</v>
      </c>
      <c r="F727" s="32" t="s">
        <v>2025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1177</v>
      </c>
    </row>
    <row r="728" spans="1:15" ht="31.5" x14ac:dyDescent="0.25">
      <c r="A728" s="31">
        <v>888</v>
      </c>
      <c r="B728" s="32" t="s">
        <v>2195</v>
      </c>
      <c r="C728" s="29" t="s">
        <v>2143</v>
      </c>
      <c r="D728" s="29" t="s">
        <v>72</v>
      </c>
      <c r="E728" s="29" t="s">
        <v>105</v>
      </c>
      <c r="F728" s="32" t="s">
        <v>2027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1207</v>
      </c>
    </row>
    <row r="729" spans="1:15" ht="15.75" hidden="1" x14ac:dyDescent="0.25">
      <c r="A729" s="29">
        <v>896</v>
      </c>
      <c r="B729" s="29" t="s">
        <v>1066</v>
      </c>
      <c r="C729" s="29" t="s">
        <v>1067</v>
      </c>
      <c r="D729" s="32" t="s">
        <v>72</v>
      </c>
      <c r="E729" s="32" t="s">
        <v>73</v>
      </c>
      <c r="F729" s="32" t="s">
        <v>2025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1184</v>
      </c>
    </row>
    <row r="730" spans="1:15" ht="15.75" hidden="1" x14ac:dyDescent="0.25">
      <c r="A730" s="31">
        <v>897</v>
      </c>
      <c r="B730" s="32" t="s">
        <v>1068</v>
      </c>
      <c r="C730" s="32" t="s">
        <v>1069</v>
      </c>
      <c r="D730" s="32" t="s">
        <v>72</v>
      </c>
      <c r="E730" s="32" t="s">
        <v>73</v>
      </c>
      <c r="F730" s="32" t="s">
        <v>2025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32" t="s">
        <v>1184</v>
      </c>
    </row>
    <row r="731" spans="1:15" ht="15.75" hidden="1" x14ac:dyDescent="0.25">
      <c r="A731" s="29">
        <v>899</v>
      </c>
      <c r="B731" s="29" t="s">
        <v>1070</v>
      </c>
      <c r="C731" s="29" t="s">
        <v>1071</v>
      </c>
      <c r="D731" s="32" t="s">
        <v>72</v>
      </c>
      <c r="E731" s="32" t="s">
        <v>82</v>
      </c>
      <c r="F731" s="32" t="s">
        <v>2025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29" t="s">
        <v>1188</v>
      </c>
    </row>
    <row r="732" spans="1:15" ht="15.75" hidden="1" x14ac:dyDescent="0.25">
      <c r="A732" s="31">
        <v>900</v>
      </c>
      <c r="B732" s="32" t="s">
        <v>1072</v>
      </c>
      <c r="C732" s="32" t="s">
        <v>1073</v>
      </c>
      <c r="D732" s="32" t="s">
        <v>72</v>
      </c>
      <c r="E732" s="32" t="s">
        <v>73</v>
      </c>
      <c r="F732" s="32" t="s">
        <v>2025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74</v>
      </c>
      <c r="O732" s="32" t="s">
        <v>1178</v>
      </c>
    </row>
    <row r="733" spans="1:15" ht="15.75" hidden="1" x14ac:dyDescent="0.25">
      <c r="A733" s="31">
        <v>901</v>
      </c>
      <c r="B733" s="32" t="s">
        <v>1086</v>
      </c>
      <c r="C733" s="32" t="s">
        <v>1087</v>
      </c>
      <c r="D733" s="32" t="s">
        <v>72</v>
      </c>
      <c r="E733" s="32" t="s">
        <v>73</v>
      </c>
      <c r="F733" s="32" t="s">
        <v>2025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hidden="1" x14ac:dyDescent="0.25">
      <c r="A734" s="31">
        <v>902</v>
      </c>
      <c r="B734" s="32" t="s">
        <v>270</v>
      </c>
      <c r="C734" s="32" t="s">
        <v>271</v>
      </c>
      <c r="D734" s="32" t="s">
        <v>87</v>
      </c>
      <c r="E734" s="32" t="s">
        <v>73</v>
      </c>
      <c r="F734" s="32" t="s">
        <v>2025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77</v>
      </c>
      <c r="M734" s="32" t="s">
        <v>74</v>
      </c>
      <c r="N734" s="32" t="s">
        <v>77</v>
      </c>
      <c r="O734" s="32" t="s">
        <v>1182</v>
      </c>
    </row>
    <row r="735" spans="1:15" ht="15.75" x14ac:dyDescent="0.25">
      <c r="A735" s="31">
        <v>894</v>
      </c>
      <c r="B735" s="32" t="s">
        <v>2142</v>
      </c>
      <c r="C735" s="29" t="s">
        <v>2141</v>
      </c>
      <c r="D735" s="29"/>
      <c r="E735" s="29" t="s">
        <v>105</v>
      </c>
      <c r="F735" s="32" t="s">
        <v>2025</v>
      </c>
      <c r="G735" s="32" t="s">
        <v>2025</v>
      </c>
      <c r="H735" s="32" t="s">
        <v>2025</v>
      </c>
      <c r="I735" s="32" t="s">
        <v>2014</v>
      </c>
      <c r="J735" s="32" t="s">
        <v>2025</v>
      </c>
      <c r="K735" s="32" t="s">
        <v>2014</v>
      </c>
      <c r="L735" s="32" t="s">
        <v>2014</v>
      </c>
      <c r="M735" s="32" t="s">
        <v>2014</v>
      </c>
      <c r="N735" s="32" t="s">
        <v>2014</v>
      </c>
      <c r="O735" s="32" t="s">
        <v>2014</v>
      </c>
    </row>
    <row r="736" spans="1:15" ht="15.75" hidden="1" x14ac:dyDescent="0.25">
      <c r="A736" s="31">
        <v>904</v>
      </c>
      <c r="B736" s="32" t="s">
        <v>478</v>
      </c>
      <c r="C736" s="32" t="s">
        <v>479</v>
      </c>
      <c r="D736" s="32" t="s">
        <v>87</v>
      </c>
      <c r="E736" s="32" t="s">
        <v>73</v>
      </c>
      <c r="F736" s="32" t="s">
        <v>2027</v>
      </c>
      <c r="G736" s="32" t="s">
        <v>77</v>
      </c>
      <c r="H736" s="32" t="s">
        <v>77</v>
      </c>
      <c r="I736" s="32" t="s">
        <v>77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74</v>
      </c>
      <c r="O736" s="32" t="s">
        <v>1181</v>
      </c>
    </row>
    <row r="737" spans="1:15" ht="15.75" x14ac:dyDescent="0.25">
      <c r="A737" s="31">
        <v>895</v>
      </c>
      <c r="B737" s="32" t="s">
        <v>1064</v>
      </c>
      <c r="C737" s="32" t="s">
        <v>1065</v>
      </c>
      <c r="D737" s="32" t="s">
        <v>72</v>
      </c>
      <c r="E737" s="32" t="s">
        <v>105</v>
      </c>
      <c r="F737" s="32" t="s">
        <v>2025</v>
      </c>
      <c r="G737" s="32" t="s">
        <v>77</v>
      </c>
      <c r="H737" s="32" t="s">
        <v>74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74</v>
      </c>
      <c r="N737" s="32" t="s">
        <v>74</v>
      </c>
      <c r="O737" s="32" t="s">
        <v>1202</v>
      </c>
    </row>
    <row r="738" spans="1:15" ht="15.75" hidden="1" x14ac:dyDescent="0.25">
      <c r="A738" s="31">
        <v>906</v>
      </c>
      <c r="B738" s="32" t="s">
        <v>1078</v>
      </c>
      <c r="C738" s="32" t="s">
        <v>1079</v>
      </c>
      <c r="D738" s="32" t="s">
        <v>72</v>
      </c>
      <c r="E738" s="32" t="s">
        <v>73</v>
      </c>
      <c r="F738" s="32" t="s">
        <v>2025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32" t="s">
        <v>1184</v>
      </c>
    </row>
    <row r="739" spans="1:15" ht="15.75" hidden="1" x14ac:dyDescent="0.25">
      <c r="A739" s="31">
        <v>908</v>
      </c>
      <c r="B739" s="32" t="s">
        <v>276</v>
      </c>
      <c r="C739" s="32" t="s">
        <v>277</v>
      </c>
      <c r="D739" s="32" t="s">
        <v>87</v>
      </c>
      <c r="E739" s="32" t="s">
        <v>73</v>
      </c>
      <c r="F739" s="32" t="s">
        <v>2025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1180</v>
      </c>
    </row>
    <row r="740" spans="1:15" ht="15.75" hidden="1" x14ac:dyDescent="0.25">
      <c r="A740" s="31">
        <v>909</v>
      </c>
      <c r="B740" s="32" t="s">
        <v>412</v>
      </c>
      <c r="C740" s="32" t="s">
        <v>413</v>
      </c>
      <c r="D740" s="32" t="s">
        <v>87</v>
      </c>
      <c r="E740" s="32" t="s">
        <v>73</v>
      </c>
      <c r="F740" s="32" t="s">
        <v>2027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74</v>
      </c>
      <c r="M740" s="32" t="s">
        <v>74</v>
      </c>
      <c r="N740" s="32" t="s">
        <v>74</v>
      </c>
      <c r="O740" s="32" t="s">
        <v>1182</v>
      </c>
    </row>
    <row r="741" spans="1:15" ht="15.75" x14ac:dyDescent="0.25">
      <c r="A741" s="31">
        <v>903</v>
      </c>
      <c r="B741" s="32" t="s">
        <v>1074</v>
      </c>
      <c r="C741" s="32" t="s">
        <v>1075</v>
      </c>
      <c r="D741" s="32" t="s">
        <v>72</v>
      </c>
      <c r="E741" s="32" t="s">
        <v>105</v>
      </c>
      <c r="F741" s="32" t="s">
        <v>2025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1206</v>
      </c>
    </row>
    <row r="742" spans="1:15" ht="15.75" hidden="1" x14ac:dyDescent="0.25">
      <c r="A742" s="31">
        <v>911</v>
      </c>
      <c r="B742" s="32" t="s">
        <v>1080</v>
      </c>
      <c r="C742" s="32" t="s">
        <v>1081</v>
      </c>
      <c r="D742" s="32" t="s">
        <v>72</v>
      </c>
      <c r="E742" s="32" t="s">
        <v>73</v>
      </c>
      <c r="F742" s="32" t="s">
        <v>2027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74</v>
      </c>
      <c r="L742" s="32" t="s">
        <v>77</v>
      </c>
      <c r="M742" s="32" t="s">
        <v>74</v>
      </c>
      <c r="N742" s="32" t="s">
        <v>77</v>
      </c>
      <c r="O742" s="32" t="s">
        <v>1185</v>
      </c>
    </row>
    <row r="743" spans="1:15" ht="15.75" hidden="1" x14ac:dyDescent="0.25">
      <c r="A743" s="31">
        <v>912</v>
      </c>
      <c r="B743" s="32" t="s">
        <v>1131</v>
      </c>
      <c r="C743" s="29" t="s">
        <v>1132</v>
      </c>
      <c r="D743" s="32" t="s">
        <v>72</v>
      </c>
      <c r="E743" s="32" t="s">
        <v>82</v>
      </c>
      <c r="F743" s="32" t="s">
        <v>2027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 t="s">
        <v>77</v>
      </c>
      <c r="O743" s="29" t="s">
        <v>1189</v>
      </c>
    </row>
    <row r="744" spans="1:15" ht="31.5" hidden="1" x14ac:dyDescent="0.25">
      <c r="A744" s="31">
        <v>913</v>
      </c>
      <c r="B744" s="32" t="s">
        <v>278</v>
      </c>
      <c r="C744" s="32" t="s">
        <v>279</v>
      </c>
      <c r="D744" s="32" t="s">
        <v>130</v>
      </c>
      <c r="E744" s="32" t="s">
        <v>73</v>
      </c>
      <c r="F744" s="32" t="s">
        <v>2027</v>
      </c>
      <c r="G744" s="32" t="s">
        <v>77</v>
      </c>
      <c r="H744" s="32" t="s">
        <v>77</v>
      </c>
      <c r="I744" s="32" t="s">
        <v>77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74</v>
      </c>
      <c r="O744" s="32" t="s">
        <v>1183</v>
      </c>
    </row>
    <row r="745" spans="1:15" ht="15.75" hidden="1" x14ac:dyDescent="0.25">
      <c r="A745" s="31">
        <v>914</v>
      </c>
      <c r="B745" s="32" t="s">
        <v>1084</v>
      </c>
      <c r="C745" s="32" t="s">
        <v>1085</v>
      </c>
      <c r="D745" s="32" t="s">
        <v>72</v>
      </c>
      <c r="E745" s="32" t="s">
        <v>73</v>
      </c>
      <c r="F745" s="32" t="s">
        <v>2025</v>
      </c>
      <c r="G745" s="32" t="s">
        <v>77</v>
      </c>
      <c r="H745" s="32" t="s">
        <v>74</v>
      </c>
      <c r="I745" s="32" t="s">
        <v>74</v>
      </c>
      <c r="J745" s="32" t="s">
        <v>74</v>
      </c>
      <c r="K745" s="32" t="s">
        <v>74</v>
      </c>
      <c r="L745" s="32" t="s">
        <v>77</v>
      </c>
      <c r="M745" s="32" t="s">
        <v>74</v>
      </c>
      <c r="N745" s="32" t="s">
        <v>74</v>
      </c>
      <c r="O745" s="32" t="s">
        <v>1182</v>
      </c>
    </row>
    <row r="746" spans="1:15" ht="15.75" hidden="1" x14ac:dyDescent="0.25">
      <c r="A746" s="31">
        <v>915</v>
      </c>
      <c r="B746" s="32" t="s">
        <v>482</v>
      </c>
      <c r="C746" s="32" t="s">
        <v>483</v>
      </c>
      <c r="D746" s="32" t="s">
        <v>87</v>
      </c>
      <c r="E746" s="32" t="s">
        <v>73</v>
      </c>
      <c r="F746" s="32" t="s">
        <v>2027</v>
      </c>
      <c r="G746" s="32" t="s">
        <v>77</v>
      </c>
      <c r="H746" s="32" t="s">
        <v>77</v>
      </c>
      <c r="I746" s="32" t="s">
        <v>77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74</v>
      </c>
      <c r="O746" s="32" t="s">
        <v>1184</v>
      </c>
    </row>
    <row r="747" spans="1:15" ht="15.75" hidden="1" x14ac:dyDescent="0.25">
      <c r="A747" s="31">
        <v>917</v>
      </c>
      <c r="B747" s="32" t="s">
        <v>414</v>
      </c>
      <c r="C747" s="32" t="s">
        <v>415</v>
      </c>
      <c r="D747" s="32" t="s">
        <v>87</v>
      </c>
      <c r="E747" s="32" t="s">
        <v>73</v>
      </c>
      <c r="F747" s="32" t="s">
        <v>2025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1185</v>
      </c>
    </row>
    <row r="748" spans="1:15" ht="15.75" hidden="1" x14ac:dyDescent="0.25">
      <c r="A748" s="31">
        <v>918</v>
      </c>
      <c r="B748" s="32" t="s">
        <v>1211</v>
      </c>
      <c r="C748" s="32" t="s">
        <v>1212</v>
      </c>
      <c r="D748" s="32" t="s">
        <v>72</v>
      </c>
      <c r="E748" s="32" t="s">
        <v>73</v>
      </c>
      <c r="F748" s="32" t="s">
        <v>2025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74</v>
      </c>
      <c r="O748" s="32" t="s">
        <v>1180</v>
      </c>
    </row>
    <row r="749" spans="1:15" ht="15.75" hidden="1" x14ac:dyDescent="0.25">
      <c r="A749" s="31">
        <v>919</v>
      </c>
      <c r="B749" s="32" t="s">
        <v>280</v>
      </c>
      <c r="C749" s="32" t="s">
        <v>281</v>
      </c>
      <c r="D749" s="32" t="s">
        <v>87</v>
      </c>
      <c r="E749" s="32" t="s">
        <v>73</v>
      </c>
      <c r="F749" s="32" t="s">
        <v>2027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74</v>
      </c>
      <c r="O749" s="32" t="s">
        <v>1178</v>
      </c>
    </row>
    <row r="750" spans="1:15" ht="15.75" x14ac:dyDescent="0.25">
      <c r="A750" s="31">
        <v>905</v>
      </c>
      <c r="B750" s="32" t="s">
        <v>1076</v>
      </c>
      <c r="C750" s="32" t="s">
        <v>1077</v>
      </c>
      <c r="D750" s="32" t="s">
        <v>72</v>
      </c>
      <c r="E750" s="32" t="s">
        <v>105</v>
      </c>
      <c r="F750" s="32" t="s">
        <v>2025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32" t="s">
        <v>1206</v>
      </c>
    </row>
    <row r="751" spans="1:15" ht="31.5" hidden="1" x14ac:dyDescent="0.25">
      <c r="A751" s="31">
        <v>923</v>
      </c>
      <c r="B751" s="32" t="s">
        <v>1090</v>
      </c>
      <c r="C751" s="32" t="s">
        <v>1091</v>
      </c>
      <c r="D751" s="32" t="s">
        <v>72</v>
      </c>
      <c r="E751" s="32" t="s">
        <v>82</v>
      </c>
      <c r="F751" s="32" t="s">
        <v>2025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1189</v>
      </c>
    </row>
    <row r="752" spans="1:15" ht="31.5" x14ac:dyDescent="0.25">
      <c r="A752" s="30">
        <v>910</v>
      </c>
      <c r="B752" s="29" t="s">
        <v>208</v>
      </c>
      <c r="C752" s="29" t="s">
        <v>209</v>
      </c>
      <c r="D752" s="32" t="s">
        <v>130</v>
      </c>
      <c r="E752" s="32" t="s">
        <v>105</v>
      </c>
      <c r="F752" s="32" t="s">
        <v>2027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1201</v>
      </c>
    </row>
    <row r="753" spans="1:15" ht="15.75" hidden="1" x14ac:dyDescent="0.25">
      <c r="A753" s="31">
        <v>925</v>
      </c>
      <c r="B753" s="32" t="s">
        <v>490</v>
      </c>
      <c r="C753" s="32" t="s">
        <v>491</v>
      </c>
      <c r="D753" s="32" t="s">
        <v>87</v>
      </c>
      <c r="E753" s="32" t="s">
        <v>73</v>
      </c>
      <c r="F753" s="32" t="s">
        <v>2027</v>
      </c>
      <c r="G753" s="32" t="s">
        <v>77</v>
      </c>
      <c r="H753" s="32" t="s">
        <v>77</v>
      </c>
      <c r="I753" s="32" t="s">
        <v>77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74</v>
      </c>
      <c r="O753" s="32" t="s">
        <v>1183</v>
      </c>
    </row>
    <row r="754" spans="1:15" ht="15.75" x14ac:dyDescent="0.25">
      <c r="A754" s="31">
        <v>921</v>
      </c>
      <c r="B754" s="32" t="s">
        <v>1088</v>
      </c>
      <c r="C754" s="32" t="s">
        <v>1089</v>
      </c>
      <c r="D754" s="32" t="s">
        <v>72</v>
      </c>
      <c r="E754" s="32" t="s">
        <v>105</v>
      </c>
      <c r="F754" s="32" t="s">
        <v>2025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77</v>
      </c>
      <c r="O754" s="32" t="s">
        <v>1203</v>
      </c>
    </row>
    <row r="755" spans="1:15" ht="15.75" hidden="1" x14ac:dyDescent="0.25">
      <c r="A755" s="31">
        <v>927</v>
      </c>
      <c r="B755" s="32" t="s">
        <v>1914</v>
      </c>
      <c r="C755" s="32" t="s">
        <v>1922</v>
      </c>
      <c r="D755" s="32" t="s">
        <v>72</v>
      </c>
      <c r="E755" s="32" t="s">
        <v>73</v>
      </c>
      <c r="F755" s="32" t="s">
        <v>2025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74</v>
      </c>
      <c r="O755" s="32" t="s">
        <v>2014</v>
      </c>
    </row>
    <row r="756" spans="1:15" ht="15.75" x14ac:dyDescent="0.25">
      <c r="A756" s="31">
        <v>924</v>
      </c>
      <c r="B756" s="32" t="s">
        <v>2160</v>
      </c>
      <c r="C756" s="29" t="s">
        <v>2163</v>
      </c>
      <c r="D756" s="29" t="s">
        <v>72</v>
      </c>
      <c r="E756" s="29" t="s">
        <v>105</v>
      </c>
      <c r="F756" s="32" t="s">
        <v>2025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74</v>
      </c>
      <c r="L756" s="32" t="s">
        <v>74</v>
      </c>
      <c r="M756" s="32" t="s">
        <v>74</v>
      </c>
      <c r="N756" s="32" t="s">
        <v>77</v>
      </c>
      <c r="O756" s="32"/>
    </row>
    <row r="757" spans="1:15" ht="15.75" hidden="1" x14ac:dyDescent="0.25">
      <c r="A757" s="31">
        <v>929</v>
      </c>
      <c r="B757" s="32" t="s">
        <v>1964</v>
      </c>
      <c r="C757" s="32" t="s">
        <v>1923</v>
      </c>
      <c r="D757" s="32" t="s">
        <v>72</v>
      </c>
      <c r="E757" s="32" t="s">
        <v>73</v>
      </c>
      <c r="F757" s="32" t="s">
        <v>2025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77</v>
      </c>
      <c r="O757" s="32" t="s">
        <v>2014</v>
      </c>
    </row>
    <row r="758" spans="1:15" ht="15.75" hidden="1" x14ac:dyDescent="0.25">
      <c r="A758" s="31">
        <v>930</v>
      </c>
      <c r="B758" s="32" t="s">
        <v>1917</v>
      </c>
      <c r="C758" s="32" t="s">
        <v>1920</v>
      </c>
      <c r="D758" s="32" t="s">
        <v>72</v>
      </c>
      <c r="E758" s="32" t="s">
        <v>73</v>
      </c>
      <c r="F758" s="32" t="s">
        <v>2025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32" t="s">
        <v>2014</v>
      </c>
    </row>
    <row r="759" spans="1:15" ht="15.75" hidden="1" x14ac:dyDescent="0.25">
      <c r="A759" s="31">
        <v>931</v>
      </c>
      <c r="B759" s="32" t="s">
        <v>493</v>
      </c>
      <c r="C759" s="32" t="s">
        <v>494</v>
      </c>
      <c r="D759" s="32" t="s">
        <v>72</v>
      </c>
      <c r="E759" s="32" t="s">
        <v>73</v>
      </c>
      <c r="F759" s="32" t="s">
        <v>2025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77</v>
      </c>
      <c r="O759" s="32" t="s">
        <v>1178</v>
      </c>
    </row>
    <row r="760" spans="1:15" ht="15.75" hidden="1" x14ac:dyDescent="0.25">
      <c r="A760" s="31">
        <v>932</v>
      </c>
      <c r="B760" s="32" t="s">
        <v>418</v>
      </c>
      <c r="C760" s="32" t="s">
        <v>419</v>
      </c>
      <c r="D760" s="32" t="s">
        <v>72</v>
      </c>
      <c r="E760" s="32" t="s">
        <v>73</v>
      </c>
      <c r="F760" s="32" t="s">
        <v>2025</v>
      </c>
      <c r="G760" s="32" t="s">
        <v>77</v>
      </c>
      <c r="H760" s="32" t="s">
        <v>77</v>
      </c>
      <c r="I760" s="32" t="s">
        <v>77</v>
      </c>
      <c r="J760" s="32" t="s">
        <v>77</v>
      </c>
      <c r="K760" s="32" t="s">
        <v>74</v>
      </c>
      <c r="L760" s="32" t="s">
        <v>77</v>
      </c>
      <c r="M760" s="32" t="s">
        <v>74</v>
      </c>
      <c r="N760" s="32" t="s">
        <v>77</v>
      </c>
      <c r="O760" s="32" t="s">
        <v>1182</v>
      </c>
    </row>
    <row r="761" spans="1:15" ht="15.75" hidden="1" x14ac:dyDescent="0.25">
      <c r="A761" s="31">
        <v>933</v>
      </c>
      <c r="B761" s="32" t="s">
        <v>1943</v>
      </c>
      <c r="C761" s="32" t="s">
        <v>1942</v>
      </c>
      <c r="D761" s="32" t="s">
        <v>72</v>
      </c>
      <c r="E761" s="32" t="s">
        <v>82</v>
      </c>
      <c r="F761" s="32" t="s">
        <v>2025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77</v>
      </c>
      <c r="O761" s="32" t="s">
        <v>2014</v>
      </c>
    </row>
    <row r="762" spans="1:15" s="39" customFormat="1" ht="15.75" hidden="1" x14ac:dyDescent="0.25">
      <c r="A762" s="29">
        <v>934</v>
      </c>
      <c r="B762" s="29" t="s">
        <v>1898</v>
      </c>
      <c r="C762" s="29" t="s">
        <v>1899</v>
      </c>
      <c r="D762" s="32" t="s">
        <v>72</v>
      </c>
      <c r="E762" s="32" t="s">
        <v>82</v>
      </c>
      <c r="F762" s="32" t="s">
        <v>2025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2014</v>
      </c>
      <c r="O762" s="29" t="s">
        <v>2014</v>
      </c>
    </row>
    <row r="763" spans="1:15" s="39" customFormat="1" ht="15.75" hidden="1" x14ac:dyDescent="0.25">
      <c r="A763" s="31">
        <v>935</v>
      </c>
      <c r="B763" s="32" t="s">
        <v>284</v>
      </c>
      <c r="C763" s="32" t="s">
        <v>285</v>
      </c>
      <c r="D763" s="32" t="s">
        <v>87</v>
      </c>
      <c r="E763" s="32" t="s">
        <v>73</v>
      </c>
      <c r="F763" s="32" t="s">
        <v>2027</v>
      </c>
      <c r="G763" s="32" t="s">
        <v>77</v>
      </c>
      <c r="H763" s="32" t="s">
        <v>77</v>
      </c>
      <c r="I763" s="32" t="s">
        <v>77</v>
      </c>
      <c r="J763" s="32" t="s">
        <v>77</v>
      </c>
      <c r="K763" s="32" t="s">
        <v>74</v>
      </c>
      <c r="L763" s="32" t="s">
        <v>77</v>
      </c>
      <c r="M763" s="32" t="s">
        <v>74</v>
      </c>
      <c r="N763" s="32" t="s">
        <v>77</v>
      </c>
      <c r="O763" s="32" t="s">
        <v>1184</v>
      </c>
    </row>
    <row r="764" spans="1:15" s="39" customFormat="1" ht="15.75" x14ac:dyDescent="0.25">
      <c r="A764" s="31">
        <v>926</v>
      </c>
      <c r="B764" s="32" t="s">
        <v>2196</v>
      </c>
      <c r="C764" s="29" t="s">
        <v>2487</v>
      </c>
      <c r="D764" s="29"/>
      <c r="E764" s="30" t="s">
        <v>105</v>
      </c>
      <c r="F764" s="32" t="s">
        <v>1298</v>
      </c>
      <c r="G764" s="32" t="s">
        <v>1298</v>
      </c>
      <c r="H764" s="32" t="s">
        <v>1298</v>
      </c>
      <c r="I764" s="32" t="s">
        <v>1298</v>
      </c>
      <c r="J764" s="32" t="s">
        <v>1298</v>
      </c>
      <c r="K764" s="32" t="s">
        <v>1298</v>
      </c>
      <c r="L764" s="32" t="s">
        <v>1298</v>
      </c>
      <c r="M764" s="32" t="s">
        <v>1298</v>
      </c>
      <c r="N764" s="32"/>
      <c r="O764" s="32"/>
    </row>
    <row r="765" spans="1:15" s="39" customFormat="1" ht="15.75" x14ac:dyDescent="0.25">
      <c r="A765" s="31">
        <v>928</v>
      </c>
      <c r="B765" s="32" t="s">
        <v>1900</v>
      </c>
      <c r="C765" s="32" t="s">
        <v>1904</v>
      </c>
      <c r="D765" s="32" t="s">
        <v>72</v>
      </c>
      <c r="E765" s="32" t="s">
        <v>105</v>
      </c>
      <c r="F765" s="32" t="s">
        <v>2025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32" t="s">
        <v>2014</v>
      </c>
    </row>
    <row r="766" spans="1:15" s="39" customFormat="1" ht="15.75" hidden="1" x14ac:dyDescent="0.25">
      <c r="A766" s="31">
        <v>938</v>
      </c>
      <c r="B766" s="32" t="s">
        <v>1096</v>
      </c>
      <c r="C766" s="29" t="s">
        <v>1097</v>
      </c>
      <c r="D766" s="32" t="s">
        <v>72</v>
      </c>
      <c r="E766" s="32" t="s">
        <v>73</v>
      </c>
      <c r="F766" s="32" t="s">
        <v>2025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29" t="s">
        <v>1186</v>
      </c>
    </row>
    <row r="767" spans="1:15" s="39" customFormat="1" ht="15.75" hidden="1" x14ac:dyDescent="0.25">
      <c r="A767" s="31">
        <v>939</v>
      </c>
      <c r="B767" s="32" t="s">
        <v>1098</v>
      </c>
      <c r="C767" s="32" t="s">
        <v>1099</v>
      </c>
      <c r="D767" s="32" t="s">
        <v>72</v>
      </c>
      <c r="E767" s="32" t="s">
        <v>73</v>
      </c>
      <c r="F767" s="32" t="s">
        <v>2025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1182</v>
      </c>
    </row>
    <row r="768" spans="1:15" s="39" customFormat="1" ht="15.75" x14ac:dyDescent="0.25">
      <c r="A768" s="31">
        <v>936</v>
      </c>
      <c r="B768" s="32" t="s">
        <v>1092</v>
      </c>
      <c r="C768" s="32" t="s">
        <v>1093</v>
      </c>
      <c r="D768" s="32" t="s">
        <v>72</v>
      </c>
      <c r="E768" s="32" t="s">
        <v>105</v>
      </c>
      <c r="F768" s="32" t="s">
        <v>2025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32" t="s">
        <v>1206</v>
      </c>
    </row>
    <row r="769" spans="1:15" s="39" customFormat="1" ht="15.75" x14ac:dyDescent="0.25">
      <c r="A769" s="31">
        <v>937</v>
      </c>
      <c r="B769" s="32" t="s">
        <v>1094</v>
      </c>
      <c r="C769" s="32" t="s">
        <v>1095</v>
      </c>
      <c r="D769" s="32" t="s">
        <v>72</v>
      </c>
      <c r="E769" s="32" t="s">
        <v>105</v>
      </c>
      <c r="F769" s="32" t="s">
        <v>2025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1206</v>
      </c>
    </row>
    <row r="770" spans="1:15" s="39" customFormat="1" ht="15.75" x14ac:dyDescent="0.25">
      <c r="A770" s="31">
        <v>940</v>
      </c>
      <c r="B770" s="32" t="s">
        <v>210</v>
      </c>
      <c r="C770" s="32" t="s">
        <v>211</v>
      </c>
      <c r="D770" s="32" t="s">
        <v>87</v>
      </c>
      <c r="E770" s="32" t="s">
        <v>105</v>
      </c>
      <c r="F770" s="32" t="s">
        <v>2027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74</v>
      </c>
      <c r="L770" s="32" t="s">
        <v>77</v>
      </c>
      <c r="M770" s="32" t="s">
        <v>74</v>
      </c>
      <c r="N770" s="32" t="s">
        <v>77</v>
      </c>
      <c r="O770" s="32" t="s">
        <v>1201</v>
      </c>
    </row>
    <row r="771" spans="1:15" s="39" customFormat="1" ht="15.75" hidden="1" x14ac:dyDescent="0.25">
      <c r="A771" s="31">
        <v>943</v>
      </c>
      <c r="B771" s="32" t="s">
        <v>286</v>
      </c>
      <c r="C771" s="32" t="s">
        <v>557</v>
      </c>
      <c r="D771" s="32" t="s">
        <v>87</v>
      </c>
      <c r="E771" s="32" t="s">
        <v>73</v>
      </c>
      <c r="F771" s="32" t="s">
        <v>2025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1180</v>
      </c>
    </row>
    <row r="772" spans="1:15" s="39" customFormat="1" ht="15.75" x14ac:dyDescent="0.25">
      <c r="A772" s="31">
        <v>941</v>
      </c>
      <c r="B772" s="32" t="s">
        <v>1100</v>
      </c>
      <c r="C772" s="29" t="s">
        <v>1101</v>
      </c>
      <c r="D772" s="32" t="s">
        <v>72</v>
      </c>
      <c r="E772" s="32" t="s">
        <v>105</v>
      </c>
      <c r="F772" s="32" t="s">
        <v>2025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1203</v>
      </c>
    </row>
    <row r="773" spans="1:15" s="39" customFormat="1" ht="15.75" hidden="1" x14ac:dyDescent="0.25">
      <c r="A773" s="31">
        <v>945</v>
      </c>
      <c r="B773" s="32" t="s">
        <v>1106</v>
      </c>
      <c r="C773" s="29" t="s">
        <v>1107</v>
      </c>
      <c r="D773" s="32" t="s">
        <v>72</v>
      </c>
      <c r="E773" s="32" t="s">
        <v>82</v>
      </c>
      <c r="F773" s="32" t="s">
        <v>2025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29" t="s">
        <v>1189</v>
      </c>
    </row>
    <row r="774" spans="1:15" s="39" customFormat="1" ht="15.75" hidden="1" x14ac:dyDescent="0.25">
      <c r="A774" s="31">
        <v>946</v>
      </c>
      <c r="B774" s="32" t="s">
        <v>1192</v>
      </c>
      <c r="C774" s="32" t="s">
        <v>1193</v>
      </c>
      <c r="D774" s="32" t="s">
        <v>72</v>
      </c>
      <c r="E774" s="32" t="s">
        <v>73</v>
      </c>
      <c r="F774" s="32" t="s">
        <v>2025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32" t="s">
        <v>1184</v>
      </c>
    </row>
    <row r="775" spans="1:15" s="39" customFormat="1" ht="15.75" hidden="1" x14ac:dyDescent="0.25">
      <c r="A775" s="31">
        <v>947</v>
      </c>
      <c r="B775" s="32" t="s">
        <v>83</v>
      </c>
      <c r="C775" s="32" t="s">
        <v>84</v>
      </c>
      <c r="D775" s="32" t="s">
        <v>72</v>
      </c>
      <c r="E775" s="32" t="s">
        <v>73</v>
      </c>
      <c r="F775" s="32" t="s">
        <v>2027</v>
      </c>
      <c r="G775" s="32" t="s">
        <v>77</v>
      </c>
      <c r="H775" s="32" t="s">
        <v>77</v>
      </c>
      <c r="I775" s="32" t="s">
        <v>74</v>
      </c>
      <c r="J775" s="32" t="s">
        <v>74</v>
      </c>
      <c r="K775" s="32" t="s">
        <v>74</v>
      </c>
      <c r="L775" s="32" t="s">
        <v>74</v>
      </c>
      <c r="M775" s="32" t="s">
        <v>74</v>
      </c>
      <c r="N775" s="32" t="s">
        <v>74</v>
      </c>
      <c r="O775" s="32" t="s">
        <v>1182</v>
      </c>
    </row>
    <row r="776" spans="1:15" s="39" customFormat="1" ht="15.75" x14ac:dyDescent="0.25">
      <c r="A776" s="31">
        <v>942</v>
      </c>
      <c r="B776" s="32" t="s">
        <v>1102</v>
      </c>
      <c r="C776" s="32" t="s">
        <v>1103</v>
      </c>
      <c r="D776" s="32" t="s">
        <v>72</v>
      </c>
      <c r="E776" s="32" t="s">
        <v>105</v>
      </c>
      <c r="F776" s="32" t="s">
        <v>2025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74</v>
      </c>
      <c r="O776" s="29" t="s">
        <v>1206</v>
      </c>
    </row>
    <row r="777" spans="1:15" s="39" customFormat="1" ht="31.5" hidden="1" x14ac:dyDescent="0.25">
      <c r="A777" s="31">
        <v>949</v>
      </c>
      <c r="B777" s="32" t="s">
        <v>456</v>
      </c>
      <c r="C777" s="32" t="s">
        <v>457</v>
      </c>
      <c r="D777" s="32" t="s">
        <v>130</v>
      </c>
      <c r="E777" s="32" t="s">
        <v>73</v>
      </c>
      <c r="F777" s="32" t="s">
        <v>2025</v>
      </c>
      <c r="G777" s="32" t="s">
        <v>77</v>
      </c>
      <c r="H777" s="32" t="s">
        <v>74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74</v>
      </c>
      <c r="N777" s="32" t="s">
        <v>74</v>
      </c>
      <c r="O777" s="32" t="s">
        <v>1187</v>
      </c>
    </row>
    <row r="778" spans="1:15" s="39" customFormat="1" ht="15.75" x14ac:dyDescent="0.25">
      <c r="A778" s="31">
        <v>944</v>
      </c>
      <c r="B778" s="32" t="s">
        <v>1104</v>
      </c>
      <c r="C778" s="29" t="s">
        <v>1105</v>
      </c>
      <c r="D778" s="32" t="s">
        <v>72</v>
      </c>
      <c r="E778" s="32" t="s">
        <v>105</v>
      </c>
      <c r="F778" s="32" t="s">
        <v>2025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77</v>
      </c>
      <c r="O778" s="29" t="s">
        <v>1177</v>
      </c>
    </row>
    <row r="779" spans="1:15" s="39" customFormat="1" ht="15.75" hidden="1" x14ac:dyDescent="0.25">
      <c r="A779" s="31">
        <v>951</v>
      </c>
      <c r="B779" s="32" t="s">
        <v>348</v>
      </c>
      <c r="C779" s="32" t="s">
        <v>349</v>
      </c>
      <c r="D779" s="32" t="s">
        <v>87</v>
      </c>
      <c r="E779" s="32" t="s">
        <v>73</v>
      </c>
      <c r="F779" s="32" t="s">
        <v>2025</v>
      </c>
      <c r="G779" s="32" t="s">
        <v>77</v>
      </c>
      <c r="H779" s="32" t="s">
        <v>77</v>
      </c>
      <c r="I779" s="32" t="s">
        <v>77</v>
      </c>
      <c r="J779" s="32" t="s">
        <v>77</v>
      </c>
      <c r="K779" s="32" t="s">
        <v>74</v>
      </c>
      <c r="L779" s="32" t="s">
        <v>77</v>
      </c>
      <c r="M779" s="32" t="s">
        <v>74</v>
      </c>
      <c r="N779" s="32" t="s">
        <v>77</v>
      </c>
      <c r="O779" s="32" t="s">
        <v>1181</v>
      </c>
    </row>
    <row r="780" spans="1:15" s="39" customFormat="1" ht="15.75" hidden="1" x14ac:dyDescent="0.25">
      <c r="A780" s="31">
        <v>952</v>
      </c>
      <c r="B780" s="32" t="s">
        <v>288</v>
      </c>
      <c r="C780" s="32" t="s">
        <v>289</v>
      </c>
      <c r="D780" s="32" t="s">
        <v>87</v>
      </c>
      <c r="E780" s="32" t="s">
        <v>73</v>
      </c>
      <c r="F780" s="32" t="s">
        <v>2025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77</v>
      </c>
      <c r="M780" s="32" t="s">
        <v>74</v>
      </c>
      <c r="N780" s="32" t="s">
        <v>77</v>
      </c>
      <c r="O780" s="32" t="s">
        <v>1178</v>
      </c>
    </row>
    <row r="781" spans="1:15" s="39" customFormat="1" ht="15.75" hidden="1" x14ac:dyDescent="0.25">
      <c r="A781" s="31">
        <v>953</v>
      </c>
      <c r="B781" s="32" t="s">
        <v>2123</v>
      </c>
      <c r="C781" s="32" t="s">
        <v>2124</v>
      </c>
      <c r="D781" s="32" t="s">
        <v>87</v>
      </c>
      <c r="E781" s="32" t="s">
        <v>73</v>
      </c>
      <c r="F781" s="32" t="s">
        <v>74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74</v>
      </c>
      <c r="M781" s="32" t="s">
        <v>74</v>
      </c>
      <c r="N781" s="32" t="s">
        <v>74</v>
      </c>
      <c r="O781" s="32" t="s">
        <v>1183</v>
      </c>
    </row>
    <row r="782" spans="1:15" s="39" customFormat="1" ht="15.75" x14ac:dyDescent="0.25">
      <c r="A782" s="31">
        <v>948</v>
      </c>
      <c r="B782" s="32" t="s">
        <v>1108</v>
      </c>
      <c r="C782" s="29" t="s">
        <v>1109</v>
      </c>
      <c r="D782" s="32" t="s">
        <v>87</v>
      </c>
      <c r="E782" s="32" t="s">
        <v>105</v>
      </c>
      <c r="F782" s="32" t="s">
        <v>2025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77</v>
      </c>
      <c r="O782" s="29" t="s">
        <v>1207</v>
      </c>
    </row>
    <row r="783" spans="1:15" s="39" customFormat="1" ht="15.75" hidden="1" x14ac:dyDescent="0.25">
      <c r="A783" s="31">
        <v>955</v>
      </c>
      <c r="B783" s="32" t="s">
        <v>1112</v>
      </c>
      <c r="C783" s="29" t="s">
        <v>1113</v>
      </c>
      <c r="D783" s="32" t="s">
        <v>72</v>
      </c>
      <c r="E783" s="32" t="s">
        <v>73</v>
      </c>
      <c r="F783" s="32" t="s">
        <v>2025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74</v>
      </c>
      <c r="M783" s="32" t="s">
        <v>74</v>
      </c>
      <c r="N783" s="32" t="s">
        <v>77</v>
      </c>
      <c r="O783" s="29" t="s">
        <v>1178</v>
      </c>
    </row>
    <row r="784" spans="1:15" s="39" customFormat="1" ht="15.75" x14ac:dyDescent="0.25">
      <c r="A784" s="31">
        <v>950</v>
      </c>
      <c r="B784" s="32" t="s">
        <v>216</v>
      </c>
      <c r="C784" s="32" t="s">
        <v>217</v>
      </c>
      <c r="D784" s="32" t="s">
        <v>87</v>
      </c>
      <c r="E784" s="32" t="s">
        <v>105</v>
      </c>
      <c r="F784" s="32" t="s">
        <v>2027</v>
      </c>
      <c r="G784" s="32" t="s">
        <v>77</v>
      </c>
      <c r="H784" s="32" t="s">
        <v>77</v>
      </c>
      <c r="I784" s="32" t="s">
        <v>77</v>
      </c>
      <c r="J784" s="32" t="s">
        <v>77</v>
      </c>
      <c r="K784" s="32" t="s">
        <v>74</v>
      </c>
      <c r="L784" s="32" t="s">
        <v>77</v>
      </c>
      <c r="M784" s="32" t="s">
        <v>74</v>
      </c>
      <c r="N784" s="32" t="s">
        <v>77</v>
      </c>
      <c r="O784" s="32" t="s">
        <v>1201</v>
      </c>
    </row>
    <row r="785" spans="1:15" s="39" customFormat="1" ht="15.75" hidden="1" x14ac:dyDescent="0.25">
      <c r="A785" s="31">
        <v>957</v>
      </c>
      <c r="B785" s="32" t="s">
        <v>460</v>
      </c>
      <c r="C785" s="32" t="s">
        <v>461</v>
      </c>
      <c r="D785" s="32" t="s">
        <v>72</v>
      </c>
      <c r="E785" s="32" t="s">
        <v>73</v>
      </c>
      <c r="F785" s="32" t="s">
        <v>2027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77</v>
      </c>
      <c r="M785" s="32" t="s">
        <v>74</v>
      </c>
      <c r="N785" s="32" t="s">
        <v>77</v>
      </c>
      <c r="O785" s="32" t="s">
        <v>1185</v>
      </c>
    </row>
    <row r="786" spans="1:15" s="39" customFormat="1" ht="15.75" hidden="1" x14ac:dyDescent="0.25">
      <c r="A786" s="31">
        <v>958</v>
      </c>
      <c r="B786" s="32" t="s">
        <v>1116</v>
      </c>
      <c r="C786" s="29" t="s">
        <v>1117</v>
      </c>
      <c r="D786" s="32" t="s">
        <v>72</v>
      </c>
      <c r="E786" s="32" t="s">
        <v>73</v>
      </c>
      <c r="F786" s="32" t="s">
        <v>2025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29" t="s">
        <v>1186</v>
      </c>
    </row>
    <row r="787" spans="1:15" s="39" customFormat="1" ht="15.75" hidden="1" x14ac:dyDescent="0.25">
      <c r="A787" s="31">
        <v>959</v>
      </c>
      <c r="B787" s="32" t="s">
        <v>2166</v>
      </c>
      <c r="C787" s="29" t="s">
        <v>2170</v>
      </c>
      <c r="D787" s="29" t="s">
        <v>72</v>
      </c>
      <c r="E787" s="29" t="s">
        <v>82</v>
      </c>
      <c r="F787" s="32" t="s">
        <v>2025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/>
    </row>
    <row r="788" spans="1:15" s="62" customFormat="1" ht="15.75" hidden="1" x14ac:dyDescent="0.25">
      <c r="A788" s="31">
        <v>960</v>
      </c>
      <c r="B788" s="32" t="s">
        <v>1118</v>
      </c>
      <c r="C788" s="29" t="s">
        <v>1119</v>
      </c>
      <c r="D788" s="32" t="s">
        <v>72</v>
      </c>
      <c r="E788" s="32" t="s">
        <v>90</v>
      </c>
      <c r="F788" s="32" t="s">
        <v>2025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29" t="s">
        <v>1177</v>
      </c>
    </row>
    <row r="789" spans="1:15" s="62" customFormat="1" ht="15.75" hidden="1" x14ac:dyDescent="0.25">
      <c r="A789" s="31">
        <v>961</v>
      </c>
      <c r="B789" s="32" t="s">
        <v>85</v>
      </c>
      <c r="C789" s="32" t="s">
        <v>86</v>
      </c>
      <c r="D789" s="32" t="s">
        <v>87</v>
      </c>
      <c r="E789" s="32" t="s">
        <v>73</v>
      </c>
      <c r="F789" s="32" t="s">
        <v>2025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32" t="s">
        <v>1181</v>
      </c>
    </row>
    <row r="790" spans="1:15" s="62" customFormat="1" ht="15.75" hidden="1" x14ac:dyDescent="0.25">
      <c r="A790" s="31">
        <v>962</v>
      </c>
      <c r="B790" s="32" t="s">
        <v>1120</v>
      </c>
      <c r="C790" s="29" t="s">
        <v>1121</v>
      </c>
      <c r="D790" s="32" t="s">
        <v>72</v>
      </c>
      <c r="E790" s="32" t="s">
        <v>90</v>
      </c>
      <c r="F790" s="32" t="s">
        <v>2025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29" t="s">
        <v>1177</v>
      </c>
    </row>
    <row r="791" spans="1:15" s="62" customFormat="1" ht="15.75" hidden="1" x14ac:dyDescent="0.25">
      <c r="A791" s="31">
        <v>963</v>
      </c>
      <c r="B791" s="32" t="s">
        <v>1122</v>
      </c>
      <c r="C791" s="29" t="s">
        <v>1123</v>
      </c>
      <c r="D791" s="32" t="s">
        <v>72</v>
      </c>
      <c r="E791" s="32" t="s">
        <v>82</v>
      </c>
      <c r="F791" s="32" t="s">
        <v>2025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74</v>
      </c>
      <c r="O791" s="29" t="s">
        <v>1188</v>
      </c>
    </row>
    <row r="792" spans="1:15" s="62" customFormat="1" ht="15.75" x14ac:dyDescent="0.25">
      <c r="A792" s="31">
        <v>954</v>
      </c>
      <c r="B792" s="32" t="s">
        <v>1110</v>
      </c>
      <c r="C792" s="29" t="s">
        <v>1111</v>
      </c>
      <c r="D792" s="32" t="s">
        <v>72</v>
      </c>
      <c r="E792" s="32" t="s">
        <v>105</v>
      </c>
      <c r="F792" s="32" t="s">
        <v>2025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77</v>
      </c>
      <c r="L792" s="32" t="s">
        <v>77</v>
      </c>
      <c r="M792" s="32" t="s">
        <v>77</v>
      </c>
      <c r="N792" s="32" t="s">
        <v>77</v>
      </c>
      <c r="O792" s="29" t="s">
        <v>1207</v>
      </c>
    </row>
    <row r="793" spans="1:15" s="62" customFormat="1" ht="15.75" x14ac:dyDescent="0.25">
      <c r="A793" s="31">
        <v>956</v>
      </c>
      <c r="B793" s="32" t="s">
        <v>1114</v>
      </c>
      <c r="C793" s="29" t="s">
        <v>1115</v>
      </c>
      <c r="D793" s="29" t="s">
        <v>72</v>
      </c>
      <c r="E793" s="29" t="s">
        <v>105</v>
      </c>
      <c r="F793" s="32" t="s">
        <v>2025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29" t="s">
        <v>1207</v>
      </c>
    </row>
    <row r="794" spans="1:15" s="62" customFormat="1" ht="15.75" hidden="1" x14ac:dyDescent="0.25">
      <c r="A794" s="31">
        <v>966</v>
      </c>
      <c r="B794" s="32" t="s">
        <v>2149</v>
      </c>
      <c r="C794" s="32" t="s">
        <v>2138</v>
      </c>
      <c r="D794" s="32" t="s">
        <v>72</v>
      </c>
      <c r="E794" s="32" t="s">
        <v>73</v>
      </c>
      <c r="F794" s="32" t="s">
        <v>2025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77</v>
      </c>
      <c r="O794" s="32"/>
    </row>
    <row r="795" spans="1:15" s="62" customFormat="1" ht="15.75" hidden="1" x14ac:dyDescent="0.25">
      <c r="A795" s="31">
        <v>967</v>
      </c>
      <c r="B795" s="32" t="s">
        <v>1127</v>
      </c>
      <c r="C795" s="29" t="s">
        <v>1128</v>
      </c>
      <c r="D795" s="32" t="s">
        <v>72</v>
      </c>
      <c r="E795" s="32" t="s">
        <v>73</v>
      </c>
      <c r="F795" s="32" t="s">
        <v>2025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29" t="s">
        <v>1184</v>
      </c>
    </row>
    <row r="796" spans="1:15" s="62" customFormat="1" ht="15.75" hidden="1" x14ac:dyDescent="0.25">
      <c r="A796" s="31">
        <v>968</v>
      </c>
      <c r="B796" s="32" t="s">
        <v>486</v>
      </c>
      <c r="C796" s="32" t="s">
        <v>487</v>
      </c>
      <c r="D796" s="32" t="s">
        <v>87</v>
      </c>
      <c r="E796" s="32" t="s">
        <v>90</v>
      </c>
      <c r="F796" s="32" t="s">
        <v>2027</v>
      </c>
      <c r="G796" s="32" t="s">
        <v>77</v>
      </c>
      <c r="H796" s="32" t="s">
        <v>77</v>
      </c>
      <c r="I796" s="32" t="s">
        <v>77</v>
      </c>
      <c r="J796" s="32" t="s">
        <v>77</v>
      </c>
      <c r="K796" s="32" t="s">
        <v>74</v>
      </c>
      <c r="L796" s="32" t="s">
        <v>77</v>
      </c>
      <c r="M796" s="32" t="s">
        <v>74</v>
      </c>
      <c r="N796" s="32" t="s">
        <v>77</v>
      </c>
      <c r="O796" s="32" t="s">
        <v>1177</v>
      </c>
    </row>
    <row r="797" spans="1:15" s="80" customFormat="1" ht="15.75" x14ac:dyDescent="0.25">
      <c r="A797" s="82">
        <v>964</v>
      </c>
      <c r="B797" s="83" t="s">
        <v>1124</v>
      </c>
      <c r="C797" s="84" t="s">
        <v>1125</v>
      </c>
      <c r="D797" s="83" t="s">
        <v>72</v>
      </c>
      <c r="E797" s="83" t="s">
        <v>105</v>
      </c>
      <c r="F797" s="32" t="s">
        <v>2025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77</v>
      </c>
      <c r="L797" s="32" t="s">
        <v>77</v>
      </c>
      <c r="M797" s="32" t="s">
        <v>77</v>
      </c>
      <c r="N797" s="32" t="s">
        <v>77</v>
      </c>
      <c r="O797" s="84" t="s">
        <v>1203</v>
      </c>
    </row>
    <row r="798" spans="1:15" s="80" customFormat="1" ht="15.75" hidden="1" x14ac:dyDescent="0.25">
      <c r="A798" s="82">
        <v>970</v>
      </c>
      <c r="B798" s="83" t="s">
        <v>1129</v>
      </c>
      <c r="C798" s="84" t="s">
        <v>1130</v>
      </c>
      <c r="D798" s="84" t="s">
        <v>72</v>
      </c>
      <c r="E798" s="84" t="s">
        <v>90</v>
      </c>
      <c r="F798" s="32" t="s">
        <v>2025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74</v>
      </c>
      <c r="O798" s="84" t="s">
        <v>1178</v>
      </c>
    </row>
    <row r="799" spans="1:15" s="80" customFormat="1" ht="15.75" hidden="1" x14ac:dyDescent="0.25">
      <c r="A799" s="82">
        <v>971</v>
      </c>
      <c r="B799" s="83" t="s">
        <v>501</v>
      </c>
      <c r="C799" s="83" t="s">
        <v>502</v>
      </c>
      <c r="D799" s="83" t="s">
        <v>72</v>
      </c>
      <c r="E799" s="83" t="s">
        <v>73</v>
      </c>
      <c r="F799" s="32" t="s">
        <v>2025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77</v>
      </c>
      <c r="L799" s="32" t="s">
        <v>77</v>
      </c>
      <c r="M799" s="32" t="s">
        <v>77</v>
      </c>
      <c r="N799" s="32" t="s">
        <v>77</v>
      </c>
      <c r="O799" s="83" t="s">
        <v>1178</v>
      </c>
    </row>
    <row r="800" spans="1:15" s="80" customFormat="1" ht="31.5" hidden="1" x14ac:dyDescent="0.25">
      <c r="A800" s="82">
        <v>972</v>
      </c>
      <c r="B800" s="83" t="s">
        <v>292</v>
      </c>
      <c r="C800" s="83" t="s">
        <v>293</v>
      </c>
      <c r="D800" s="83" t="s">
        <v>130</v>
      </c>
      <c r="E800" s="83" t="s">
        <v>73</v>
      </c>
      <c r="F800" s="32" t="s">
        <v>2025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77</v>
      </c>
      <c r="L800" s="32" t="s">
        <v>77</v>
      </c>
      <c r="M800" s="32" t="s">
        <v>77</v>
      </c>
      <c r="N800" s="32" t="s">
        <v>77</v>
      </c>
      <c r="O800" s="83" t="s">
        <v>1181</v>
      </c>
    </row>
    <row r="801" spans="1:15" s="80" customFormat="1" ht="15.75" hidden="1" x14ac:dyDescent="0.25">
      <c r="A801" s="82">
        <v>973</v>
      </c>
      <c r="B801" s="83" t="s">
        <v>1082</v>
      </c>
      <c r="C801" s="83" t="s">
        <v>1083</v>
      </c>
      <c r="D801" s="83" t="s">
        <v>72</v>
      </c>
      <c r="E801" s="83" t="s">
        <v>82</v>
      </c>
      <c r="F801" s="32" t="s">
        <v>2025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74</v>
      </c>
      <c r="L801" s="32" t="s">
        <v>77</v>
      </c>
      <c r="M801" s="32" t="s">
        <v>74</v>
      </c>
      <c r="N801" s="32" t="s">
        <v>77</v>
      </c>
      <c r="O801" s="83" t="s">
        <v>1177</v>
      </c>
    </row>
    <row r="802" spans="1:15" s="80" customFormat="1" ht="15.75" hidden="1" x14ac:dyDescent="0.25">
      <c r="A802" s="82">
        <v>974</v>
      </c>
      <c r="B802" s="83" t="s">
        <v>1133</v>
      </c>
      <c r="C802" s="84" t="s">
        <v>1134</v>
      </c>
      <c r="D802" s="83" t="s">
        <v>72</v>
      </c>
      <c r="E802" s="84" t="s">
        <v>73</v>
      </c>
      <c r="F802" s="32" t="s">
        <v>2025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74</v>
      </c>
      <c r="O802" s="84" t="s">
        <v>1181</v>
      </c>
    </row>
    <row r="803" spans="1:15" s="80" customFormat="1" ht="15.75" hidden="1" x14ac:dyDescent="0.25">
      <c r="A803" s="82">
        <v>976</v>
      </c>
      <c r="B803" s="83" t="s">
        <v>503</v>
      </c>
      <c r="C803" s="83" t="s">
        <v>504</v>
      </c>
      <c r="D803" s="83" t="s">
        <v>72</v>
      </c>
      <c r="E803" s="83" t="s">
        <v>73</v>
      </c>
      <c r="F803" s="32" t="s">
        <v>2025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3" t="s">
        <v>1181</v>
      </c>
    </row>
    <row r="804" spans="1:15" s="80" customFormat="1" ht="15.75" hidden="1" x14ac:dyDescent="0.25">
      <c r="A804" s="82">
        <v>977</v>
      </c>
      <c r="B804" s="83" t="s">
        <v>1892</v>
      </c>
      <c r="C804" s="84" t="s">
        <v>1893</v>
      </c>
      <c r="D804" s="83" t="s">
        <v>72</v>
      </c>
      <c r="E804" s="84" t="s">
        <v>73</v>
      </c>
      <c r="F804" s="32" t="s">
        <v>2025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77</v>
      </c>
      <c r="O804" s="84" t="s">
        <v>2014</v>
      </c>
    </row>
    <row r="805" spans="1:15" s="80" customFormat="1" ht="15.75" hidden="1" x14ac:dyDescent="0.25">
      <c r="A805" s="82">
        <v>978</v>
      </c>
      <c r="B805" s="83" t="s">
        <v>1135</v>
      </c>
      <c r="C805" s="84" t="s">
        <v>1136</v>
      </c>
      <c r="D805" s="83" t="s">
        <v>72</v>
      </c>
      <c r="E805" s="84" t="s">
        <v>73</v>
      </c>
      <c r="F805" s="32" t="s">
        <v>2025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77</v>
      </c>
      <c r="L805" s="32" t="s">
        <v>77</v>
      </c>
      <c r="M805" s="32" t="s">
        <v>77</v>
      </c>
      <c r="N805" s="32" t="s">
        <v>74</v>
      </c>
      <c r="O805" s="83" t="s">
        <v>1185</v>
      </c>
    </row>
    <row r="806" spans="1:15" s="80" customFormat="1" ht="15.75" hidden="1" x14ac:dyDescent="0.25">
      <c r="A806" s="82">
        <v>979</v>
      </c>
      <c r="B806" s="83" t="s">
        <v>1137</v>
      </c>
      <c r="C806" s="84" t="s">
        <v>1138</v>
      </c>
      <c r="D806" s="83" t="s">
        <v>72</v>
      </c>
      <c r="E806" s="84" t="s">
        <v>73</v>
      </c>
      <c r="F806" s="32" t="s">
        <v>2025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77</v>
      </c>
      <c r="M806" s="32" t="s">
        <v>74</v>
      </c>
      <c r="N806" s="32" t="s">
        <v>74</v>
      </c>
      <c r="O806" s="84" t="s">
        <v>1178</v>
      </c>
    </row>
    <row r="807" spans="1:15" s="80" customFormat="1" ht="15.75" hidden="1" x14ac:dyDescent="0.25">
      <c r="A807" s="82">
        <v>980</v>
      </c>
      <c r="B807" s="83" t="s">
        <v>1139</v>
      </c>
      <c r="C807" s="84" t="s">
        <v>1140</v>
      </c>
      <c r="D807" s="83" t="s">
        <v>72</v>
      </c>
      <c r="E807" s="84" t="s">
        <v>73</v>
      </c>
      <c r="F807" s="32" t="s">
        <v>2025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77</v>
      </c>
      <c r="L807" s="32" t="s">
        <v>77</v>
      </c>
      <c r="M807" s="32" t="s">
        <v>77</v>
      </c>
      <c r="N807" s="32" t="s">
        <v>74</v>
      </c>
      <c r="O807" s="84" t="s">
        <v>1183</v>
      </c>
    </row>
    <row r="808" spans="1:15" s="80" customFormat="1" ht="15.75" hidden="1" x14ac:dyDescent="0.25">
      <c r="A808" s="82">
        <v>981</v>
      </c>
      <c r="B808" s="83" t="s">
        <v>1141</v>
      </c>
      <c r="C808" s="84" t="s">
        <v>1142</v>
      </c>
      <c r="D808" s="83" t="s">
        <v>72</v>
      </c>
      <c r="E808" s="84" t="s">
        <v>73</v>
      </c>
      <c r="F808" s="32" t="s">
        <v>2025</v>
      </c>
      <c r="G808" s="32" t="s">
        <v>77</v>
      </c>
      <c r="H808" s="32" t="s">
        <v>77</v>
      </c>
      <c r="I808" s="32" t="s">
        <v>74</v>
      </c>
      <c r="J808" s="32" t="s">
        <v>77</v>
      </c>
      <c r="K808" s="32" t="s">
        <v>74</v>
      </c>
      <c r="L808" s="32" t="s">
        <v>74</v>
      </c>
      <c r="M808" s="32" t="s">
        <v>74</v>
      </c>
      <c r="N808" s="32" t="s">
        <v>77</v>
      </c>
      <c r="O808" s="84" t="s">
        <v>1183</v>
      </c>
    </row>
    <row r="809" spans="1:15" s="80" customFormat="1" ht="15.75" hidden="1" x14ac:dyDescent="0.25">
      <c r="A809" s="82">
        <v>983</v>
      </c>
      <c r="B809" s="83" t="s">
        <v>1143</v>
      </c>
      <c r="C809" s="84" t="s">
        <v>1144</v>
      </c>
      <c r="D809" s="83" t="s">
        <v>72</v>
      </c>
      <c r="E809" s="83" t="s">
        <v>73</v>
      </c>
      <c r="F809" s="32" t="s">
        <v>2025</v>
      </c>
      <c r="G809" s="32" t="s">
        <v>77</v>
      </c>
      <c r="H809" s="32" t="s">
        <v>74</v>
      </c>
      <c r="I809" s="32" t="s">
        <v>74</v>
      </c>
      <c r="J809" s="32" t="s">
        <v>74</v>
      </c>
      <c r="K809" s="32" t="s">
        <v>77</v>
      </c>
      <c r="L809" s="32" t="s">
        <v>77</v>
      </c>
      <c r="M809" s="32" t="s">
        <v>74</v>
      </c>
      <c r="N809" s="32" t="s">
        <v>74</v>
      </c>
      <c r="O809" s="83" t="s">
        <v>1184</v>
      </c>
    </row>
    <row r="810" spans="1:15" s="62" customFormat="1" ht="15.75" hidden="1" x14ac:dyDescent="0.25">
      <c r="A810" s="31">
        <v>984</v>
      </c>
      <c r="B810" s="32" t="s">
        <v>1145</v>
      </c>
      <c r="C810" s="29" t="s">
        <v>1146</v>
      </c>
      <c r="D810" s="29" t="s">
        <v>72</v>
      </c>
      <c r="E810" s="29" t="s">
        <v>90</v>
      </c>
      <c r="F810" s="32" t="s">
        <v>2025</v>
      </c>
      <c r="G810" s="32" t="s">
        <v>77</v>
      </c>
      <c r="H810" s="32" t="s">
        <v>77</v>
      </c>
      <c r="I810" s="32" t="s">
        <v>74</v>
      </c>
      <c r="J810" s="32" t="s">
        <v>77</v>
      </c>
      <c r="K810" s="32" t="s">
        <v>74</v>
      </c>
      <c r="L810" s="32" t="s">
        <v>74</v>
      </c>
      <c r="M810" s="32" t="s">
        <v>74</v>
      </c>
      <c r="N810" s="32" t="s">
        <v>77</v>
      </c>
      <c r="O810" s="29" t="s">
        <v>1179</v>
      </c>
    </row>
    <row r="811" spans="1:15" s="111" customFormat="1" ht="15.75" x14ac:dyDescent="0.25">
      <c r="A811" s="31">
        <v>965</v>
      </c>
      <c r="B811" s="32" t="s">
        <v>1126</v>
      </c>
      <c r="C811" s="29" t="s">
        <v>2118</v>
      </c>
      <c r="D811" s="32" t="s">
        <v>72</v>
      </c>
      <c r="E811" s="32" t="s">
        <v>105</v>
      </c>
      <c r="F811" s="32" t="s">
        <v>2025</v>
      </c>
      <c r="G811" s="32" t="s">
        <v>77</v>
      </c>
      <c r="H811" s="32" t="s">
        <v>77</v>
      </c>
      <c r="I811" s="32" t="s">
        <v>74</v>
      </c>
      <c r="J811" s="32" t="s">
        <v>77</v>
      </c>
      <c r="K811" s="32" t="s">
        <v>77</v>
      </c>
      <c r="L811" s="32" t="s">
        <v>77</v>
      </c>
      <c r="M811" s="32" t="s">
        <v>77</v>
      </c>
      <c r="N811" s="32" t="s">
        <v>74</v>
      </c>
      <c r="O811" s="29" t="s">
        <v>2119</v>
      </c>
    </row>
    <row r="812" spans="1:15" s="111" customFormat="1" ht="15.75" x14ac:dyDescent="0.25">
      <c r="A812" s="31">
        <v>969</v>
      </c>
      <c r="B812" s="32" t="s">
        <v>214</v>
      </c>
      <c r="C812" s="32" t="s">
        <v>215</v>
      </c>
      <c r="D812" s="32" t="s">
        <v>72</v>
      </c>
      <c r="E812" s="32" t="s">
        <v>105</v>
      </c>
      <c r="F812" s="32" t="s">
        <v>2027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77</v>
      </c>
      <c r="L812" s="32" t="s">
        <v>77</v>
      </c>
      <c r="M812" s="32" t="s">
        <v>77</v>
      </c>
      <c r="N812" s="32" t="s">
        <v>77</v>
      </c>
      <c r="O812" s="32" t="s">
        <v>1201</v>
      </c>
    </row>
    <row r="813" spans="1:15" s="111" customFormat="1" ht="15.75" x14ac:dyDescent="0.25">
      <c r="A813" s="31">
        <v>985</v>
      </c>
      <c r="B813" s="32" t="s">
        <v>1147</v>
      </c>
      <c r="C813" s="29" t="s">
        <v>1148</v>
      </c>
      <c r="D813" s="29" t="s">
        <v>72</v>
      </c>
      <c r="E813" s="29" t="s">
        <v>105</v>
      </c>
      <c r="F813" s="32" t="s">
        <v>2025</v>
      </c>
      <c r="G813" s="32" t="s">
        <v>77</v>
      </c>
      <c r="H813" s="32" t="s">
        <v>77</v>
      </c>
      <c r="I813" s="32" t="s">
        <v>74</v>
      </c>
      <c r="J813" s="32" t="s">
        <v>77</v>
      </c>
      <c r="K813" s="32" t="s">
        <v>74</v>
      </c>
      <c r="L813" s="32" t="s">
        <v>77</v>
      </c>
      <c r="M813" s="32" t="s">
        <v>74</v>
      </c>
      <c r="N813" s="32" t="s">
        <v>77</v>
      </c>
      <c r="O813" s="32" t="s">
        <v>1177</v>
      </c>
    </row>
    <row r="814" spans="1:15" s="111" customFormat="1" ht="15.75" hidden="1" x14ac:dyDescent="0.25">
      <c r="A814" s="31">
        <v>988</v>
      </c>
      <c r="B814" s="32" t="s">
        <v>1153</v>
      </c>
      <c r="C814" s="29" t="s">
        <v>1154</v>
      </c>
      <c r="D814" s="29" t="s">
        <v>72</v>
      </c>
      <c r="E814" s="29" t="s">
        <v>73</v>
      </c>
      <c r="F814" s="32" t="s">
        <v>2025</v>
      </c>
      <c r="G814" s="32" t="s">
        <v>77</v>
      </c>
      <c r="H814" s="32" t="s">
        <v>77</v>
      </c>
      <c r="I814" s="32" t="s">
        <v>74</v>
      </c>
      <c r="J814" s="32" t="s">
        <v>77</v>
      </c>
      <c r="K814" s="32" t="s">
        <v>77</v>
      </c>
      <c r="L814" s="32" t="s">
        <v>77</v>
      </c>
      <c r="M814" s="32" t="s">
        <v>77</v>
      </c>
      <c r="N814" s="32" t="s">
        <v>74</v>
      </c>
      <c r="O814" s="32" t="s">
        <v>1183</v>
      </c>
    </row>
    <row r="815" spans="1:15" s="111" customFormat="1" ht="15.75" hidden="1" x14ac:dyDescent="0.25">
      <c r="A815" s="31">
        <v>989</v>
      </c>
      <c r="B815" s="32" t="s">
        <v>1155</v>
      </c>
      <c r="C815" s="29" t="s">
        <v>1156</v>
      </c>
      <c r="D815" s="29" t="s">
        <v>72</v>
      </c>
      <c r="E815" s="29" t="s">
        <v>73</v>
      </c>
      <c r="F815" s="32" t="s">
        <v>2025</v>
      </c>
      <c r="G815" s="32" t="s">
        <v>77</v>
      </c>
      <c r="H815" s="32" t="s">
        <v>77</v>
      </c>
      <c r="I815" s="32" t="s">
        <v>74</v>
      </c>
      <c r="J815" s="32" t="s">
        <v>77</v>
      </c>
      <c r="K815" s="32" t="s">
        <v>74</v>
      </c>
      <c r="L815" s="32" t="s">
        <v>74</v>
      </c>
      <c r="M815" s="32" t="s">
        <v>74</v>
      </c>
      <c r="N815" s="32" t="s">
        <v>74</v>
      </c>
      <c r="O815" s="32" t="s">
        <v>1181</v>
      </c>
    </row>
    <row r="816" spans="1:15" s="111" customFormat="1" ht="15.75" x14ac:dyDescent="0.25">
      <c r="A816" s="31">
        <v>986</v>
      </c>
      <c r="B816" s="32" t="s">
        <v>1149</v>
      </c>
      <c r="C816" s="29" t="s">
        <v>1150</v>
      </c>
      <c r="D816" s="32" t="s">
        <v>72</v>
      </c>
      <c r="E816" s="32" t="s">
        <v>105</v>
      </c>
      <c r="F816" s="32" t="s">
        <v>2025</v>
      </c>
      <c r="G816" s="32" t="s">
        <v>77</v>
      </c>
      <c r="H816" s="32" t="s">
        <v>77</v>
      </c>
      <c r="I816" s="32" t="s">
        <v>74</v>
      </c>
      <c r="J816" s="32" t="s">
        <v>77</v>
      </c>
      <c r="K816" s="32" t="s">
        <v>77</v>
      </c>
      <c r="L816" s="32" t="s">
        <v>77</v>
      </c>
      <c r="M816" s="32" t="s">
        <v>77</v>
      </c>
      <c r="N816" s="32" t="s">
        <v>74</v>
      </c>
      <c r="O816" s="32" t="s">
        <v>1206</v>
      </c>
    </row>
    <row r="817" spans="1:15" s="111" customFormat="1" ht="15.75" x14ac:dyDescent="0.25">
      <c r="A817" s="31">
        <v>987</v>
      </c>
      <c r="B817" s="32" t="s">
        <v>1151</v>
      </c>
      <c r="C817" s="29" t="s">
        <v>1152</v>
      </c>
      <c r="D817" s="32" t="s">
        <v>72</v>
      </c>
      <c r="E817" s="32" t="s">
        <v>105</v>
      </c>
      <c r="F817" s="32" t="s">
        <v>2025</v>
      </c>
      <c r="G817" s="32" t="s">
        <v>77</v>
      </c>
      <c r="H817" s="32" t="s">
        <v>77</v>
      </c>
      <c r="I817" s="32" t="s">
        <v>74</v>
      </c>
      <c r="J817" s="32" t="s">
        <v>77</v>
      </c>
      <c r="K817" s="32" t="s">
        <v>77</v>
      </c>
      <c r="L817" s="32" t="s">
        <v>77</v>
      </c>
      <c r="M817" s="32" t="s">
        <v>77</v>
      </c>
      <c r="N817" s="32" t="s">
        <v>74</v>
      </c>
      <c r="O817" s="32" t="s">
        <v>1206</v>
      </c>
    </row>
    <row r="818" spans="1:15" s="111" customFormat="1" ht="15.75" hidden="1" x14ac:dyDescent="0.25">
      <c r="A818" s="31">
        <v>993</v>
      </c>
      <c r="B818" s="32" t="s">
        <v>1163</v>
      </c>
      <c r="C818" s="29" t="s">
        <v>1164</v>
      </c>
      <c r="D818" s="29" t="s">
        <v>72</v>
      </c>
      <c r="E818" s="29" t="s">
        <v>73</v>
      </c>
      <c r="F818" s="32" t="s">
        <v>2025</v>
      </c>
      <c r="G818" s="32" t="s">
        <v>77</v>
      </c>
      <c r="H818" s="32" t="s">
        <v>77</v>
      </c>
      <c r="I818" s="32" t="s">
        <v>74</v>
      </c>
      <c r="J818" s="32" t="s">
        <v>77</v>
      </c>
      <c r="K818" s="32" t="s">
        <v>77</v>
      </c>
      <c r="L818" s="32" t="s">
        <v>77</v>
      </c>
      <c r="M818" s="32" t="s">
        <v>77</v>
      </c>
      <c r="N818" s="32" t="s">
        <v>77</v>
      </c>
      <c r="O818" s="32" t="s">
        <v>1187</v>
      </c>
    </row>
    <row r="819" spans="1:15" s="111" customFormat="1" ht="15.75" hidden="1" x14ac:dyDescent="0.25">
      <c r="A819" s="31">
        <v>994</v>
      </c>
      <c r="B819" s="32" t="s">
        <v>1883</v>
      </c>
      <c r="C819" s="29" t="s">
        <v>1882</v>
      </c>
      <c r="D819" s="29" t="s">
        <v>72</v>
      </c>
      <c r="E819" s="29" t="s">
        <v>73</v>
      </c>
      <c r="F819" s="32" t="s">
        <v>2025</v>
      </c>
      <c r="G819" s="32" t="s">
        <v>77</v>
      </c>
      <c r="H819" s="32" t="s">
        <v>77</v>
      </c>
      <c r="I819" s="32" t="s">
        <v>74</v>
      </c>
      <c r="J819" s="32" t="s">
        <v>77</v>
      </c>
      <c r="K819" s="32" t="s">
        <v>77</v>
      </c>
      <c r="L819" s="32" t="s">
        <v>77</v>
      </c>
      <c r="M819" s="32" t="s">
        <v>77</v>
      </c>
      <c r="N819" s="32" t="s">
        <v>77</v>
      </c>
      <c r="O819" s="32" t="s">
        <v>2014</v>
      </c>
    </row>
    <row r="820" spans="1:15" s="111" customFormat="1" ht="15.75" hidden="1" x14ac:dyDescent="0.25">
      <c r="A820" s="31">
        <v>995</v>
      </c>
      <c r="B820" s="32" t="s">
        <v>836</v>
      </c>
      <c r="C820" s="29" t="s">
        <v>837</v>
      </c>
      <c r="D820" s="29" t="s">
        <v>72</v>
      </c>
      <c r="E820" s="29" t="s">
        <v>90</v>
      </c>
      <c r="F820" s="32" t="s">
        <v>2025</v>
      </c>
      <c r="G820" s="32" t="s">
        <v>77</v>
      </c>
      <c r="H820" s="32" t="s">
        <v>74</v>
      </c>
      <c r="I820" s="32" t="s">
        <v>74</v>
      </c>
      <c r="J820" s="32" t="s">
        <v>74</v>
      </c>
      <c r="K820" s="32" t="s">
        <v>74</v>
      </c>
      <c r="L820" s="32" t="s">
        <v>77</v>
      </c>
      <c r="M820" s="32" t="s">
        <v>74</v>
      </c>
      <c r="N820" s="32" t="s">
        <v>74</v>
      </c>
      <c r="O820" s="32" t="s">
        <v>1178</v>
      </c>
    </row>
    <row r="821" spans="1:15" s="111" customFormat="1" ht="15.75" hidden="1" x14ac:dyDescent="0.25">
      <c r="A821" s="31">
        <v>996</v>
      </c>
      <c r="B821" s="32" t="s">
        <v>1190</v>
      </c>
      <c r="C821" s="29" t="s">
        <v>1191</v>
      </c>
      <c r="D821" s="29" t="s">
        <v>72</v>
      </c>
      <c r="E821" s="29" t="s">
        <v>73</v>
      </c>
      <c r="F821" s="32" t="s">
        <v>2025</v>
      </c>
      <c r="G821" s="32" t="s">
        <v>77</v>
      </c>
      <c r="H821" s="32" t="s">
        <v>77</v>
      </c>
      <c r="I821" s="32" t="s">
        <v>74</v>
      </c>
      <c r="J821" s="32" t="s">
        <v>77</v>
      </c>
      <c r="K821" s="32" t="s">
        <v>74</v>
      </c>
      <c r="L821" s="32" t="s">
        <v>74</v>
      </c>
      <c r="M821" s="32" t="s">
        <v>74</v>
      </c>
      <c r="N821" s="32" t="s">
        <v>77</v>
      </c>
      <c r="O821" s="32" t="s">
        <v>1181</v>
      </c>
    </row>
    <row r="822" spans="1:15" s="111" customFormat="1" ht="15.75" x14ac:dyDescent="0.25">
      <c r="A822" s="31">
        <v>990</v>
      </c>
      <c r="B822" s="32" t="s">
        <v>883</v>
      </c>
      <c r="C822" s="32" t="s">
        <v>884</v>
      </c>
      <c r="D822" s="32" t="s">
        <v>72</v>
      </c>
      <c r="E822" s="32" t="s">
        <v>105</v>
      </c>
      <c r="F822" s="32" t="s">
        <v>2025</v>
      </c>
      <c r="G822" s="32" t="s">
        <v>77</v>
      </c>
      <c r="H822" s="32" t="s">
        <v>77</v>
      </c>
      <c r="I822" s="32" t="s">
        <v>74</v>
      </c>
      <c r="J822" s="32" t="s">
        <v>77</v>
      </c>
      <c r="K822" s="32" t="s">
        <v>77</v>
      </c>
      <c r="L822" s="32" t="s">
        <v>77</v>
      </c>
      <c r="M822" s="32" t="s">
        <v>77</v>
      </c>
      <c r="N822" s="32" t="s">
        <v>77</v>
      </c>
      <c r="O822" s="32" t="s">
        <v>1206</v>
      </c>
    </row>
    <row r="823" spans="1:15" ht="15.75" x14ac:dyDescent="0.25">
      <c r="A823" s="123">
        <v>991</v>
      </c>
      <c r="B823" s="124" t="s">
        <v>1159</v>
      </c>
      <c r="C823" s="55" t="s">
        <v>1160</v>
      </c>
      <c r="D823" s="55" t="s">
        <v>72</v>
      </c>
      <c r="E823" s="55" t="s">
        <v>105</v>
      </c>
      <c r="F823" s="124" t="s">
        <v>2025</v>
      </c>
      <c r="G823" s="124" t="s">
        <v>77</v>
      </c>
      <c r="H823" s="124" t="s">
        <v>77</v>
      </c>
      <c r="I823" s="124" t="s">
        <v>74</v>
      </c>
      <c r="J823" s="124" t="s">
        <v>77</v>
      </c>
      <c r="K823" s="124" t="s">
        <v>74</v>
      </c>
      <c r="L823" s="124" t="s">
        <v>74</v>
      </c>
      <c r="M823" s="124" t="s">
        <v>74</v>
      </c>
      <c r="N823" s="124" t="s">
        <v>77</v>
      </c>
      <c r="O823" s="124" t="s">
        <v>1177</v>
      </c>
    </row>
    <row r="824" spans="1:15" ht="15.75" x14ac:dyDescent="0.25">
      <c r="A824" s="28">
        <v>863</v>
      </c>
      <c r="B824" s="124" t="s">
        <v>2606</v>
      </c>
      <c r="F824" s="32" t="s">
        <v>1298</v>
      </c>
      <c r="G824" s="32" t="s">
        <v>1298</v>
      </c>
      <c r="H824" s="32" t="s">
        <v>1298</v>
      </c>
      <c r="I824" s="32" t="s">
        <v>1298</v>
      </c>
      <c r="J824" s="32" t="s">
        <v>1298</v>
      </c>
      <c r="K824" s="32" t="s">
        <v>1298</v>
      </c>
      <c r="L824" s="32" t="s">
        <v>1298</v>
      </c>
      <c r="M824" s="32" t="s">
        <v>1298</v>
      </c>
    </row>
    <row r="825" spans="1:15" ht="15.75" x14ac:dyDescent="0.25">
      <c r="A825" s="28">
        <v>100</v>
      </c>
      <c r="B825" s="124" t="s">
        <v>2614</v>
      </c>
      <c r="C825" s="134" t="s">
        <v>2615</v>
      </c>
      <c r="F825" s="32" t="s">
        <v>1298</v>
      </c>
      <c r="G825" s="32" t="s">
        <v>1298</v>
      </c>
      <c r="H825" s="32" t="s">
        <v>1298</v>
      </c>
      <c r="I825" s="32" t="s">
        <v>1298</v>
      </c>
      <c r="J825" s="32" t="s">
        <v>1298</v>
      </c>
      <c r="K825" s="32" t="s">
        <v>1298</v>
      </c>
      <c r="L825" s="32" t="s">
        <v>1298</v>
      </c>
      <c r="M825" s="32" t="s">
        <v>1298</v>
      </c>
    </row>
  </sheetData>
  <autoFilter ref="A1:O822">
    <filterColumn colId="4">
      <filters>
        <filter val="Norte"/>
      </filters>
    </filterColumn>
    <sortState ref="A4:O823">
      <sortCondition sortBy="cellColor" ref="A1:A822" dxfId="695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823:A1048576 A1:A810">
    <cfRule type="duplicateValues" dxfId="94" priority="12"/>
  </conditionalFormatting>
  <conditionalFormatting sqref="B1:B810 B823:B1048576">
    <cfRule type="duplicateValues" dxfId="93" priority="11"/>
  </conditionalFormatting>
  <conditionalFormatting sqref="A811:A814">
    <cfRule type="duplicateValues" dxfId="92" priority="10"/>
  </conditionalFormatting>
  <conditionalFormatting sqref="B811:B814">
    <cfRule type="duplicateValues" dxfId="91" priority="9"/>
  </conditionalFormatting>
  <conditionalFormatting sqref="A823:A1048576 A1:A814">
    <cfRule type="duplicateValues" dxfId="90" priority="8"/>
  </conditionalFormatting>
  <conditionalFormatting sqref="A815:A821">
    <cfRule type="duplicateValues" dxfId="89" priority="7"/>
  </conditionalFormatting>
  <conditionalFormatting sqref="B815:B821">
    <cfRule type="duplicateValues" dxfId="88" priority="6"/>
  </conditionalFormatting>
  <conditionalFormatting sqref="A815:A821">
    <cfRule type="duplicateValues" dxfId="87" priority="5"/>
  </conditionalFormatting>
  <conditionalFormatting sqref="A822">
    <cfRule type="duplicateValues" dxfId="86" priority="4"/>
  </conditionalFormatting>
  <conditionalFormatting sqref="A822">
    <cfRule type="duplicateValues" dxfId="85" priority="2"/>
  </conditionalFormatting>
  <conditionalFormatting sqref="B822">
    <cfRule type="duplicateValues" dxfId="84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30" t="s">
        <v>0</v>
      </c>
      <c r="B1" s="231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32" t="s">
        <v>8</v>
      </c>
      <c r="B9" s="233"/>
    </row>
    <row r="10" spans="1:9" x14ac:dyDescent="0.35">
      <c r="A10" s="8" t="s">
        <v>2004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34" t="s">
        <v>9</v>
      </c>
      <c r="B14" s="235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2293</v>
      </c>
      <c r="C70" s="3" t="s">
        <v>2294</v>
      </c>
      <c r="D70" s="3" t="s">
        <v>2295</v>
      </c>
    </row>
    <row r="71" spans="1:5" x14ac:dyDescent="0.35">
      <c r="A71" s="3" t="s">
        <v>2296</v>
      </c>
      <c r="B71" s="3" t="s">
        <v>2297</v>
      </c>
      <c r="C71" s="3" t="s">
        <v>2298</v>
      </c>
      <c r="D71" s="3" t="s">
        <v>2299</v>
      </c>
    </row>
    <row r="72" spans="1:5" x14ac:dyDescent="0.35">
      <c r="A72" s="3" t="s">
        <v>2300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X1022169"/>
  <sheetViews>
    <sheetView tabSelected="1" topLeftCell="B1" zoomScale="80" zoomScaleNormal="80" workbookViewId="0">
      <pane ySplit="4" topLeftCell="A5" activePane="bottomLeft" state="frozen"/>
      <selection pane="bottomLeft" activeCell="E13" sqref="E13"/>
    </sheetView>
  </sheetViews>
  <sheetFormatPr baseColWidth="10" defaultColWidth="12.28515625" defaultRowHeight="15" x14ac:dyDescent="0.25"/>
  <cols>
    <col min="1" max="1" width="25.7109375" style="99" bestFit="1" customWidth="1"/>
    <col min="2" max="2" width="20.7109375" style="81" bestFit="1" customWidth="1"/>
    <col min="3" max="3" width="17.7109375" style="43" bestFit="1" customWidth="1"/>
    <col min="4" max="4" width="29.42578125" style="99" bestFit="1" customWidth="1"/>
    <col min="5" max="5" width="12.7109375" style="74" bestFit="1" customWidth="1"/>
    <col min="6" max="6" width="11.5703125" style="44" bestFit="1" customWidth="1"/>
    <col min="7" max="7" width="54.140625" style="44" bestFit="1" customWidth="1"/>
    <col min="8" max="11" width="5.7109375" style="44" bestFit="1" customWidth="1"/>
    <col min="12" max="12" width="49.85546875" style="44" bestFit="1" customWidth="1"/>
    <col min="13" max="13" width="19.85546875" style="99" bestFit="1" customWidth="1"/>
    <col min="14" max="14" width="18" style="99" bestFit="1" customWidth="1"/>
    <col min="15" max="15" width="37.85546875" style="99" bestFit="1" customWidth="1"/>
    <col min="16" max="16" width="24.28515625" style="129" bestFit="1" customWidth="1"/>
    <col min="17" max="17" width="49.85546875" style="68" bestFit="1" customWidth="1"/>
    <col min="18" max="16384" width="12.28515625" style="42"/>
  </cols>
  <sheetData>
    <row r="1" spans="1:22" ht="18" x14ac:dyDescent="0.25">
      <c r="A1" s="166" t="s">
        <v>2147</v>
      </c>
      <c r="B1" s="167"/>
      <c r="C1" s="167"/>
      <c r="D1" s="167"/>
      <c r="E1" s="167"/>
      <c r="F1" s="167"/>
      <c r="G1" s="167"/>
      <c r="H1" s="167"/>
      <c r="I1" s="167"/>
      <c r="J1" s="167"/>
      <c r="K1" s="167"/>
      <c r="L1" s="167"/>
      <c r="M1" s="167"/>
      <c r="N1" s="167"/>
      <c r="O1" s="167"/>
      <c r="P1" s="167"/>
      <c r="Q1" s="168"/>
    </row>
    <row r="2" spans="1:22" ht="18" x14ac:dyDescent="0.25">
      <c r="A2" s="163" t="s">
        <v>2144</v>
      </c>
      <c r="B2" s="164"/>
      <c r="C2" s="164"/>
      <c r="D2" s="164"/>
      <c r="E2" s="164"/>
      <c r="F2" s="164"/>
      <c r="G2" s="164"/>
      <c r="H2" s="164"/>
      <c r="I2" s="164"/>
      <c r="J2" s="164"/>
      <c r="K2" s="164"/>
      <c r="L2" s="164"/>
      <c r="M2" s="164"/>
      <c r="N2" s="164"/>
      <c r="O2" s="164"/>
      <c r="P2" s="164"/>
      <c r="Q2" s="165"/>
    </row>
    <row r="3" spans="1:22" ht="18.75" thickBot="1" x14ac:dyDescent="0.3">
      <c r="A3" s="169" t="s">
        <v>2670</v>
      </c>
      <c r="B3" s="170"/>
      <c r="C3" s="170"/>
      <c r="D3" s="170"/>
      <c r="E3" s="170"/>
      <c r="F3" s="170"/>
      <c r="G3" s="170"/>
      <c r="H3" s="170"/>
      <c r="I3" s="170"/>
      <c r="J3" s="170"/>
      <c r="K3" s="170"/>
      <c r="L3" s="170"/>
      <c r="M3" s="170"/>
      <c r="N3" s="170"/>
      <c r="O3" s="170"/>
      <c r="P3" s="170"/>
      <c r="Q3" s="171"/>
    </row>
    <row r="4" spans="1:22" s="25" customFormat="1" ht="18" x14ac:dyDescent="0.25">
      <c r="A4" s="89" t="s">
        <v>2386</v>
      </c>
      <c r="B4" s="88" t="s">
        <v>2617</v>
      </c>
      <c r="C4" s="89" t="s">
        <v>11</v>
      </c>
      <c r="D4" s="89" t="s">
        <v>12</v>
      </c>
      <c r="E4" s="89" t="s">
        <v>18</v>
      </c>
      <c r="F4" s="89"/>
      <c r="G4" s="89"/>
      <c r="H4" s="89"/>
      <c r="I4" s="89"/>
      <c r="J4" s="89"/>
      <c r="K4" s="89"/>
      <c r="L4" s="89" t="s">
        <v>2396</v>
      </c>
      <c r="M4" s="45" t="s">
        <v>14</v>
      </c>
      <c r="N4" s="45" t="s">
        <v>2410</v>
      </c>
      <c r="O4" s="64" t="s">
        <v>2442</v>
      </c>
      <c r="P4" s="128" t="s">
        <v>2613</v>
      </c>
      <c r="Q4" s="90" t="s">
        <v>2429</v>
      </c>
    </row>
    <row r="5" spans="1:22" ht="18" x14ac:dyDescent="0.25">
      <c r="A5" s="141" t="str">
        <f>VLOOKUP(E5,'LISTADO ATM'!$A$2:$C$901,3,0)</f>
        <v>DISTRITO NACIONAL</v>
      </c>
      <c r="B5" s="154">
        <v>3336036966</v>
      </c>
      <c r="C5" s="94">
        <v>44465.265277777777</v>
      </c>
      <c r="D5" s="94" t="s">
        <v>2174</v>
      </c>
      <c r="E5" s="156">
        <v>113</v>
      </c>
      <c r="F5" s="156" t="str">
        <f>VLOOKUP(E5,VIP!$A$2:$O16182,2,0)</f>
        <v>DRBR113</v>
      </c>
      <c r="G5" s="141" t="str">
        <f>VLOOKUP(E5,'LISTADO ATM'!$A$2:$B$900,2,0)</f>
        <v xml:space="preserve">ATM Autoservicio Atalaya del Mar </v>
      </c>
      <c r="H5" s="141" t="str">
        <f>VLOOKUP(E5,VIP!$A$2:$O21143,7,FALSE)</f>
        <v>Si</v>
      </c>
      <c r="I5" s="141" t="str">
        <f>VLOOKUP(E5,VIP!$A$2:$O13108,8,FALSE)</f>
        <v>No</v>
      </c>
      <c r="J5" s="141" t="str">
        <f>VLOOKUP(E5,VIP!$A$2:$O13058,8,FALSE)</f>
        <v>No</v>
      </c>
      <c r="K5" s="141" t="str">
        <f>VLOOKUP(E5,VIP!$A$2:$O16632,6,0)</f>
        <v>NO</v>
      </c>
      <c r="L5" s="153" t="s">
        <v>2238</v>
      </c>
      <c r="M5" s="93" t="s">
        <v>2437</v>
      </c>
      <c r="N5" s="93" t="s">
        <v>2443</v>
      </c>
      <c r="O5" s="141" t="s">
        <v>2445</v>
      </c>
      <c r="P5" s="153"/>
      <c r="Q5" s="93" t="s">
        <v>2238</v>
      </c>
      <c r="R5" s="99"/>
      <c r="S5" s="99"/>
      <c r="T5" s="99"/>
      <c r="U5" s="129"/>
      <c r="V5" s="68"/>
    </row>
    <row r="6" spans="1:22" ht="18" x14ac:dyDescent="0.25">
      <c r="A6" s="141" t="str">
        <f>VLOOKUP(E6,'LISTADO ATM'!$A$2:$C$901,3,0)</f>
        <v>SUR</v>
      </c>
      <c r="B6" s="154">
        <v>3336037004</v>
      </c>
      <c r="C6" s="94">
        <v>44465.693807870368</v>
      </c>
      <c r="D6" s="94" t="s">
        <v>2174</v>
      </c>
      <c r="E6" s="156">
        <v>576</v>
      </c>
      <c r="F6" s="156" t="str">
        <f>VLOOKUP(E6,VIP!$A$2:$O16264,2,0)</f>
        <v>DRBR576</v>
      </c>
      <c r="G6" s="141" t="str">
        <f>VLOOKUP(E6,'LISTADO ATM'!$A$2:$B$900,2,0)</f>
        <v>ATM Nizao</v>
      </c>
      <c r="H6" s="141">
        <f>VLOOKUP(E6,VIP!$A$2:$O21225,7,FALSE)</f>
        <v>0</v>
      </c>
      <c r="I6" s="141">
        <f>VLOOKUP(E6,VIP!$A$2:$O13190,8,FALSE)</f>
        <v>0</v>
      </c>
      <c r="J6" s="141">
        <f>VLOOKUP(E6,VIP!$A$2:$O13140,8,FALSE)</f>
        <v>0</v>
      </c>
      <c r="K6" s="141">
        <f>VLOOKUP(E6,VIP!$A$2:$O16714,6,0)</f>
        <v>0</v>
      </c>
      <c r="L6" s="153" t="s">
        <v>2212</v>
      </c>
      <c r="M6" s="93" t="s">
        <v>2437</v>
      </c>
      <c r="N6" s="93" t="s">
        <v>2443</v>
      </c>
      <c r="O6" s="141" t="s">
        <v>2445</v>
      </c>
      <c r="P6" s="153"/>
      <c r="Q6" s="93" t="s">
        <v>2212</v>
      </c>
      <c r="R6" s="99"/>
      <c r="S6" s="99"/>
      <c r="T6" s="99"/>
      <c r="U6" s="129"/>
      <c r="V6" s="68"/>
    </row>
    <row r="7" spans="1:22" ht="18" x14ac:dyDescent="0.25">
      <c r="A7" s="141" t="str">
        <f>VLOOKUP(E7,'LISTADO ATM'!$A$2:$C$901,3,0)</f>
        <v>ESTE</v>
      </c>
      <c r="B7" s="154">
        <v>3336038130</v>
      </c>
      <c r="C7" s="94">
        <v>44466.585763888892</v>
      </c>
      <c r="D7" s="94" t="s">
        <v>2459</v>
      </c>
      <c r="E7" s="156">
        <v>429</v>
      </c>
      <c r="F7" s="156" t="str">
        <f>VLOOKUP(E7,VIP!$A$2:$O16302,2,0)</f>
        <v>DRBR429</v>
      </c>
      <c r="G7" s="141" t="str">
        <f>VLOOKUP(E7,'LISTADO ATM'!$A$2:$B$900,2,0)</f>
        <v xml:space="preserve">ATM Oficina Jumbo La Romana </v>
      </c>
      <c r="H7" s="141" t="str">
        <f>VLOOKUP(E7,VIP!$A$2:$O21263,7,FALSE)</f>
        <v>Si</v>
      </c>
      <c r="I7" s="141" t="str">
        <f>VLOOKUP(E7,VIP!$A$2:$O13228,8,FALSE)</f>
        <v>Si</v>
      </c>
      <c r="J7" s="141" t="str">
        <f>VLOOKUP(E7,VIP!$A$2:$O13178,8,FALSE)</f>
        <v>Si</v>
      </c>
      <c r="K7" s="141" t="str">
        <f>VLOOKUP(E7,VIP!$A$2:$O16752,6,0)</f>
        <v>NO</v>
      </c>
      <c r="L7" s="153" t="s">
        <v>2409</v>
      </c>
      <c r="M7" s="93" t="s">
        <v>2437</v>
      </c>
      <c r="N7" s="93" t="s">
        <v>2443</v>
      </c>
      <c r="O7" s="141" t="s">
        <v>2612</v>
      </c>
      <c r="P7" s="153"/>
      <c r="Q7" s="93" t="s">
        <v>2409</v>
      </c>
      <c r="R7" s="99"/>
      <c r="S7" s="99"/>
      <c r="T7" s="99"/>
      <c r="U7" s="129"/>
      <c r="V7" s="68"/>
    </row>
    <row r="8" spans="1:22" ht="18" x14ac:dyDescent="0.25">
      <c r="A8" s="141" t="str">
        <f>VLOOKUP(E8,'LISTADO ATM'!$A$2:$C$901,3,0)</f>
        <v>DISTRITO NACIONAL</v>
      </c>
      <c r="B8" s="154">
        <v>3336038391</v>
      </c>
      <c r="C8" s="94">
        <v>44466.661956018521</v>
      </c>
      <c r="D8" s="94" t="s">
        <v>2174</v>
      </c>
      <c r="E8" s="156">
        <v>194</v>
      </c>
      <c r="F8" s="156" t="str">
        <f>VLOOKUP(E8,VIP!$A$2:$O16290,2,0)</f>
        <v>DRBR194</v>
      </c>
      <c r="G8" s="141" t="str">
        <f>VLOOKUP(E8,'LISTADO ATM'!$A$2:$B$900,2,0)</f>
        <v xml:space="preserve">ATM UNP Pantoja </v>
      </c>
      <c r="H8" s="141" t="str">
        <f>VLOOKUP(E8,VIP!$A$2:$O21251,7,FALSE)</f>
        <v>Si</v>
      </c>
      <c r="I8" s="141" t="str">
        <f>VLOOKUP(E8,VIP!$A$2:$O13216,8,FALSE)</f>
        <v>No</v>
      </c>
      <c r="J8" s="141" t="str">
        <f>VLOOKUP(E8,VIP!$A$2:$O13166,8,FALSE)</f>
        <v>No</v>
      </c>
      <c r="K8" s="141" t="str">
        <f>VLOOKUP(E8,VIP!$A$2:$O16740,6,0)</f>
        <v>NO</v>
      </c>
      <c r="L8" s="153" t="s">
        <v>2212</v>
      </c>
      <c r="M8" s="93" t="s">
        <v>2437</v>
      </c>
      <c r="N8" s="93" t="s">
        <v>2443</v>
      </c>
      <c r="O8" s="141" t="s">
        <v>2445</v>
      </c>
      <c r="P8" s="153"/>
      <c r="Q8" s="93" t="s">
        <v>2212</v>
      </c>
      <c r="R8" s="99"/>
      <c r="S8" s="99"/>
      <c r="T8" s="99"/>
      <c r="U8" s="129"/>
      <c r="V8" s="68"/>
    </row>
    <row r="9" spans="1:22" ht="18" x14ac:dyDescent="0.25">
      <c r="A9" s="141" t="str">
        <f>VLOOKUP(E9,'LISTADO ATM'!$A$2:$C$901,3,0)</f>
        <v>DISTRITO NACIONAL</v>
      </c>
      <c r="B9" s="154">
        <v>3336038642</v>
      </c>
      <c r="C9" s="94">
        <v>44466.790949074071</v>
      </c>
      <c r="D9" s="94" t="s">
        <v>2174</v>
      </c>
      <c r="E9" s="156">
        <v>545</v>
      </c>
      <c r="F9" s="156" t="str">
        <f>VLOOKUP(E9,VIP!$A$2:$O16305,2,0)</f>
        <v>DRBR995</v>
      </c>
      <c r="G9" s="141" t="str">
        <f>VLOOKUP(E9,'LISTADO ATM'!$A$2:$B$900,2,0)</f>
        <v xml:space="preserve">ATM Oficina Isabel La Católica II  </v>
      </c>
      <c r="H9" s="141" t="str">
        <f>VLOOKUP(E9,VIP!$A$2:$O21266,7,FALSE)</f>
        <v>Si</v>
      </c>
      <c r="I9" s="141" t="str">
        <f>VLOOKUP(E9,VIP!$A$2:$O13231,8,FALSE)</f>
        <v>Si</v>
      </c>
      <c r="J9" s="141" t="str">
        <f>VLOOKUP(E9,VIP!$A$2:$O13181,8,FALSE)</f>
        <v>Si</v>
      </c>
      <c r="K9" s="141" t="str">
        <f>VLOOKUP(E9,VIP!$A$2:$O16755,6,0)</f>
        <v>NO</v>
      </c>
      <c r="L9" s="153" t="s">
        <v>2212</v>
      </c>
      <c r="M9" s="93" t="s">
        <v>2437</v>
      </c>
      <c r="N9" s="93" t="s">
        <v>2443</v>
      </c>
      <c r="O9" s="141" t="s">
        <v>2445</v>
      </c>
      <c r="P9" s="153"/>
      <c r="Q9" s="93" t="s">
        <v>2212</v>
      </c>
      <c r="R9" s="99"/>
      <c r="S9" s="99"/>
      <c r="T9" s="99"/>
      <c r="U9" s="129"/>
      <c r="V9" s="68"/>
    </row>
    <row r="10" spans="1:22" ht="18" x14ac:dyDescent="0.25">
      <c r="A10" s="141" t="str">
        <f>VLOOKUP(E10,'LISTADO ATM'!$A$2:$C$901,3,0)</f>
        <v>DISTRITO NACIONAL</v>
      </c>
      <c r="B10" s="154">
        <v>3336038659</v>
      </c>
      <c r="C10" s="94">
        <v>44466.814525462964</v>
      </c>
      <c r="D10" s="94" t="s">
        <v>2440</v>
      </c>
      <c r="E10" s="156">
        <v>169</v>
      </c>
      <c r="F10" s="156" t="str">
        <f>VLOOKUP(E10,VIP!$A$2:$O16317,2,0)</f>
        <v>DRBR169</v>
      </c>
      <c r="G10" s="141" t="str">
        <f>VLOOKUP(E10,'LISTADO ATM'!$A$2:$B$900,2,0)</f>
        <v xml:space="preserve">ATM Oficina Caonabo </v>
      </c>
      <c r="H10" s="141" t="str">
        <f>VLOOKUP(E10,VIP!$A$2:$O21278,7,FALSE)</f>
        <v>Si</v>
      </c>
      <c r="I10" s="141" t="str">
        <f>VLOOKUP(E10,VIP!$A$2:$O13243,8,FALSE)</f>
        <v>Si</v>
      </c>
      <c r="J10" s="141" t="str">
        <f>VLOOKUP(E10,VIP!$A$2:$O13193,8,FALSE)</f>
        <v>Si</v>
      </c>
      <c r="K10" s="141" t="str">
        <f>VLOOKUP(E10,VIP!$A$2:$O16767,6,0)</f>
        <v>NO</v>
      </c>
      <c r="L10" s="153" t="s">
        <v>2625</v>
      </c>
      <c r="M10" s="93" t="s">
        <v>2437</v>
      </c>
      <c r="N10" s="93" t="s">
        <v>2443</v>
      </c>
      <c r="O10" s="141" t="s">
        <v>2444</v>
      </c>
      <c r="P10" s="153"/>
      <c r="Q10" s="93" t="s">
        <v>2625</v>
      </c>
      <c r="R10" s="99"/>
      <c r="S10" s="99"/>
      <c r="T10" s="99"/>
      <c r="U10" s="129"/>
      <c r="V10" s="68"/>
    </row>
    <row r="11" spans="1:22" ht="18" x14ac:dyDescent="0.25">
      <c r="A11" s="141" t="str">
        <f>VLOOKUP(E11,'LISTADO ATM'!$A$2:$C$901,3,0)</f>
        <v>DISTRITO NACIONAL</v>
      </c>
      <c r="B11" s="154">
        <v>3336039218</v>
      </c>
      <c r="C11" s="94">
        <v>44467.423472222225</v>
      </c>
      <c r="D11" s="94" t="s">
        <v>2440</v>
      </c>
      <c r="E11" s="156">
        <v>490</v>
      </c>
      <c r="F11" s="156" t="str">
        <f>VLOOKUP(E11,VIP!$A$2:$O16304,2,0)</f>
        <v>DRBR490</v>
      </c>
      <c r="G11" s="141" t="str">
        <f>VLOOKUP(E11,'LISTADO ATM'!$A$2:$B$900,2,0)</f>
        <v xml:space="preserve">ATM Hospital Ney Arias Lora </v>
      </c>
      <c r="H11" s="141" t="str">
        <f>VLOOKUP(E11,VIP!$A$2:$O21265,7,FALSE)</f>
        <v>Si</v>
      </c>
      <c r="I11" s="141" t="str">
        <f>VLOOKUP(E11,VIP!$A$2:$O13230,8,FALSE)</f>
        <v>Si</v>
      </c>
      <c r="J11" s="141" t="str">
        <f>VLOOKUP(E11,VIP!$A$2:$O13180,8,FALSE)</f>
        <v>Si</v>
      </c>
      <c r="K11" s="141" t="str">
        <f>VLOOKUP(E11,VIP!$A$2:$O16754,6,0)</f>
        <v>NO</v>
      </c>
      <c r="L11" s="153" t="s">
        <v>2433</v>
      </c>
      <c r="M11" s="93" t="s">
        <v>2437</v>
      </c>
      <c r="N11" s="93" t="s">
        <v>2443</v>
      </c>
      <c r="O11" s="141" t="s">
        <v>2444</v>
      </c>
      <c r="P11" s="153"/>
      <c r="Q11" s="93" t="s">
        <v>2433</v>
      </c>
      <c r="R11" s="99"/>
      <c r="S11" s="99"/>
      <c r="T11" s="99"/>
      <c r="U11" s="129"/>
      <c r="V11" s="68"/>
    </row>
    <row r="12" spans="1:22" ht="18" x14ac:dyDescent="0.25">
      <c r="A12" s="141" t="str">
        <f>VLOOKUP(E12,'LISTADO ATM'!$A$2:$C$901,3,0)</f>
        <v>DISTRITO NACIONAL</v>
      </c>
      <c r="B12" s="154">
        <v>3336039255</v>
      </c>
      <c r="C12" s="94">
        <v>44467.429525462961</v>
      </c>
      <c r="D12" s="94" t="s">
        <v>2440</v>
      </c>
      <c r="E12" s="156">
        <v>600</v>
      </c>
      <c r="F12" s="156" t="str">
        <f>VLOOKUP(E12,VIP!$A$2:$O16303,2,0)</f>
        <v>DRBR600</v>
      </c>
      <c r="G12" s="141" t="str">
        <f>VLOOKUP(E12,'LISTADO ATM'!$A$2:$B$900,2,0)</f>
        <v>ATM S/M Bravo Hipica</v>
      </c>
      <c r="H12" s="141" t="str">
        <f>VLOOKUP(E12,VIP!$A$2:$O21264,7,FALSE)</f>
        <v>N/A</v>
      </c>
      <c r="I12" s="141" t="str">
        <f>VLOOKUP(E12,VIP!$A$2:$O13229,8,FALSE)</f>
        <v>N/A</v>
      </c>
      <c r="J12" s="141" t="str">
        <f>VLOOKUP(E12,VIP!$A$2:$O13179,8,FALSE)</f>
        <v>N/A</v>
      </c>
      <c r="K12" s="141" t="str">
        <f>VLOOKUP(E12,VIP!$A$2:$O16753,6,0)</f>
        <v>N/A</v>
      </c>
      <c r="L12" s="153" t="s">
        <v>2433</v>
      </c>
      <c r="M12" s="93" t="s">
        <v>2437</v>
      </c>
      <c r="N12" s="93" t="s">
        <v>2443</v>
      </c>
      <c r="O12" s="141" t="s">
        <v>2444</v>
      </c>
      <c r="P12" s="153"/>
      <c r="Q12" s="93" t="s">
        <v>2433</v>
      </c>
      <c r="R12" s="99"/>
      <c r="S12" s="99"/>
      <c r="T12" s="99"/>
      <c r="U12" s="129"/>
      <c r="V12" s="68"/>
    </row>
    <row r="13" spans="1:22" ht="18" x14ac:dyDescent="0.25">
      <c r="A13" s="141" t="str">
        <f>VLOOKUP(E13,'LISTADO ATM'!$A$2:$C$901,3,0)</f>
        <v>DISTRITO NACIONAL</v>
      </c>
      <c r="B13" s="154">
        <v>3336039776</v>
      </c>
      <c r="C13" s="94">
        <v>44467.582442129627</v>
      </c>
      <c r="D13" s="94" t="s">
        <v>2440</v>
      </c>
      <c r="E13" s="156">
        <v>573</v>
      </c>
      <c r="F13" s="156" t="str">
        <f>VLOOKUP(E13,VIP!$A$2:$O16325,2,0)</f>
        <v>DRBR038</v>
      </c>
      <c r="G13" s="141" t="str">
        <f>VLOOKUP(E13,'LISTADO ATM'!$A$2:$B$900,2,0)</f>
        <v xml:space="preserve">ATM IDSS </v>
      </c>
      <c r="H13" s="141" t="str">
        <f>VLOOKUP(E13,VIP!$A$2:$O21286,7,FALSE)</f>
        <v>Si</v>
      </c>
      <c r="I13" s="141" t="str">
        <f>VLOOKUP(E13,VIP!$A$2:$O13251,8,FALSE)</f>
        <v>Si</v>
      </c>
      <c r="J13" s="141" t="str">
        <f>VLOOKUP(E13,VIP!$A$2:$O13201,8,FALSE)</f>
        <v>Si</v>
      </c>
      <c r="K13" s="141" t="str">
        <f>VLOOKUP(E13,VIP!$A$2:$O16775,6,0)</f>
        <v>NO</v>
      </c>
      <c r="L13" s="153" t="s">
        <v>2409</v>
      </c>
      <c r="M13" s="93" t="s">
        <v>2437</v>
      </c>
      <c r="N13" s="93" t="s">
        <v>2443</v>
      </c>
      <c r="O13" s="141" t="s">
        <v>2444</v>
      </c>
      <c r="P13" s="153"/>
      <c r="Q13" s="93" t="s">
        <v>2409</v>
      </c>
      <c r="R13" s="99"/>
      <c r="S13" s="99"/>
      <c r="T13" s="99"/>
      <c r="U13" s="129"/>
      <c r="V13" s="68"/>
    </row>
    <row r="14" spans="1:22" ht="18" x14ac:dyDescent="0.25">
      <c r="A14" s="141" t="str">
        <f>VLOOKUP(E14,'LISTADO ATM'!$A$2:$C$901,3,0)</f>
        <v>DISTRITO NACIONAL</v>
      </c>
      <c r="B14" s="154">
        <v>3336040019</v>
      </c>
      <c r="C14" s="94">
        <v>44467.655833333331</v>
      </c>
      <c r="D14" s="94" t="s">
        <v>2174</v>
      </c>
      <c r="E14" s="156">
        <v>224</v>
      </c>
      <c r="F14" s="139" t="str">
        <f>VLOOKUP(E14,VIP!$A$2:$O16340,2,0)</f>
        <v>DRBR224</v>
      </c>
      <c r="G14" s="141" t="str">
        <f>VLOOKUP(E14,'LISTADO ATM'!$A$2:$B$900,2,0)</f>
        <v xml:space="preserve">ATM S/M Nacional El Millón (Núñez de Cáceres) </v>
      </c>
      <c r="H14" s="141" t="str">
        <f>VLOOKUP(E14,VIP!$A$2:$O21301,7,FALSE)</f>
        <v>Si</v>
      </c>
      <c r="I14" s="141" t="str">
        <f>VLOOKUP(E14,VIP!$A$2:$O13266,8,FALSE)</f>
        <v>Si</v>
      </c>
      <c r="J14" s="141" t="str">
        <f>VLOOKUP(E14,VIP!$A$2:$O13216,8,FALSE)</f>
        <v>Si</v>
      </c>
      <c r="K14" s="141" t="str">
        <f>VLOOKUP(E14,VIP!$A$2:$O16790,6,0)</f>
        <v>SI</v>
      </c>
      <c r="L14" s="153" t="s">
        <v>2455</v>
      </c>
      <c r="M14" s="93" t="s">
        <v>2437</v>
      </c>
      <c r="N14" s="93" t="s">
        <v>2622</v>
      </c>
      <c r="O14" s="141" t="s">
        <v>2445</v>
      </c>
      <c r="P14" s="153"/>
      <c r="Q14" s="93" t="s">
        <v>2455</v>
      </c>
      <c r="R14" s="99"/>
      <c r="S14" s="99"/>
      <c r="T14" s="99"/>
      <c r="U14" s="129"/>
      <c r="V14" s="68"/>
    </row>
    <row r="15" spans="1:22" ht="18" x14ac:dyDescent="0.25">
      <c r="A15" s="141" t="str">
        <f>VLOOKUP(E15,'LISTADO ATM'!$A$2:$C$901,3,0)</f>
        <v>DISTRITO NACIONAL</v>
      </c>
      <c r="B15" s="154">
        <v>3336040251</v>
      </c>
      <c r="C15" s="94">
        <v>44467.733564814815</v>
      </c>
      <c r="D15" s="94" t="s">
        <v>2440</v>
      </c>
      <c r="E15" s="156">
        <v>12</v>
      </c>
      <c r="F15" s="139" t="str">
        <f>VLOOKUP(E15,VIP!$A$2:$O16323,2,0)</f>
        <v>DRBR012</v>
      </c>
      <c r="G15" s="141" t="str">
        <f>VLOOKUP(E15,'LISTADO ATM'!$A$2:$B$900,2,0)</f>
        <v xml:space="preserve">ATM Comercial Ganadera (San Isidro) </v>
      </c>
      <c r="H15" s="141" t="str">
        <f>VLOOKUP(E15,VIP!$A$2:$O21284,7,FALSE)</f>
        <v>Si</v>
      </c>
      <c r="I15" s="141" t="str">
        <f>VLOOKUP(E15,VIP!$A$2:$O13249,8,FALSE)</f>
        <v>No</v>
      </c>
      <c r="J15" s="141" t="str">
        <f>VLOOKUP(E15,VIP!$A$2:$O13199,8,FALSE)</f>
        <v>No</v>
      </c>
      <c r="K15" s="141" t="str">
        <f>VLOOKUP(E15,VIP!$A$2:$O16773,6,0)</f>
        <v>NO</v>
      </c>
      <c r="L15" s="153" t="s">
        <v>2409</v>
      </c>
      <c r="M15" s="93" t="s">
        <v>2437</v>
      </c>
      <c r="N15" s="93" t="s">
        <v>2443</v>
      </c>
      <c r="O15" s="141" t="s">
        <v>2444</v>
      </c>
      <c r="P15" s="153"/>
      <c r="Q15" s="93" t="s">
        <v>2409</v>
      </c>
    </row>
    <row r="16" spans="1:22" ht="18" x14ac:dyDescent="0.25">
      <c r="A16" s="141" t="str">
        <f>VLOOKUP(E16,'LISTADO ATM'!$A$2:$C$901,3,0)</f>
        <v>DISTRITO NACIONAL</v>
      </c>
      <c r="B16" s="154">
        <v>3336040356</v>
      </c>
      <c r="C16" s="94">
        <v>44468.077141203707</v>
      </c>
      <c r="D16" s="94" t="s">
        <v>2174</v>
      </c>
      <c r="E16" s="156">
        <v>761</v>
      </c>
      <c r="F16" s="139" t="str">
        <f>VLOOKUP(E16,VIP!$A$2:$O16319,2,0)</f>
        <v>DRBR761</v>
      </c>
      <c r="G16" s="141" t="str">
        <f>VLOOKUP(E16,'LISTADO ATM'!$A$2:$B$900,2,0)</f>
        <v xml:space="preserve">ATM ISSPOL </v>
      </c>
      <c r="H16" s="141" t="str">
        <f>VLOOKUP(E16,VIP!$A$2:$O21280,7,FALSE)</f>
        <v>Si</v>
      </c>
      <c r="I16" s="141" t="str">
        <f>VLOOKUP(E16,VIP!$A$2:$O13245,8,FALSE)</f>
        <v>Si</v>
      </c>
      <c r="J16" s="141" t="str">
        <f>VLOOKUP(E16,VIP!$A$2:$O13195,8,FALSE)</f>
        <v>Si</v>
      </c>
      <c r="K16" s="141" t="str">
        <f>VLOOKUP(E16,VIP!$A$2:$O16769,6,0)</f>
        <v>NO</v>
      </c>
      <c r="L16" s="153" t="s">
        <v>2455</v>
      </c>
      <c r="M16" s="93" t="s">
        <v>2437</v>
      </c>
      <c r="N16" s="93" t="s">
        <v>2443</v>
      </c>
      <c r="O16" s="141" t="s">
        <v>2445</v>
      </c>
      <c r="P16" s="153"/>
      <c r="Q16" s="93" t="s">
        <v>2455</v>
      </c>
    </row>
    <row r="17" spans="1:24" ht="18" x14ac:dyDescent="0.25">
      <c r="A17" s="141" t="str">
        <f>VLOOKUP(E17,'LISTADO ATM'!$A$2:$C$901,3,0)</f>
        <v>DISTRITO NACIONAL</v>
      </c>
      <c r="B17" s="154">
        <v>3336040397</v>
      </c>
      <c r="C17" s="94">
        <v>44468.329444444447</v>
      </c>
      <c r="D17" s="94" t="s">
        <v>2174</v>
      </c>
      <c r="E17" s="156">
        <v>335</v>
      </c>
      <c r="F17" s="139" t="str">
        <f>VLOOKUP(E17,VIP!$A$2:$O16324,2,0)</f>
        <v>DRBR335</v>
      </c>
      <c r="G17" s="141" t="str">
        <f>VLOOKUP(E17,'LISTADO ATM'!$A$2:$B$900,2,0)</f>
        <v>ATM Edificio Aster</v>
      </c>
      <c r="H17" s="141" t="str">
        <f>VLOOKUP(E17,VIP!$A$2:$O21285,7,FALSE)</f>
        <v>Si</v>
      </c>
      <c r="I17" s="141" t="str">
        <f>VLOOKUP(E17,VIP!$A$2:$O13250,8,FALSE)</f>
        <v>Si</v>
      </c>
      <c r="J17" s="141" t="str">
        <f>VLOOKUP(E17,VIP!$A$2:$O13200,8,FALSE)</f>
        <v>Si</v>
      </c>
      <c r="K17" s="141" t="str">
        <f>VLOOKUP(E17,VIP!$A$2:$O16774,6,0)</f>
        <v>NO</v>
      </c>
      <c r="L17" s="153" t="s">
        <v>2212</v>
      </c>
      <c r="M17" s="93" t="s">
        <v>2437</v>
      </c>
      <c r="N17" s="93" t="s">
        <v>2443</v>
      </c>
      <c r="O17" s="141" t="s">
        <v>2445</v>
      </c>
      <c r="P17" s="153"/>
      <c r="Q17" s="93" t="s">
        <v>2212</v>
      </c>
    </row>
    <row r="18" spans="1:24" ht="18" x14ac:dyDescent="0.25">
      <c r="A18" s="141" t="str">
        <f>VLOOKUP(E18,'LISTADO ATM'!$A$2:$C$901,3,0)</f>
        <v>ESTE</v>
      </c>
      <c r="B18" s="154">
        <v>3336040400</v>
      </c>
      <c r="C18" s="94">
        <v>44468.330393518518</v>
      </c>
      <c r="D18" s="94" t="s">
        <v>2459</v>
      </c>
      <c r="E18" s="156">
        <v>608</v>
      </c>
      <c r="F18" s="139" t="str">
        <f>VLOOKUP(E18,VIP!$A$2:$O16323,2,0)</f>
        <v>DRBR305</v>
      </c>
      <c r="G18" s="141" t="str">
        <f>VLOOKUP(E18,'LISTADO ATM'!$A$2:$B$900,2,0)</f>
        <v xml:space="preserve">ATM Oficina Jumbo (San Pedro) </v>
      </c>
      <c r="H18" s="141" t="str">
        <f>VLOOKUP(E18,VIP!$A$2:$O21284,7,FALSE)</f>
        <v>Si</v>
      </c>
      <c r="I18" s="141" t="str">
        <f>VLOOKUP(E18,VIP!$A$2:$O13249,8,FALSE)</f>
        <v>Si</v>
      </c>
      <c r="J18" s="141" t="str">
        <f>VLOOKUP(E18,VIP!$A$2:$O13199,8,FALSE)</f>
        <v>Si</v>
      </c>
      <c r="K18" s="141" t="str">
        <f>VLOOKUP(E18,VIP!$A$2:$O16773,6,0)</f>
        <v>SI</v>
      </c>
      <c r="L18" s="153" t="s">
        <v>2409</v>
      </c>
      <c r="M18" s="93" t="s">
        <v>2437</v>
      </c>
      <c r="N18" s="93" t="s">
        <v>2443</v>
      </c>
      <c r="O18" s="141" t="s">
        <v>2653</v>
      </c>
      <c r="P18" s="153"/>
      <c r="Q18" s="93" t="s">
        <v>2409</v>
      </c>
    </row>
    <row r="19" spans="1:24" ht="18" x14ac:dyDescent="0.25">
      <c r="A19" s="141" t="str">
        <f>VLOOKUP(E19,'LISTADO ATM'!$A$2:$C$901,3,0)</f>
        <v>DISTRITO NACIONAL</v>
      </c>
      <c r="B19" s="154">
        <v>3336040906</v>
      </c>
      <c r="C19" s="94">
        <v>44468.435555555552</v>
      </c>
      <c r="D19" s="94" t="s">
        <v>2174</v>
      </c>
      <c r="E19" s="156">
        <v>153</v>
      </c>
      <c r="F19" s="139" t="str">
        <f>VLOOKUP(E19,VIP!$A$2:$O16331,2,0)</f>
        <v>DRBR153</v>
      </c>
      <c r="G19" s="141" t="str">
        <f>VLOOKUP(E19,'LISTADO ATM'!$A$2:$B$900,2,0)</f>
        <v xml:space="preserve">ATM Rehabilitación </v>
      </c>
      <c r="H19" s="141" t="str">
        <f>VLOOKUP(E19,VIP!$A$2:$O21292,7,FALSE)</f>
        <v>No</v>
      </c>
      <c r="I19" s="141" t="str">
        <f>VLOOKUP(E19,VIP!$A$2:$O13257,8,FALSE)</f>
        <v>No</v>
      </c>
      <c r="J19" s="141" t="str">
        <f>VLOOKUP(E19,VIP!$A$2:$O13207,8,FALSE)</f>
        <v>No</v>
      </c>
      <c r="K19" s="141" t="str">
        <f>VLOOKUP(E19,VIP!$A$2:$O16781,6,0)</f>
        <v>NO</v>
      </c>
      <c r="L19" s="153" t="s">
        <v>2455</v>
      </c>
      <c r="M19" s="93" t="s">
        <v>2437</v>
      </c>
      <c r="N19" s="93" t="s">
        <v>2443</v>
      </c>
      <c r="O19" s="141" t="s">
        <v>2445</v>
      </c>
      <c r="P19" s="153"/>
      <c r="Q19" s="93" t="s">
        <v>2455</v>
      </c>
    </row>
    <row r="20" spans="1:24" ht="18" x14ac:dyDescent="0.25">
      <c r="A20" s="141" t="str">
        <f>VLOOKUP(E20,'LISTADO ATM'!$A$2:$C$901,3,0)</f>
        <v>DISTRITO NACIONAL</v>
      </c>
      <c r="B20" s="154">
        <v>3336040971</v>
      </c>
      <c r="C20" s="94">
        <v>44468.453738425924</v>
      </c>
      <c r="D20" s="94" t="s">
        <v>2174</v>
      </c>
      <c r="E20" s="156">
        <v>929</v>
      </c>
      <c r="F20" s="139" t="str">
        <f>VLOOKUP(E20,VIP!$A$2:$O16327,2,0)</f>
        <v>DRBR929</v>
      </c>
      <c r="G20" s="141" t="str">
        <f>VLOOKUP(E20,'LISTADO ATM'!$A$2:$B$900,2,0)</f>
        <v>ATM Autoservicio Nacional El Conde</v>
      </c>
      <c r="H20" s="141" t="str">
        <f>VLOOKUP(E20,VIP!$A$2:$O21288,7,FALSE)</f>
        <v>Si</v>
      </c>
      <c r="I20" s="141" t="str">
        <f>VLOOKUP(E20,VIP!$A$2:$O13253,8,FALSE)</f>
        <v>Si</v>
      </c>
      <c r="J20" s="141" t="str">
        <f>VLOOKUP(E20,VIP!$A$2:$O13203,8,FALSE)</f>
        <v>Si</v>
      </c>
      <c r="K20" s="141" t="str">
        <f>VLOOKUP(E20,VIP!$A$2:$O16777,6,0)</f>
        <v>NO</v>
      </c>
      <c r="L20" s="153" t="s">
        <v>2212</v>
      </c>
      <c r="M20" s="93" t="s">
        <v>2437</v>
      </c>
      <c r="N20" s="93" t="s">
        <v>2443</v>
      </c>
      <c r="O20" s="141" t="s">
        <v>2445</v>
      </c>
      <c r="P20" s="153"/>
      <c r="Q20" s="93" t="s">
        <v>2455</v>
      </c>
      <c r="R20" s="81"/>
      <c r="S20" s="81"/>
      <c r="T20" s="81"/>
      <c r="U20" s="81"/>
      <c r="V20" s="81"/>
      <c r="W20" s="81"/>
      <c r="X20" s="81"/>
    </row>
    <row r="21" spans="1:24" ht="18" x14ac:dyDescent="0.25">
      <c r="A21" s="141" t="str">
        <f>VLOOKUP(E21,'LISTADO ATM'!$A$2:$C$901,3,0)</f>
        <v>DISTRITO NACIONAL</v>
      </c>
      <c r="B21" s="154">
        <v>3336040987</v>
      </c>
      <c r="C21" s="94">
        <v>44468.456655092596</v>
      </c>
      <c r="D21" s="94" t="s">
        <v>2174</v>
      </c>
      <c r="E21" s="156">
        <v>149</v>
      </c>
      <c r="F21" s="139" t="str">
        <f>VLOOKUP(E21,VIP!$A$2:$O16326,2,0)</f>
        <v>DRBR149</v>
      </c>
      <c r="G21" s="141" t="str">
        <f>VLOOKUP(E21,'LISTADO ATM'!$A$2:$B$900,2,0)</f>
        <v>ATM Estación Metro Concepción</v>
      </c>
      <c r="H21" s="141" t="str">
        <f>VLOOKUP(E21,VIP!$A$2:$O21287,7,FALSE)</f>
        <v>N/A</v>
      </c>
      <c r="I21" s="141" t="str">
        <f>VLOOKUP(E21,VIP!$A$2:$O13252,8,FALSE)</f>
        <v>N/A</v>
      </c>
      <c r="J21" s="141" t="str">
        <f>VLOOKUP(E21,VIP!$A$2:$O13202,8,FALSE)</f>
        <v>N/A</v>
      </c>
      <c r="K21" s="141" t="str">
        <f>VLOOKUP(E21,VIP!$A$2:$O16776,6,0)</f>
        <v>N/A</v>
      </c>
      <c r="L21" s="153" t="s">
        <v>2212</v>
      </c>
      <c r="M21" s="93" t="s">
        <v>2437</v>
      </c>
      <c r="N21" s="93" t="s">
        <v>2443</v>
      </c>
      <c r="O21" s="141" t="s">
        <v>2445</v>
      </c>
      <c r="P21" s="153"/>
      <c r="Q21" s="93" t="s">
        <v>2455</v>
      </c>
      <c r="R21" s="81"/>
      <c r="S21" s="81"/>
      <c r="T21" s="81"/>
      <c r="U21" s="81"/>
      <c r="V21" s="81"/>
      <c r="W21" s="81"/>
      <c r="X21" s="81"/>
    </row>
    <row r="22" spans="1:24" ht="18" x14ac:dyDescent="0.25">
      <c r="A22" s="141" t="str">
        <f>VLOOKUP(E22,'LISTADO ATM'!$A$2:$C$901,3,0)</f>
        <v>DISTRITO NACIONAL</v>
      </c>
      <c r="B22" s="154">
        <v>3336040993</v>
      </c>
      <c r="C22" s="94">
        <v>44468.457905092589</v>
      </c>
      <c r="D22" s="94" t="s">
        <v>2174</v>
      </c>
      <c r="E22" s="156">
        <v>37</v>
      </c>
      <c r="F22" s="139" t="str">
        <f>VLOOKUP(E22,VIP!$A$2:$O16325,2,0)</f>
        <v>DRBR037</v>
      </c>
      <c r="G22" s="141" t="str">
        <f>VLOOKUP(E22,'LISTADO ATM'!$A$2:$B$900,2,0)</f>
        <v xml:space="preserve">ATM Oficina Villa Mella </v>
      </c>
      <c r="H22" s="141" t="str">
        <f>VLOOKUP(E22,VIP!$A$2:$O21286,7,FALSE)</f>
        <v>Si</v>
      </c>
      <c r="I22" s="141" t="str">
        <f>VLOOKUP(E22,VIP!$A$2:$O13251,8,FALSE)</f>
        <v>Si</v>
      </c>
      <c r="J22" s="141" t="str">
        <f>VLOOKUP(E22,VIP!$A$2:$O13201,8,FALSE)</f>
        <v>Si</v>
      </c>
      <c r="K22" s="141" t="str">
        <f>VLOOKUP(E22,VIP!$A$2:$O16775,6,0)</f>
        <v>SI</v>
      </c>
      <c r="L22" s="153" t="s">
        <v>2212</v>
      </c>
      <c r="M22" s="93" t="s">
        <v>2437</v>
      </c>
      <c r="N22" s="93" t="s">
        <v>2443</v>
      </c>
      <c r="O22" s="141" t="s">
        <v>2445</v>
      </c>
      <c r="P22" s="153"/>
      <c r="Q22" s="93" t="s">
        <v>2455</v>
      </c>
      <c r="R22" s="81"/>
      <c r="S22" s="81"/>
      <c r="T22" s="81"/>
      <c r="U22" s="81"/>
      <c r="V22" s="81"/>
      <c r="W22" s="81"/>
      <c r="X22" s="81"/>
    </row>
    <row r="23" spans="1:24" ht="18" x14ac:dyDescent="0.25">
      <c r="A23" s="141" t="str">
        <f>VLOOKUP(E23,'LISTADO ATM'!$A$2:$C$901,3,0)</f>
        <v>DISTRITO NACIONAL</v>
      </c>
      <c r="B23" s="154">
        <v>3336041011</v>
      </c>
      <c r="C23" s="94">
        <v>44468.460706018515</v>
      </c>
      <c r="D23" s="94" t="s">
        <v>2174</v>
      </c>
      <c r="E23" s="156">
        <v>336</v>
      </c>
      <c r="F23" s="139" t="str">
        <f>VLOOKUP(E23,VIP!$A$2:$O16322,2,0)</f>
        <v>DRBR336</v>
      </c>
      <c r="G23" s="141" t="str">
        <f>VLOOKUP(E23,'LISTADO ATM'!$A$2:$B$900,2,0)</f>
        <v>ATM Instituto Nacional de Cancer (incart)</v>
      </c>
      <c r="H23" s="141" t="str">
        <f>VLOOKUP(E23,VIP!$A$2:$O21283,7,FALSE)</f>
        <v>Si</v>
      </c>
      <c r="I23" s="141" t="str">
        <f>VLOOKUP(E23,VIP!$A$2:$O13248,8,FALSE)</f>
        <v>Si</v>
      </c>
      <c r="J23" s="141" t="str">
        <f>VLOOKUP(E23,VIP!$A$2:$O13198,8,FALSE)</f>
        <v>Si</v>
      </c>
      <c r="K23" s="141" t="str">
        <f>VLOOKUP(E23,VIP!$A$2:$O16772,6,0)</f>
        <v>NO</v>
      </c>
      <c r="L23" s="153" t="s">
        <v>2212</v>
      </c>
      <c r="M23" s="93" t="s">
        <v>2437</v>
      </c>
      <c r="N23" s="93" t="s">
        <v>2443</v>
      </c>
      <c r="O23" s="141" t="s">
        <v>2445</v>
      </c>
      <c r="P23" s="153"/>
      <c r="Q23" s="93" t="s">
        <v>2455</v>
      </c>
    </row>
    <row r="24" spans="1:24" ht="18" x14ac:dyDescent="0.25">
      <c r="A24" s="141" t="str">
        <f>VLOOKUP(E24,'LISTADO ATM'!$A$2:$C$901,3,0)</f>
        <v>SUR</v>
      </c>
      <c r="B24" s="154">
        <v>3336041036</v>
      </c>
      <c r="C24" s="94">
        <v>44468.465405092589</v>
      </c>
      <c r="D24" s="94" t="s">
        <v>2174</v>
      </c>
      <c r="E24" s="156">
        <v>470</v>
      </c>
      <c r="F24" s="139" t="str">
        <f>VLOOKUP(E24,VIP!$A$2:$O16319,2,0)</f>
        <v>DRBR470</v>
      </c>
      <c r="G24" s="141" t="str">
        <f>VLOOKUP(E24,'LISTADO ATM'!$A$2:$B$900,2,0)</f>
        <v xml:space="preserve">ATM Hospital Taiwán (Azua) </v>
      </c>
      <c r="H24" s="141" t="str">
        <f>VLOOKUP(E24,VIP!$A$2:$O21280,7,FALSE)</f>
        <v>Si</v>
      </c>
      <c r="I24" s="141" t="str">
        <f>VLOOKUP(E24,VIP!$A$2:$O13245,8,FALSE)</f>
        <v>Si</v>
      </c>
      <c r="J24" s="141" t="str">
        <f>VLOOKUP(E24,VIP!$A$2:$O13195,8,FALSE)</f>
        <v>Si</v>
      </c>
      <c r="K24" s="141" t="str">
        <f>VLOOKUP(E24,VIP!$A$2:$O16769,6,0)</f>
        <v>NO</v>
      </c>
      <c r="L24" s="153" t="s">
        <v>2238</v>
      </c>
      <c r="M24" s="93" t="s">
        <v>2437</v>
      </c>
      <c r="N24" s="93" t="s">
        <v>2443</v>
      </c>
      <c r="O24" s="141" t="s">
        <v>2445</v>
      </c>
      <c r="P24" s="153"/>
      <c r="Q24" s="93" t="s">
        <v>2455</v>
      </c>
    </row>
    <row r="25" spans="1:24" ht="18" x14ac:dyDescent="0.25">
      <c r="A25" s="141" t="str">
        <f>VLOOKUP(E25,'LISTADO ATM'!$A$2:$C$901,3,0)</f>
        <v>ESTE</v>
      </c>
      <c r="B25" s="154">
        <v>3336041068</v>
      </c>
      <c r="C25" s="94">
        <v>44468.473530092589</v>
      </c>
      <c r="D25" s="94" t="s">
        <v>2174</v>
      </c>
      <c r="E25" s="156">
        <v>843</v>
      </c>
      <c r="F25" s="139" t="str">
        <f>VLOOKUP(E25,VIP!$A$2:$O16317,2,0)</f>
        <v>DRBR843</v>
      </c>
      <c r="G25" s="141" t="str">
        <f>VLOOKUP(E25,'LISTADO ATM'!$A$2:$B$900,2,0)</f>
        <v xml:space="preserve">ATM Oficina Romana Centro </v>
      </c>
      <c r="H25" s="141" t="str">
        <f>VLOOKUP(E25,VIP!$A$2:$O21278,7,FALSE)</f>
        <v>Si</v>
      </c>
      <c r="I25" s="141" t="str">
        <f>VLOOKUP(E25,VIP!$A$2:$O13243,8,FALSE)</f>
        <v>Si</v>
      </c>
      <c r="J25" s="141" t="str">
        <f>VLOOKUP(E25,VIP!$A$2:$O13193,8,FALSE)</f>
        <v>Si</v>
      </c>
      <c r="K25" s="141" t="str">
        <f>VLOOKUP(E25,VIP!$A$2:$O16767,6,0)</f>
        <v>NO</v>
      </c>
      <c r="L25" s="153" t="s">
        <v>2455</v>
      </c>
      <c r="M25" s="93" t="s">
        <v>2437</v>
      </c>
      <c r="N25" s="93" t="s">
        <v>2443</v>
      </c>
      <c r="O25" s="141" t="s">
        <v>2445</v>
      </c>
      <c r="P25" s="153"/>
      <c r="Q25" s="93" t="s">
        <v>2455</v>
      </c>
    </row>
    <row r="26" spans="1:24" ht="18" x14ac:dyDescent="0.25">
      <c r="A26" s="141" t="str">
        <f>VLOOKUP(E26,'LISTADO ATM'!$A$2:$C$901,3,0)</f>
        <v>DISTRITO NACIONAL</v>
      </c>
      <c r="B26" s="154">
        <v>3336041172</v>
      </c>
      <c r="C26" s="94">
        <v>44468.493530092594</v>
      </c>
      <c r="D26" s="94" t="s">
        <v>2459</v>
      </c>
      <c r="E26" s="156">
        <v>514</v>
      </c>
      <c r="F26" s="139" t="str">
        <f>VLOOKUP(E26,VIP!$A$2:$O16335,2,0)</f>
        <v>DRBR514</v>
      </c>
      <c r="G26" s="141" t="str">
        <f>VLOOKUP(E26,'LISTADO ATM'!$A$2:$B$900,2,0)</f>
        <v>ATM Autoservicio Charles de Gaulle</v>
      </c>
      <c r="H26" s="141" t="str">
        <f>VLOOKUP(E26,VIP!$A$2:$O21296,7,FALSE)</f>
        <v>Si</v>
      </c>
      <c r="I26" s="141" t="str">
        <f>VLOOKUP(E26,VIP!$A$2:$O13261,8,FALSE)</f>
        <v>No</v>
      </c>
      <c r="J26" s="141" t="str">
        <f>VLOOKUP(E26,VIP!$A$2:$O13211,8,FALSE)</f>
        <v>No</v>
      </c>
      <c r="K26" s="141" t="str">
        <f>VLOOKUP(E26,VIP!$A$2:$O16785,6,0)</f>
        <v>NO</v>
      </c>
      <c r="L26" s="153" t="s">
        <v>2409</v>
      </c>
      <c r="M26" s="93" t="s">
        <v>2437</v>
      </c>
      <c r="N26" s="93" t="s">
        <v>2443</v>
      </c>
      <c r="O26" s="141" t="s">
        <v>2612</v>
      </c>
      <c r="P26" s="153"/>
      <c r="Q26" s="93" t="s">
        <v>2409</v>
      </c>
    </row>
    <row r="27" spans="1:24" ht="18" x14ac:dyDescent="0.25">
      <c r="A27" s="141" t="str">
        <f>VLOOKUP(E27,'LISTADO ATM'!$A$2:$C$901,3,0)</f>
        <v>SUR</v>
      </c>
      <c r="B27" s="154">
        <v>3336041340</v>
      </c>
      <c r="C27" s="94">
        <v>44468.55364583333</v>
      </c>
      <c r="D27" s="94" t="s">
        <v>2174</v>
      </c>
      <c r="E27" s="156">
        <v>584</v>
      </c>
      <c r="F27" s="139" t="str">
        <f>VLOOKUP(E27,VIP!$A$2:$O16329,2,0)</f>
        <v>DRBR404</v>
      </c>
      <c r="G27" s="141" t="str">
        <f>VLOOKUP(E27,'LISTADO ATM'!$A$2:$B$900,2,0)</f>
        <v xml:space="preserve">ATM Oficina San Cristóbal I </v>
      </c>
      <c r="H27" s="141" t="str">
        <f>VLOOKUP(E27,VIP!$A$2:$O21290,7,FALSE)</f>
        <v>Si</v>
      </c>
      <c r="I27" s="141" t="str">
        <f>VLOOKUP(E27,VIP!$A$2:$O13255,8,FALSE)</f>
        <v>Si</v>
      </c>
      <c r="J27" s="141" t="str">
        <f>VLOOKUP(E27,VIP!$A$2:$O13205,8,FALSE)</f>
        <v>Si</v>
      </c>
      <c r="K27" s="141" t="str">
        <f>VLOOKUP(E27,VIP!$A$2:$O16779,6,0)</f>
        <v>SI</v>
      </c>
      <c r="L27" s="153" t="s">
        <v>2655</v>
      </c>
      <c r="M27" s="93" t="s">
        <v>2437</v>
      </c>
      <c r="N27" s="93" t="s">
        <v>2622</v>
      </c>
      <c r="O27" s="141" t="s">
        <v>2445</v>
      </c>
      <c r="P27" s="153"/>
      <c r="Q27" s="93" t="s">
        <v>2655</v>
      </c>
    </row>
    <row r="28" spans="1:24" ht="18" x14ac:dyDescent="0.25">
      <c r="A28" s="141" t="str">
        <f>VLOOKUP(E28,'LISTADO ATM'!$A$2:$C$901,3,0)</f>
        <v>ESTE</v>
      </c>
      <c r="B28" s="154">
        <v>3336041409</v>
      </c>
      <c r="C28" s="94">
        <v>44468.590266203704</v>
      </c>
      <c r="D28" s="94" t="s">
        <v>2174</v>
      </c>
      <c r="E28" s="156">
        <v>963</v>
      </c>
      <c r="F28" s="139" t="str">
        <f>VLOOKUP(E28,VIP!$A$2:$O16326,2,0)</f>
        <v>DRBR963</v>
      </c>
      <c r="G28" s="141" t="str">
        <f>VLOOKUP(E28,'LISTADO ATM'!$A$2:$B$900,2,0)</f>
        <v xml:space="preserve">ATM Multiplaza La Romana </v>
      </c>
      <c r="H28" s="141" t="str">
        <f>VLOOKUP(E28,VIP!$A$2:$O21287,7,FALSE)</f>
        <v>Si</v>
      </c>
      <c r="I28" s="141" t="str">
        <f>VLOOKUP(E28,VIP!$A$2:$O13252,8,FALSE)</f>
        <v>Si</v>
      </c>
      <c r="J28" s="141" t="str">
        <f>VLOOKUP(E28,VIP!$A$2:$O13202,8,FALSE)</f>
        <v>Si</v>
      </c>
      <c r="K28" s="141" t="str">
        <f>VLOOKUP(E28,VIP!$A$2:$O16776,6,0)</f>
        <v>NO</v>
      </c>
      <c r="L28" s="153" t="s">
        <v>2655</v>
      </c>
      <c r="M28" s="93" t="s">
        <v>2437</v>
      </c>
      <c r="N28" s="93" t="s">
        <v>2443</v>
      </c>
      <c r="O28" s="141" t="s">
        <v>2445</v>
      </c>
      <c r="P28" s="153"/>
      <c r="Q28" s="93" t="s">
        <v>2655</v>
      </c>
    </row>
    <row r="29" spans="1:24" s="119" customFormat="1" ht="18" x14ac:dyDescent="0.25">
      <c r="A29" s="141" t="str">
        <f>VLOOKUP(E29,'LISTADO ATM'!$A$2:$C$901,3,0)</f>
        <v>DISTRITO NACIONAL</v>
      </c>
      <c r="B29" s="154">
        <v>3336041436</v>
      </c>
      <c r="C29" s="94">
        <v>44468.600891203707</v>
      </c>
      <c r="D29" s="94" t="s">
        <v>2174</v>
      </c>
      <c r="E29" s="156">
        <v>349</v>
      </c>
      <c r="F29" s="154" t="str">
        <f>VLOOKUP(E29,VIP!$A$2:$O16324,2,0)</f>
        <v>DRBR349</v>
      </c>
      <c r="G29" s="141" t="str">
        <f>VLOOKUP(E29,'LISTADO ATM'!$A$2:$B$900,2,0)</f>
        <v>ATM SENASA</v>
      </c>
      <c r="H29" s="141" t="str">
        <f>VLOOKUP(E29,VIP!$A$2:$O21285,7,FALSE)</f>
        <v>Si</v>
      </c>
      <c r="I29" s="141" t="str">
        <f>VLOOKUP(E29,VIP!$A$2:$O13250,8,FALSE)</f>
        <v>Si</v>
      </c>
      <c r="J29" s="141" t="str">
        <f>VLOOKUP(E29,VIP!$A$2:$O13200,8,FALSE)</f>
        <v>Si</v>
      </c>
      <c r="K29" s="141" t="str">
        <f>VLOOKUP(E29,VIP!$A$2:$O16774,6,0)</f>
        <v>NO</v>
      </c>
      <c r="L29" s="153" t="s">
        <v>2655</v>
      </c>
      <c r="M29" s="93" t="s">
        <v>2437</v>
      </c>
      <c r="N29" s="93" t="s">
        <v>2443</v>
      </c>
      <c r="O29" s="141" t="s">
        <v>2445</v>
      </c>
      <c r="P29" s="153"/>
      <c r="Q29" s="93" t="s">
        <v>2655</v>
      </c>
    </row>
    <row r="30" spans="1:24" s="119" customFormat="1" ht="18" x14ac:dyDescent="0.25">
      <c r="A30" s="141" t="str">
        <f>VLOOKUP(E30,'LISTADO ATM'!$A$2:$C$901,3,0)</f>
        <v>DISTRITO NACIONAL</v>
      </c>
      <c r="B30" s="154">
        <v>3336041506</v>
      </c>
      <c r="C30" s="94">
        <v>44468.625405092593</v>
      </c>
      <c r="D30" s="94" t="s">
        <v>2174</v>
      </c>
      <c r="E30" s="156">
        <v>407</v>
      </c>
      <c r="F30" s="154" t="str">
        <f>VLOOKUP(E30,VIP!$A$2:$O16319,2,0)</f>
        <v>DRBR407</v>
      </c>
      <c r="G30" s="141" t="str">
        <f>VLOOKUP(E30,'LISTADO ATM'!$A$2:$B$900,2,0)</f>
        <v xml:space="preserve">ATM Multicentro La Sirena Villa Mella </v>
      </c>
      <c r="H30" s="141" t="str">
        <f>VLOOKUP(E30,VIP!$A$2:$O21280,7,FALSE)</f>
        <v>Si</v>
      </c>
      <c r="I30" s="141" t="str">
        <f>VLOOKUP(E30,VIP!$A$2:$O13245,8,FALSE)</f>
        <v>Si</v>
      </c>
      <c r="J30" s="141" t="str">
        <f>VLOOKUP(E30,VIP!$A$2:$O13195,8,FALSE)</f>
        <v>Si</v>
      </c>
      <c r="K30" s="141" t="str">
        <f>VLOOKUP(E30,VIP!$A$2:$O16769,6,0)</f>
        <v>NO</v>
      </c>
      <c r="L30" s="153" t="s">
        <v>2662</v>
      </c>
      <c r="M30" s="93" t="s">
        <v>2437</v>
      </c>
      <c r="N30" s="93" t="s">
        <v>2443</v>
      </c>
      <c r="O30" s="141" t="s">
        <v>2445</v>
      </c>
      <c r="P30" s="153"/>
      <c r="Q30" s="93" t="s">
        <v>2662</v>
      </c>
    </row>
    <row r="31" spans="1:24" s="119" customFormat="1" ht="18" x14ac:dyDescent="0.25">
      <c r="A31" s="141" t="str">
        <f>VLOOKUP(E31,'LISTADO ATM'!$A$2:$C$901,3,0)</f>
        <v>DISTRITO NACIONAL</v>
      </c>
      <c r="B31" s="154">
        <v>3336041511</v>
      </c>
      <c r="C31" s="94">
        <v>44468.625891203701</v>
      </c>
      <c r="D31" s="94" t="s">
        <v>2174</v>
      </c>
      <c r="E31" s="156">
        <v>744</v>
      </c>
      <c r="F31" s="154" t="str">
        <f>VLOOKUP(E31,VIP!$A$2:$O16318,2,0)</f>
        <v>DRBR289</v>
      </c>
      <c r="G31" s="141" t="str">
        <f>VLOOKUP(E31,'LISTADO ATM'!$A$2:$B$900,2,0)</f>
        <v xml:space="preserve">ATM Multicentro La Sirena Venezuela </v>
      </c>
      <c r="H31" s="141" t="str">
        <f>VLOOKUP(E31,VIP!$A$2:$O21279,7,FALSE)</f>
        <v>Si</v>
      </c>
      <c r="I31" s="141" t="str">
        <f>VLOOKUP(E31,VIP!$A$2:$O13244,8,FALSE)</f>
        <v>Si</v>
      </c>
      <c r="J31" s="141" t="str">
        <f>VLOOKUP(E31,VIP!$A$2:$O13194,8,FALSE)</f>
        <v>Si</v>
      </c>
      <c r="K31" s="141" t="str">
        <f>VLOOKUP(E31,VIP!$A$2:$O16768,6,0)</f>
        <v>SI</v>
      </c>
      <c r="L31" s="153" t="s">
        <v>2662</v>
      </c>
      <c r="M31" s="93" t="s">
        <v>2437</v>
      </c>
      <c r="N31" s="93" t="s">
        <v>2443</v>
      </c>
      <c r="O31" s="141" t="s">
        <v>2445</v>
      </c>
      <c r="P31" s="153"/>
      <c r="Q31" s="93" t="s">
        <v>2662</v>
      </c>
    </row>
    <row r="32" spans="1:24" s="119" customFormat="1" ht="18" x14ac:dyDescent="0.25">
      <c r="A32" s="141" t="str">
        <f>VLOOKUP(E32,'LISTADO ATM'!$A$2:$C$901,3,0)</f>
        <v>ESTE</v>
      </c>
      <c r="B32" s="154">
        <v>3336041779</v>
      </c>
      <c r="C32" s="94">
        <v>44468.7030787037</v>
      </c>
      <c r="D32" s="94" t="s">
        <v>2459</v>
      </c>
      <c r="E32" s="156">
        <v>16</v>
      </c>
      <c r="F32" s="154" t="str">
        <f>VLOOKUP(E32,VIP!$A$2:$O16334,2,0)</f>
        <v>DRBR046</v>
      </c>
      <c r="G32" s="141" t="str">
        <f>VLOOKUP(E32,'LISTADO ATM'!$A$2:$B$900,2,0)</f>
        <v>ATM Estación Texaco Sabana de la Mar</v>
      </c>
      <c r="H32" s="141" t="str">
        <f>VLOOKUP(E32,VIP!$A$2:$O21295,7,FALSE)</f>
        <v>Si</v>
      </c>
      <c r="I32" s="141" t="str">
        <f>VLOOKUP(E32,VIP!$A$2:$O13260,8,FALSE)</f>
        <v>Si</v>
      </c>
      <c r="J32" s="141" t="str">
        <f>VLOOKUP(E32,VIP!$A$2:$O13210,8,FALSE)</f>
        <v>Si</v>
      </c>
      <c r="K32" s="141" t="str">
        <f>VLOOKUP(E32,VIP!$A$2:$O16784,6,0)</f>
        <v>NO</v>
      </c>
      <c r="L32" s="153" t="s">
        <v>2409</v>
      </c>
      <c r="M32" s="93" t="s">
        <v>2437</v>
      </c>
      <c r="N32" s="93" t="s">
        <v>2443</v>
      </c>
      <c r="O32" s="141" t="s">
        <v>2612</v>
      </c>
      <c r="P32" s="153"/>
      <c r="Q32" s="93" t="s">
        <v>2409</v>
      </c>
    </row>
    <row r="33" spans="1:17" s="119" customFormat="1" ht="18" x14ac:dyDescent="0.25">
      <c r="A33" s="141" t="str">
        <f>VLOOKUP(E33,'LISTADO ATM'!$A$2:$C$901,3,0)</f>
        <v>DISTRITO NACIONAL</v>
      </c>
      <c r="B33" s="154">
        <v>3336041788</v>
      </c>
      <c r="C33" s="94">
        <v>44468.707465277781</v>
      </c>
      <c r="D33" s="94" t="s">
        <v>2459</v>
      </c>
      <c r="E33" s="156">
        <v>516</v>
      </c>
      <c r="F33" s="154" t="str">
        <f>VLOOKUP(E33,VIP!$A$2:$O16333,2,0)</f>
        <v>DRBR516</v>
      </c>
      <c r="G33" s="141" t="str">
        <f>VLOOKUP(E33,'LISTADO ATM'!$A$2:$B$900,2,0)</f>
        <v xml:space="preserve">ATM Oficina Gascue </v>
      </c>
      <c r="H33" s="141" t="str">
        <f>VLOOKUP(E33,VIP!$A$2:$O21294,7,FALSE)</f>
        <v>Si</v>
      </c>
      <c r="I33" s="141" t="str">
        <f>VLOOKUP(E33,VIP!$A$2:$O13259,8,FALSE)</f>
        <v>Si</v>
      </c>
      <c r="J33" s="141" t="str">
        <f>VLOOKUP(E33,VIP!$A$2:$O13209,8,FALSE)</f>
        <v>Si</v>
      </c>
      <c r="K33" s="141" t="str">
        <f>VLOOKUP(E33,VIP!$A$2:$O16783,6,0)</f>
        <v>SI</v>
      </c>
      <c r="L33" s="153" t="s">
        <v>2433</v>
      </c>
      <c r="M33" s="93" t="s">
        <v>2437</v>
      </c>
      <c r="N33" s="93" t="s">
        <v>2443</v>
      </c>
      <c r="O33" s="141" t="s">
        <v>2612</v>
      </c>
      <c r="P33" s="153"/>
      <c r="Q33" s="93" t="s">
        <v>2433</v>
      </c>
    </row>
    <row r="34" spans="1:17" s="119" customFormat="1" ht="18" x14ac:dyDescent="0.25">
      <c r="A34" s="141" t="str">
        <f>VLOOKUP(E34,'LISTADO ATM'!$A$2:$C$901,3,0)</f>
        <v>DISTRITO NACIONAL</v>
      </c>
      <c r="B34" s="154">
        <v>3336041820</v>
      </c>
      <c r="C34" s="94">
        <v>44468.720358796294</v>
      </c>
      <c r="D34" s="94" t="s">
        <v>2174</v>
      </c>
      <c r="E34" s="156">
        <v>536</v>
      </c>
      <c r="F34" s="154" t="str">
        <f>VLOOKUP(E34,VIP!$A$2:$O16332,2,0)</f>
        <v>DRBR509</v>
      </c>
      <c r="G34" s="141" t="str">
        <f>VLOOKUP(E34,'LISTADO ATM'!$A$2:$B$900,2,0)</f>
        <v xml:space="preserve">ATM Super Lama San Isidro </v>
      </c>
      <c r="H34" s="141" t="str">
        <f>VLOOKUP(E34,VIP!$A$2:$O21293,7,FALSE)</f>
        <v>Si</v>
      </c>
      <c r="I34" s="141" t="str">
        <f>VLOOKUP(E34,VIP!$A$2:$O13258,8,FALSE)</f>
        <v>Si</v>
      </c>
      <c r="J34" s="141" t="str">
        <f>VLOOKUP(E34,VIP!$A$2:$O13208,8,FALSE)</f>
        <v>Si</v>
      </c>
      <c r="K34" s="141" t="str">
        <f>VLOOKUP(E34,VIP!$A$2:$O16782,6,0)</f>
        <v>NO</v>
      </c>
      <c r="L34" s="153" t="s">
        <v>2212</v>
      </c>
      <c r="M34" s="93" t="s">
        <v>2437</v>
      </c>
      <c r="N34" s="93" t="s">
        <v>2443</v>
      </c>
      <c r="O34" s="141" t="s">
        <v>2445</v>
      </c>
      <c r="P34" s="153"/>
      <c r="Q34" s="93" t="s">
        <v>2212</v>
      </c>
    </row>
    <row r="35" spans="1:17" s="119" customFormat="1" ht="18" x14ac:dyDescent="0.25">
      <c r="A35" s="141" t="str">
        <f>VLOOKUP(E35,'LISTADO ATM'!$A$2:$C$901,3,0)</f>
        <v>NORTE</v>
      </c>
      <c r="B35" s="154">
        <v>3336041832</v>
      </c>
      <c r="C35" s="94">
        <v>44468.722638888888</v>
      </c>
      <c r="D35" s="94" t="s">
        <v>2459</v>
      </c>
      <c r="E35" s="156">
        <v>142</v>
      </c>
      <c r="F35" s="154" t="str">
        <f>VLOOKUP(E35,VIP!$A$2:$O16330,2,0)</f>
        <v>DRBR142</v>
      </c>
      <c r="G35" s="141" t="str">
        <f>VLOOKUP(E35,'LISTADO ATM'!$A$2:$B$900,2,0)</f>
        <v xml:space="preserve">ATM Centro de Caja Galerías Bonao </v>
      </c>
      <c r="H35" s="141" t="str">
        <f>VLOOKUP(E35,VIP!$A$2:$O21291,7,FALSE)</f>
        <v>Si</v>
      </c>
      <c r="I35" s="141" t="str">
        <f>VLOOKUP(E35,VIP!$A$2:$O13256,8,FALSE)</f>
        <v>Si</v>
      </c>
      <c r="J35" s="141" t="str">
        <f>VLOOKUP(E35,VIP!$A$2:$O13206,8,FALSE)</f>
        <v>Si</v>
      </c>
      <c r="K35" s="141" t="str">
        <f>VLOOKUP(E35,VIP!$A$2:$O16780,6,0)</f>
        <v>SI</v>
      </c>
      <c r="L35" s="153" t="s">
        <v>2409</v>
      </c>
      <c r="M35" s="93" t="s">
        <v>2437</v>
      </c>
      <c r="N35" s="93" t="s">
        <v>2443</v>
      </c>
      <c r="O35" s="141" t="s">
        <v>2612</v>
      </c>
      <c r="P35" s="153"/>
      <c r="Q35" s="93" t="s">
        <v>2409</v>
      </c>
    </row>
    <row r="36" spans="1:17" s="119" customFormat="1" ht="18" x14ac:dyDescent="0.25">
      <c r="A36" s="141" t="str">
        <f>VLOOKUP(E36,'LISTADO ATM'!$A$2:$C$901,3,0)</f>
        <v>ESTE</v>
      </c>
      <c r="B36" s="154">
        <v>3336041842</v>
      </c>
      <c r="C36" s="94">
        <v>44468.725775462961</v>
      </c>
      <c r="D36" s="94" t="s">
        <v>2174</v>
      </c>
      <c r="E36" s="156">
        <v>219</v>
      </c>
      <c r="F36" s="154" t="str">
        <f>VLOOKUP(E36,VIP!$A$2:$O16328,2,0)</f>
        <v>DRBR219</v>
      </c>
      <c r="G36" s="141" t="str">
        <f>VLOOKUP(E36,'LISTADO ATM'!$A$2:$B$900,2,0)</f>
        <v xml:space="preserve">ATM Oficina La Altagracia (Higuey) </v>
      </c>
      <c r="H36" s="141" t="str">
        <f>VLOOKUP(E36,VIP!$A$2:$O21289,7,FALSE)</f>
        <v>Si</v>
      </c>
      <c r="I36" s="141" t="str">
        <f>VLOOKUP(E36,VIP!$A$2:$O13254,8,FALSE)</f>
        <v>Si</v>
      </c>
      <c r="J36" s="141" t="str">
        <f>VLOOKUP(E36,VIP!$A$2:$O13204,8,FALSE)</f>
        <v>Si</v>
      </c>
      <c r="K36" s="141" t="str">
        <f>VLOOKUP(E36,VIP!$A$2:$O16778,6,0)</f>
        <v>NO</v>
      </c>
      <c r="L36" s="153" t="s">
        <v>2668</v>
      </c>
      <c r="M36" s="93" t="s">
        <v>2437</v>
      </c>
      <c r="N36" s="93" t="s">
        <v>2443</v>
      </c>
      <c r="O36" s="141" t="s">
        <v>2445</v>
      </c>
      <c r="P36" s="153"/>
      <c r="Q36" s="93" t="s">
        <v>2668</v>
      </c>
    </row>
    <row r="37" spans="1:17" s="119" customFormat="1" ht="18" x14ac:dyDescent="0.25">
      <c r="A37" s="141" t="str">
        <f>VLOOKUP(E37,'LISTADO ATM'!$A$2:$C$901,3,0)</f>
        <v>DISTRITO NACIONAL</v>
      </c>
      <c r="B37" s="154">
        <v>3336041845</v>
      </c>
      <c r="C37" s="94">
        <v>44468.726493055554</v>
      </c>
      <c r="D37" s="94" t="s">
        <v>2174</v>
      </c>
      <c r="E37" s="156">
        <v>610</v>
      </c>
      <c r="F37" s="154" t="str">
        <f>VLOOKUP(E37,VIP!$A$2:$O16326,2,0)</f>
        <v>DRBR610</v>
      </c>
      <c r="G37" s="141" t="str">
        <f>VLOOKUP(E37,'LISTADO ATM'!$A$2:$B$900,2,0)</f>
        <v xml:space="preserve">ATM EDEESTE </v>
      </c>
      <c r="H37" s="141" t="str">
        <f>VLOOKUP(E37,VIP!$A$2:$O21287,7,FALSE)</f>
        <v>Si</v>
      </c>
      <c r="I37" s="141" t="str">
        <f>VLOOKUP(E37,VIP!$A$2:$O13252,8,FALSE)</f>
        <v>Si</v>
      </c>
      <c r="J37" s="141" t="str">
        <f>VLOOKUP(E37,VIP!$A$2:$O13202,8,FALSE)</f>
        <v>Si</v>
      </c>
      <c r="K37" s="141" t="str">
        <f>VLOOKUP(E37,VIP!$A$2:$O16776,6,0)</f>
        <v>NO</v>
      </c>
      <c r="L37" s="153" t="s">
        <v>2212</v>
      </c>
      <c r="M37" s="93" t="s">
        <v>2437</v>
      </c>
      <c r="N37" s="93" t="s">
        <v>2443</v>
      </c>
      <c r="O37" s="141" t="s">
        <v>2445</v>
      </c>
      <c r="P37" s="153"/>
      <c r="Q37" s="93" t="s">
        <v>2212</v>
      </c>
    </row>
    <row r="38" spans="1:17" s="119" customFormat="1" ht="18" x14ac:dyDescent="0.25">
      <c r="A38" s="141" t="str">
        <f>VLOOKUP(E38,'LISTADO ATM'!$A$2:$C$901,3,0)</f>
        <v>ESTE</v>
      </c>
      <c r="B38" s="154">
        <v>3336041860</v>
      </c>
      <c r="C38" s="94">
        <v>44468.732511574075</v>
      </c>
      <c r="D38" s="94" t="s">
        <v>2174</v>
      </c>
      <c r="E38" s="156">
        <v>795</v>
      </c>
      <c r="F38" s="154" t="str">
        <f>VLOOKUP(E38,VIP!$A$2:$O16324,2,0)</f>
        <v>DRBR795</v>
      </c>
      <c r="G38" s="141" t="str">
        <f>VLOOKUP(E38,'LISTADO ATM'!$A$2:$B$900,2,0)</f>
        <v xml:space="preserve">ATM UNP Guaymate (La Romana) </v>
      </c>
      <c r="H38" s="141" t="str">
        <f>VLOOKUP(E38,VIP!$A$2:$O21285,7,FALSE)</f>
        <v>Si</v>
      </c>
      <c r="I38" s="141" t="str">
        <f>VLOOKUP(E38,VIP!$A$2:$O13250,8,FALSE)</f>
        <v>Si</v>
      </c>
      <c r="J38" s="141" t="str">
        <f>VLOOKUP(E38,VIP!$A$2:$O13200,8,FALSE)</f>
        <v>Si</v>
      </c>
      <c r="K38" s="141" t="str">
        <f>VLOOKUP(E38,VIP!$A$2:$O16774,6,0)</f>
        <v>NO</v>
      </c>
      <c r="L38" s="153" t="s">
        <v>2238</v>
      </c>
      <c r="M38" s="93" t="s">
        <v>2437</v>
      </c>
      <c r="N38" s="93" t="s">
        <v>2443</v>
      </c>
      <c r="O38" s="141" t="s">
        <v>2445</v>
      </c>
      <c r="P38" s="153"/>
      <c r="Q38" s="93" t="s">
        <v>2238</v>
      </c>
    </row>
    <row r="39" spans="1:17" ht="18" x14ac:dyDescent="0.25">
      <c r="A39" s="141" t="str">
        <f>VLOOKUP(E39,'LISTADO ATM'!$A$2:$C$901,3,0)</f>
        <v>DISTRITO NACIONAL</v>
      </c>
      <c r="B39" s="154">
        <v>3336041872</v>
      </c>
      <c r="C39" s="94">
        <v>44468.742002314815</v>
      </c>
      <c r="D39" s="94" t="s">
        <v>2174</v>
      </c>
      <c r="E39" s="156">
        <v>648</v>
      </c>
      <c r="F39" s="154" t="str">
        <f>VLOOKUP(E39,VIP!$A$2:$O16323,2,0)</f>
        <v>DRBR190</v>
      </c>
      <c r="G39" s="141" t="str">
        <f>VLOOKUP(E39,'LISTADO ATM'!$A$2:$B$900,2,0)</f>
        <v xml:space="preserve">ATM Hermandad de Pensionados </v>
      </c>
      <c r="H39" s="141" t="str">
        <f>VLOOKUP(E39,VIP!$A$2:$O21284,7,FALSE)</f>
        <v>Si</v>
      </c>
      <c r="I39" s="141" t="str">
        <f>VLOOKUP(E39,VIP!$A$2:$O13249,8,FALSE)</f>
        <v>No</v>
      </c>
      <c r="J39" s="141" t="str">
        <f>VLOOKUP(E39,VIP!$A$2:$O13199,8,FALSE)</f>
        <v>No</v>
      </c>
      <c r="K39" s="141" t="str">
        <f>VLOOKUP(E39,VIP!$A$2:$O16773,6,0)</f>
        <v>NO</v>
      </c>
      <c r="L39" s="153" t="s">
        <v>2238</v>
      </c>
      <c r="M39" s="93" t="s">
        <v>2437</v>
      </c>
      <c r="N39" s="93" t="s">
        <v>2443</v>
      </c>
      <c r="O39" s="141" t="s">
        <v>2445</v>
      </c>
      <c r="P39" s="153"/>
      <c r="Q39" s="93" t="s">
        <v>2238</v>
      </c>
    </row>
    <row r="40" spans="1:17" ht="18" x14ac:dyDescent="0.25">
      <c r="A40" s="141" t="str">
        <f>VLOOKUP(E40,'LISTADO ATM'!$A$2:$C$901,3,0)</f>
        <v>NORTE</v>
      </c>
      <c r="B40" s="154">
        <v>3336041896</v>
      </c>
      <c r="C40" s="94">
        <v>44468.760648148149</v>
      </c>
      <c r="D40" s="94" t="s">
        <v>2175</v>
      </c>
      <c r="E40" s="156">
        <v>638</v>
      </c>
      <c r="F40" s="154" t="str">
        <f>VLOOKUP(E40,VIP!$A$2:$O16322,2,0)</f>
        <v>DRBR638</v>
      </c>
      <c r="G40" s="141" t="str">
        <f>VLOOKUP(E40,'LISTADO ATM'!$A$2:$B$900,2,0)</f>
        <v xml:space="preserve">ATM S/M Yoma </v>
      </c>
      <c r="H40" s="141" t="str">
        <f>VLOOKUP(E40,VIP!$A$2:$O21283,7,FALSE)</f>
        <v>Si</v>
      </c>
      <c r="I40" s="141" t="str">
        <f>VLOOKUP(E40,VIP!$A$2:$O13248,8,FALSE)</f>
        <v>Si</v>
      </c>
      <c r="J40" s="141" t="str">
        <f>VLOOKUP(E40,VIP!$A$2:$O13198,8,FALSE)</f>
        <v>Si</v>
      </c>
      <c r="K40" s="141" t="str">
        <f>VLOOKUP(E40,VIP!$A$2:$O16772,6,0)</f>
        <v>NO</v>
      </c>
      <c r="L40" s="153" t="s">
        <v>2212</v>
      </c>
      <c r="M40" s="93" t="s">
        <v>2437</v>
      </c>
      <c r="N40" s="93" t="s">
        <v>2443</v>
      </c>
      <c r="O40" s="141" t="s">
        <v>2623</v>
      </c>
      <c r="P40" s="153"/>
      <c r="Q40" s="93" t="s">
        <v>2212</v>
      </c>
    </row>
    <row r="41" spans="1:17" ht="18" x14ac:dyDescent="0.25">
      <c r="A41" s="141" t="str">
        <f>VLOOKUP(E41,'LISTADO ATM'!$A$2:$C$901,3,0)</f>
        <v>ESTE</v>
      </c>
      <c r="B41" s="154">
        <v>3336041910</v>
      </c>
      <c r="C41" s="94">
        <v>44468.789189814815</v>
      </c>
      <c r="D41" s="94" t="s">
        <v>2174</v>
      </c>
      <c r="E41" s="156">
        <v>368</v>
      </c>
      <c r="F41" s="154" t="str">
        <f>VLOOKUP(E41,VIP!$A$2:$O16321,2,0)</f>
        <v xml:space="preserve">DRBR368 </v>
      </c>
      <c r="G41" s="141" t="str">
        <f>VLOOKUP(E41,'LISTADO ATM'!$A$2:$B$900,2,0)</f>
        <v>ATM Ayuntamiento Peralvillo</v>
      </c>
      <c r="H41" s="141" t="str">
        <f>VLOOKUP(E41,VIP!$A$2:$O21282,7,FALSE)</f>
        <v>N/A</v>
      </c>
      <c r="I41" s="141" t="str">
        <f>VLOOKUP(E41,VIP!$A$2:$O13247,8,FALSE)</f>
        <v>N/A</v>
      </c>
      <c r="J41" s="141" t="str">
        <f>VLOOKUP(E41,VIP!$A$2:$O13197,8,FALSE)</f>
        <v>N/A</v>
      </c>
      <c r="K41" s="141" t="str">
        <f>VLOOKUP(E41,VIP!$A$2:$O16771,6,0)</f>
        <v>N/A</v>
      </c>
      <c r="L41" s="153" t="s">
        <v>2238</v>
      </c>
      <c r="M41" s="93" t="s">
        <v>2437</v>
      </c>
      <c r="N41" s="93" t="s">
        <v>2443</v>
      </c>
      <c r="O41" s="141" t="s">
        <v>2445</v>
      </c>
      <c r="P41" s="153"/>
      <c r="Q41" s="93" t="s">
        <v>2238</v>
      </c>
    </row>
    <row r="42" spans="1:17" ht="18" x14ac:dyDescent="0.25">
      <c r="A42" s="141" t="str">
        <f>VLOOKUP(E42,'LISTADO ATM'!$A$2:$C$901,3,0)</f>
        <v>DISTRITO NACIONAL</v>
      </c>
      <c r="B42" s="154">
        <v>3336041911</v>
      </c>
      <c r="C42" s="94">
        <v>44468.790451388886</v>
      </c>
      <c r="D42" s="94" t="s">
        <v>2174</v>
      </c>
      <c r="E42" s="156">
        <v>232</v>
      </c>
      <c r="F42" s="154" t="str">
        <f>VLOOKUP(E42,VIP!$A$2:$O16320,2,0)</f>
        <v>DRBR232</v>
      </c>
      <c r="G42" s="141" t="str">
        <f>VLOOKUP(E42,'LISTADO ATM'!$A$2:$B$900,2,0)</f>
        <v xml:space="preserve">ATM S/M Nacional Charles de Gaulle </v>
      </c>
      <c r="H42" s="141" t="str">
        <f>VLOOKUP(E42,VIP!$A$2:$O21281,7,FALSE)</f>
        <v>Si</v>
      </c>
      <c r="I42" s="141" t="str">
        <f>VLOOKUP(E42,VIP!$A$2:$O13246,8,FALSE)</f>
        <v>Si</v>
      </c>
      <c r="J42" s="141" t="str">
        <f>VLOOKUP(E42,VIP!$A$2:$O13196,8,FALSE)</f>
        <v>Si</v>
      </c>
      <c r="K42" s="141" t="str">
        <f>VLOOKUP(E42,VIP!$A$2:$O16770,6,0)</f>
        <v>SI</v>
      </c>
      <c r="L42" s="153" t="s">
        <v>2212</v>
      </c>
      <c r="M42" s="93" t="s">
        <v>2437</v>
      </c>
      <c r="N42" s="93" t="s">
        <v>2443</v>
      </c>
      <c r="O42" s="141" t="s">
        <v>2445</v>
      </c>
      <c r="P42" s="153"/>
      <c r="Q42" s="93" t="s">
        <v>2212</v>
      </c>
    </row>
    <row r="43" spans="1:17" ht="18" x14ac:dyDescent="0.25">
      <c r="A43" s="141" t="str">
        <f>VLOOKUP(E43,'LISTADO ATM'!$A$2:$C$901,3,0)</f>
        <v>DISTRITO NACIONAL</v>
      </c>
      <c r="B43" s="154">
        <v>3336041917</v>
      </c>
      <c r="C43" s="94">
        <v>44468.808379629627</v>
      </c>
      <c r="D43" s="94" t="s">
        <v>2440</v>
      </c>
      <c r="E43" s="156">
        <v>884</v>
      </c>
      <c r="F43" s="154" t="str">
        <f>VLOOKUP(E43,VIP!$A$2:$O16339,2,0)</f>
        <v>DRBR884</v>
      </c>
      <c r="G43" s="141" t="str">
        <f>VLOOKUP(E43,'LISTADO ATM'!$A$2:$B$900,2,0)</f>
        <v xml:space="preserve">ATM UNP Olé Sabana Perdida </v>
      </c>
      <c r="H43" s="141" t="str">
        <f>VLOOKUP(E43,VIP!$A$2:$O21300,7,FALSE)</f>
        <v>Si</v>
      </c>
      <c r="I43" s="141" t="str">
        <f>VLOOKUP(E43,VIP!$A$2:$O13265,8,FALSE)</f>
        <v>Si</v>
      </c>
      <c r="J43" s="141" t="str">
        <f>VLOOKUP(E43,VIP!$A$2:$O13215,8,FALSE)</f>
        <v>Si</v>
      </c>
      <c r="K43" s="141" t="str">
        <f>VLOOKUP(E43,VIP!$A$2:$O16789,6,0)</f>
        <v>NO</v>
      </c>
      <c r="L43" s="153" t="s">
        <v>2409</v>
      </c>
      <c r="M43" s="93" t="s">
        <v>2437</v>
      </c>
      <c r="N43" s="93" t="s">
        <v>2443</v>
      </c>
      <c r="O43" s="141" t="s">
        <v>2444</v>
      </c>
      <c r="P43" s="153"/>
      <c r="Q43" s="93" t="s">
        <v>2409</v>
      </c>
    </row>
    <row r="44" spans="1:17" ht="18" x14ac:dyDescent="0.25">
      <c r="A44" s="141" t="str">
        <f>VLOOKUP(E44,'LISTADO ATM'!$A$2:$C$901,3,0)</f>
        <v>ESTE</v>
      </c>
      <c r="B44" s="154">
        <v>3336041919</v>
      </c>
      <c r="C44" s="94">
        <v>44468.812731481485</v>
      </c>
      <c r="D44" s="94" t="s">
        <v>2459</v>
      </c>
      <c r="E44" s="156">
        <v>824</v>
      </c>
      <c r="F44" s="154" t="str">
        <f>VLOOKUP(E44,VIP!$A$2:$O16338,2,0)</f>
        <v>DRBR824</v>
      </c>
      <c r="G44" s="141" t="str">
        <f>VLOOKUP(E44,'LISTADO ATM'!$A$2:$B$900,2,0)</f>
        <v xml:space="preserve">ATM Multiplaza (Higuey) </v>
      </c>
      <c r="H44" s="141" t="str">
        <f>VLOOKUP(E44,VIP!$A$2:$O21299,7,FALSE)</f>
        <v>Si</v>
      </c>
      <c r="I44" s="141" t="str">
        <f>VLOOKUP(E44,VIP!$A$2:$O13264,8,FALSE)</f>
        <v>Si</v>
      </c>
      <c r="J44" s="141" t="str">
        <f>VLOOKUP(E44,VIP!$A$2:$O13214,8,FALSE)</f>
        <v>Si</v>
      </c>
      <c r="K44" s="141" t="str">
        <f>VLOOKUP(E44,VIP!$A$2:$O16788,6,0)</f>
        <v>NO</v>
      </c>
      <c r="L44" s="153" t="s">
        <v>2409</v>
      </c>
      <c r="M44" s="93" t="s">
        <v>2437</v>
      </c>
      <c r="N44" s="93" t="s">
        <v>2443</v>
      </c>
      <c r="O44" s="141" t="s">
        <v>2612</v>
      </c>
      <c r="P44" s="153"/>
      <c r="Q44" s="93" t="s">
        <v>2409</v>
      </c>
    </row>
    <row r="45" spans="1:17" ht="18" x14ac:dyDescent="0.25">
      <c r="A45" s="141" t="str">
        <f>VLOOKUP(E45,'LISTADO ATM'!$A$2:$C$901,3,0)</f>
        <v>DISTRITO NACIONAL</v>
      </c>
      <c r="B45" s="154">
        <v>3336041923</v>
      </c>
      <c r="C45" s="94">
        <v>44468.882048611114</v>
      </c>
      <c r="D45" s="94" t="s">
        <v>2440</v>
      </c>
      <c r="E45" s="156">
        <v>958</v>
      </c>
      <c r="F45" s="154" t="str">
        <f>VLOOKUP(E45,VIP!$A$2:$O16337,2,0)</f>
        <v>DRBR958</v>
      </c>
      <c r="G45" s="141" t="str">
        <f>VLOOKUP(E45,'LISTADO ATM'!$A$2:$B$900,2,0)</f>
        <v xml:space="preserve">ATM Olé Aut. San Isidro </v>
      </c>
      <c r="H45" s="141" t="str">
        <f>VLOOKUP(E45,VIP!$A$2:$O21298,7,FALSE)</f>
        <v>Si</v>
      </c>
      <c r="I45" s="141" t="str">
        <f>VLOOKUP(E45,VIP!$A$2:$O13263,8,FALSE)</f>
        <v>Si</v>
      </c>
      <c r="J45" s="141" t="str">
        <f>VLOOKUP(E45,VIP!$A$2:$O13213,8,FALSE)</f>
        <v>Si</v>
      </c>
      <c r="K45" s="141" t="str">
        <f>VLOOKUP(E45,VIP!$A$2:$O16787,6,0)</f>
        <v>NO</v>
      </c>
      <c r="L45" s="153" t="s">
        <v>2433</v>
      </c>
      <c r="M45" s="93" t="s">
        <v>2437</v>
      </c>
      <c r="N45" s="93" t="s">
        <v>2443</v>
      </c>
      <c r="O45" s="141" t="s">
        <v>2444</v>
      </c>
      <c r="P45" s="153"/>
      <c r="Q45" s="93" t="s">
        <v>2433</v>
      </c>
    </row>
    <row r="46" spans="1:17" ht="18" x14ac:dyDescent="0.25">
      <c r="A46" s="141" t="str">
        <f>VLOOKUP(E46,'LISTADO ATM'!$A$2:$C$901,3,0)</f>
        <v>NORTE</v>
      </c>
      <c r="B46" s="154">
        <v>3336041926</v>
      </c>
      <c r="C46" s="94">
        <v>44468.885462962964</v>
      </c>
      <c r="D46" s="94" t="s">
        <v>2459</v>
      </c>
      <c r="E46" s="156">
        <v>728</v>
      </c>
      <c r="F46" s="154" t="str">
        <f>VLOOKUP(E46,VIP!$A$2:$O16334,2,0)</f>
        <v>DRBR051</v>
      </c>
      <c r="G46" s="141" t="str">
        <f>VLOOKUP(E46,'LISTADO ATM'!$A$2:$B$900,2,0)</f>
        <v xml:space="preserve">ATM UNP La Vega Oficina Regional Norcentral </v>
      </c>
      <c r="H46" s="141" t="str">
        <f>VLOOKUP(E46,VIP!$A$2:$O21295,7,FALSE)</f>
        <v>Si</v>
      </c>
      <c r="I46" s="141" t="str">
        <f>VLOOKUP(E46,VIP!$A$2:$O13260,8,FALSE)</f>
        <v>Si</v>
      </c>
      <c r="J46" s="141" t="str">
        <f>VLOOKUP(E46,VIP!$A$2:$O13210,8,FALSE)</f>
        <v>Si</v>
      </c>
      <c r="K46" s="141" t="str">
        <f>VLOOKUP(E46,VIP!$A$2:$O16784,6,0)</f>
        <v>SI</v>
      </c>
      <c r="L46" s="153" t="s">
        <v>2409</v>
      </c>
      <c r="M46" s="93" t="s">
        <v>2437</v>
      </c>
      <c r="N46" s="93" t="s">
        <v>2443</v>
      </c>
      <c r="O46" s="141" t="s">
        <v>2612</v>
      </c>
      <c r="P46" s="153"/>
      <c r="Q46" s="93" t="s">
        <v>2409</v>
      </c>
    </row>
    <row r="47" spans="1:17" ht="18" x14ac:dyDescent="0.25">
      <c r="A47" s="141" t="str">
        <f>VLOOKUP(E47,'LISTADO ATM'!$A$2:$C$901,3,0)</f>
        <v>NORTE</v>
      </c>
      <c r="B47" s="154">
        <v>3336041927</v>
      </c>
      <c r="C47" s="94">
        <v>44468.88721064815</v>
      </c>
      <c r="D47" s="94" t="s">
        <v>2459</v>
      </c>
      <c r="E47" s="156">
        <v>497</v>
      </c>
      <c r="F47" s="154" t="str">
        <f>VLOOKUP(E47,VIP!$A$2:$O16333,2,0)</f>
        <v>DRBR497</v>
      </c>
      <c r="G47" s="141" t="str">
        <f>VLOOKUP(E47,'LISTADO ATM'!$A$2:$B$900,2,0)</f>
        <v xml:space="preserve">ATM Oficina El Portal II (Santiago) </v>
      </c>
      <c r="H47" s="141" t="str">
        <f>VLOOKUP(E47,VIP!$A$2:$O21294,7,FALSE)</f>
        <v>Si</v>
      </c>
      <c r="I47" s="141" t="str">
        <f>VLOOKUP(E47,VIP!$A$2:$O13259,8,FALSE)</f>
        <v>Si</v>
      </c>
      <c r="J47" s="141" t="str">
        <f>VLOOKUP(E47,VIP!$A$2:$O13209,8,FALSE)</f>
        <v>Si</v>
      </c>
      <c r="K47" s="141" t="str">
        <f>VLOOKUP(E47,VIP!$A$2:$O16783,6,0)</f>
        <v>SI</v>
      </c>
      <c r="L47" s="153" t="s">
        <v>2409</v>
      </c>
      <c r="M47" s="93" t="s">
        <v>2437</v>
      </c>
      <c r="N47" s="93" t="s">
        <v>2443</v>
      </c>
      <c r="O47" s="141" t="s">
        <v>2612</v>
      </c>
      <c r="P47" s="153"/>
      <c r="Q47" s="93" t="s">
        <v>2409</v>
      </c>
    </row>
    <row r="48" spans="1:17" ht="18" x14ac:dyDescent="0.25">
      <c r="A48" s="141" t="str">
        <f>VLOOKUP(E48,'LISTADO ATM'!$A$2:$C$901,3,0)</f>
        <v>ESTE</v>
      </c>
      <c r="B48" s="154">
        <v>3336041928</v>
      </c>
      <c r="C48" s="94">
        <v>44468.890486111108</v>
      </c>
      <c r="D48" s="94" t="s">
        <v>2459</v>
      </c>
      <c r="E48" s="156">
        <v>294</v>
      </c>
      <c r="F48" s="154" t="str">
        <f>VLOOKUP(E48,VIP!$A$2:$O16332,2,0)</f>
        <v>DRBR294</v>
      </c>
      <c r="G48" s="141" t="str">
        <f>VLOOKUP(E48,'LISTADO ATM'!$A$2:$B$900,2,0)</f>
        <v xml:space="preserve">ATM Plaza Zaglul San Pedro II </v>
      </c>
      <c r="H48" s="141" t="str">
        <f>VLOOKUP(E48,VIP!$A$2:$O21293,7,FALSE)</f>
        <v>Si</v>
      </c>
      <c r="I48" s="141" t="str">
        <f>VLOOKUP(E48,VIP!$A$2:$O13258,8,FALSE)</f>
        <v>Si</v>
      </c>
      <c r="J48" s="141" t="str">
        <f>VLOOKUP(E48,VIP!$A$2:$O13208,8,FALSE)</f>
        <v>Si</v>
      </c>
      <c r="K48" s="141" t="str">
        <f>VLOOKUP(E48,VIP!$A$2:$O16782,6,0)</f>
        <v>NO</v>
      </c>
      <c r="L48" s="153" t="s">
        <v>2409</v>
      </c>
      <c r="M48" s="93" t="s">
        <v>2437</v>
      </c>
      <c r="N48" s="93" t="s">
        <v>2443</v>
      </c>
      <c r="O48" s="141" t="s">
        <v>2612</v>
      </c>
      <c r="P48" s="153"/>
      <c r="Q48" s="93" t="s">
        <v>2409</v>
      </c>
    </row>
    <row r="49" spans="1:17" ht="18" x14ac:dyDescent="0.25">
      <c r="A49" s="141" t="str">
        <f>VLOOKUP(E49,'LISTADO ATM'!$A$2:$C$901,3,0)</f>
        <v>DISTRITO NACIONAL</v>
      </c>
      <c r="B49" s="154">
        <v>3336041929</v>
      </c>
      <c r="C49" s="94">
        <v>44468.89403935185</v>
      </c>
      <c r="D49" s="94" t="s">
        <v>2459</v>
      </c>
      <c r="E49" s="156">
        <v>946</v>
      </c>
      <c r="F49" s="154" t="str">
        <f>VLOOKUP(E49,VIP!$A$2:$O16331,2,0)</f>
        <v>DRBR24R</v>
      </c>
      <c r="G49" s="141" t="str">
        <f>VLOOKUP(E49,'LISTADO ATM'!$A$2:$B$900,2,0)</f>
        <v xml:space="preserve">ATM Oficina Núñez de Cáceres I </v>
      </c>
      <c r="H49" s="141" t="str">
        <f>VLOOKUP(E49,VIP!$A$2:$O21292,7,FALSE)</f>
        <v>Si</v>
      </c>
      <c r="I49" s="141" t="str">
        <f>VLOOKUP(E49,VIP!$A$2:$O13257,8,FALSE)</f>
        <v>Si</v>
      </c>
      <c r="J49" s="141" t="str">
        <f>VLOOKUP(E49,VIP!$A$2:$O13207,8,FALSE)</f>
        <v>Si</v>
      </c>
      <c r="K49" s="141" t="str">
        <f>VLOOKUP(E49,VIP!$A$2:$O16781,6,0)</f>
        <v>NO</v>
      </c>
      <c r="L49" s="153" t="s">
        <v>2409</v>
      </c>
      <c r="M49" s="93" t="s">
        <v>2437</v>
      </c>
      <c r="N49" s="93" t="s">
        <v>2443</v>
      </c>
      <c r="O49" s="141" t="s">
        <v>2612</v>
      </c>
      <c r="P49" s="153"/>
      <c r="Q49" s="93" t="s">
        <v>2409</v>
      </c>
    </row>
    <row r="50" spans="1:17" ht="18" x14ac:dyDescent="0.25">
      <c r="A50" s="141" t="str">
        <f>VLOOKUP(E50,'LISTADO ATM'!$A$2:$C$901,3,0)</f>
        <v>ESTE</v>
      </c>
      <c r="B50" s="154">
        <v>3336041930</v>
      </c>
      <c r="C50" s="94">
        <v>44468.899814814817</v>
      </c>
      <c r="D50" s="94" t="s">
        <v>2459</v>
      </c>
      <c r="E50" s="156">
        <v>114</v>
      </c>
      <c r="F50" s="154" t="str">
        <f>VLOOKUP(E50,VIP!$A$2:$O16330,2,0)</f>
        <v>DRBR114</v>
      </c>
      <c r="G50" s="141" t="str">
        <f>VLOOKUP(E50,'LISTADO ATM'!$A$2:$B$900,2,0)</f>
        <v xml:space="preserve">ATM Oficina Hato Mayor </v>
      </c>
      <c r="H50" s="141" t="str">
        <f>VLOOKUP(E50,VIP!$A$2:$O21291,7,FALSE)</f>
        <v>Si</v>
      </c>
      <c r="I50" s="141" t="str">
        <f>VLOOKUP(E50,VIP!$A$2:$O13256,8,FALSE)</f>
        <v>Si</v>
      </c>
      <c r="J50" s="141" t="str">
        <f>VLOOKUP(E50,VIP!$A$2:$O13206,8,FALSE)</f>
        <v>Si</v>
      </c>
      <c r="K50" s="141" t="str">
        <f>VLOOKUP(E50,VIP!$A$2:$O16780,6,0)</f>
        <v>NO</v>
      </c>
      <c r="L50" s="153" t="s">
        <v>2409</v>
      </c>
      <c r="M50" s="93" t="s">
        <v>2437</v>
      </c>
      <c r="N50" s="93" t="s">
        <v>2443</v>
      </c>
      <c r="O50" s="141" t="s">
        <v>2612</v>
      </c>
      <c r="P50" s="153"/>
      <c r="Q50" s="93" t="s">
        <v>2409</v>
      </c>
    </row>
    <row r="51" spans="1:17" ht="18" x14ac:dyDescent="0.25">
      <c r="A51" s="141" t="str">
        <f>VLOOKUP(E51,'LISTADO ATM'!$A$2:$C$901,3,0)</f>
        <v>SUR</v>
      </c>
      <c r="B51" s="154">
        <v>3336041932</v>
      </c>
      <c r="C51" s="94">
        <v>44468.905266203707</v>
      </c>
      <c r="D51" s="94" t="s">
        <v>2459</v>
      </c>
      <c r="E51" s="156">
        <v>297</v>
      </c>
      <c r="F51" s="154" t="str">
        <f>VLOOKUP(E51,VIP!$A$2:$O16329,2,0)</f>
        <v>DRBR297</v>
      </c>
      <c r="G51" s="141" t="str">
        <f>VLOOKUP(E51,'LISTADO ATM'!$A$2:$B$900,2,0)</f>
        <v xml:space="preserve">ATM S/M Cadena Ocoa </v>
      </c>
      <c r="H51" s="141" t="str">
        <f>VLOOKUP(E51,VIP!$A$2:$O21290,7,FALSE)</f>
        <v>Si</v>
      </c>
      <c r="I51" s="141" t="str">
        <f>VLOOKUP(E51,VIP!$A$2:$O13255,8,FALSE)</f>
        <v>Si</v>
      </c>
      <c r="J51" s="141" t="str">
        <f>VLOOKUP(E51,VIP!$A$2:$O13205,8,FALSE)</f>
        <v>Si</v>
      </c>
      <c r="K51" s="141" t="str">
        <f>VLOOKUP(E51,VIP!$A$2:$O16779,6,0)</f>
        <v>NO</v>
      </c>
      <c r="L51" s="153" t="s">
        <v>2433</v>
      </c>
      <c r="M51" s="93" t="s">
        <v>2437</v>
      </c>
      <c r="N51" s="93" t="s">
        <v>2443</v>
      </c>
      <c r="O51" s="141" t="s">
        <v>2612</v>
      </c>
      <c r="P51" s="153"/>
      <c r="Q51" s="93" t="s">
        <v>2433</v>
      </c>
    </row>
    <row r="52" spans="1:17" ht="18" x14ac:dyDescent="0.25">
      <c r="A52" s="141" t="str">
        <f>VLOOKUP(E52,'LISTADO ATM'!$A$2:$C$901,3,0)</f>
        <v>ESTE</v>
      </c>
      <c r="B52" s="154">
        <v>3336041933</v>
      </c>
      <c r="C52" s="94">
        <v>44468.90896990741</v>
      </c>
      <c r="D52" s="94" t="s">
        <v>2459</v>
      </c>
      <c r="E52" s="156">
        <v>480</v>
      </c>
      <c r="F52" s="154" t="str">
        <f>VLOOKUP(E52,VIP!$A$2:$O16328,2,0)</f>
        <v>DRBR480</v>
      </c>
      <c r="G52" s="141" t="str">
        <f>VLOOKUP(E52,'LISTADO ATM'!$A$2:$B$900,2,0)</f>
        <v>ATM UNP Farmaconal Higuey</v>
      </c>
      <c r="H52" s="141" t="str">
        <f>VLOOKUP(E52,VIP!$A$2:$O21289,7,FALSE)</f>
        <v>N/A</v>
      </c>
      <c r="I52" s="141" t="str">
        <f>VLOOKUP(E52,VIP!$A$2:$O13254,8,FALSE)</f>
        <v>N/A</v>
      </c>
      <c r="J52" s="141" t="str">
        <f>VLOOKUP(E52,VIP!$A$2:$O13204,8,FALSE)</f>
        <v>N/A</v>
      </c>
      <c r="K52" s="141" t="str">
        <f>VLOOKUP(E52,VIP!$A$2:$O16778,6,0)</f>
        <v>N/A</v>
      </c>
      <c r="L52" s="153" t="s">
        <v>2409</v>
      </c>
      <c r="M52" s="93" t="s">
        <v>2437</v>
      </c>
      <c r="N52" s="93" t="s">
        <v>2443</v>
      </c>
      <c r="O52" s="141" t="s">
        <v>2612</v>
      </c>
      <c r="P52" s="153"/>
      <c r="Q52" s="93" t="s">
        <v>2409</v>
      </c>
    </row>
    <row r="53" spans="1:17" ht="18" x14ac:dyDescent="0.25">
      <c r="A53" s="141" t="str">
        <f>VLOOKUP(E53,'LISTADO ATM'!$A$2:$C$901,3,0)</f>
        <v>DISTRITO NACIONAL</v>
      </c>
      <c r="B53" s="154">
        <v>3336041936</v>
      </c>
      <c r="C53" s="94">
        <v>44468.919120370374</v>
      </c>
      <c r="D53" s="94" t="s">
        <v>2440</v>
      </c>
      <c r="E53" s="156">
        <v>708</v>
      </c>
      <c r="F53" s="154" t="str">
        <f>VLOOKUP(E53,VIP!$A$2:$O16327,2,0)</f>
        <v>DRBR505</v>
      </c>
      <c r="G53" s="141" t="str">
        <f>VLOOKUP(E53,'LISTADO ATM'!$A$2:$B$900,2,0)</f>
        <v xml:space="preserve">ATM El Vestir De Hoy </v>
      </c>
      <c r="H53" s="141" t="str">
        <f>VLOOKUP(E53,VIP!$A$2:$O21288,7,FALSE)</f>
        <v>Si</v>
      </c>
      <c r="I53" s="141" t="str">
        <f>VLOOKUP(E53,VIP!$A$2:$O13253,8,FALSE)</f>
        <v>Si</v>
      </c>
      <c r="J53" s="141" t="str">
        <f>VLOOKUP(E53,VIP!$A$2:$O13203,8,FALSE)</f>
        <v>Si</v>
      </c>
      <c r="K53" s="141" t="str">
        <f>VLOOKUP(E53,VIP!$A$2:$O16777,6,0)</f>
        <v>NO</v>
      </c>
      <c r="L53" s="153" t="s">
        <v>2409</v>
      </c>
      <c r="M53" s="93" t="s">
        <v>2437</v>
      </c>
      <c r="N53" s="93" t="s">
        <v>2443</v>
      </c>
      <c r="O53" s="141" t="s">
        <v>2444</v>
      </c>
      <c r="P53" s="153"/>
      <c r="Q53" s="93" t="s">
        <v>2409</v>
      </c>
    </row>
    <row r="54" spans="1:17" ht="18" x14ac:dyDescent="0.25">
      <c r="A54" s="141" t="str">
        <f>VLOOKUP(E54,'LISTADO ATM'!$A$2:$C$901,3,0)</f>
        <v>DISTRITO NACIONAL</v>
      </c>
      <c r="B54" s="154">
        <v>3336041937</v>
      </c>
      <c r="C54" s="94">
        <v>44468.924039351848</v>
      </c>
      <c r="D54" s="94" t="s">
        <v>2440</v>
      </c>
      <c r="E54" s="156">
        <v>769</v>
      </c>
      <c r="F54" s="154" t="str">
        <f>VLOOKUP(E54,VIP!$A$2:$O16326,2,0)</f>
        <v>DRBR769</v>
      </c>
      <c r="G54" s="141" t="str">
        <f>VLOOKUP(E54,'LISTADO ATM'!$A$2:$B$900,2,0)</f>
        <v>ATM UNP Pablo Mella Morales</v>
      </c>
      <c r="H54" s="141" t="str">
        <f>VLOOKUP(E54,VIP!$A$2:$O21287,7,FALSE)</f>
        <v>Si</v>
      </c>
      <c r="I54" s="141" t="str">
        <f>VLOOKUP(E54,VIP!$A$2:$O13252,8,FALSE)</f>
        <v>Si</v>
      </c>
      <c r="J54" s="141" t="str">
        <f>VLOOKUP(E54,VIP!$A$2:$O13202,8,FALSE)</f>
        <v>Si</v>
      </c>
      <c r="K54" s="141" t="str">
        <f>VLOOKUP(E54,VIP!$A$2:$O16776,6,0)</f>
        <v>NO</v>
      </c>
      <c r="L54" s="153" t="s">
        <v>2409</v>
      </c>
      <c r="M54" s="93" t="s">
        <v>2437</v>
      </c>
      <c r="N54" s="93" t="s">
        <v>2443</v>
      </c>
      <c r="O54" s="141" t="s">
        <v>2444</v>
      </c>
      <c r="P54" s="153"/>
      <c r="Q54" s="93" t="s">
        <v>2409</v>
      </c>
    </row>
    <row r="55" spans="1:17" ht="18" x14ac:dyDescent="0.25">
      <c r="A55" s="141" t="str">
        <f>VLOOKUP(E55,'LISTADO ATM'!$A$2:$C$901,3,0)</f>
        <v>DISTRITO NACIONAL</v>
      </c>
      <c r="B55" s="154">
        <v>3336041939</v>
      </c>
      <c r="C55" s="94">
        <v>44468.931273148148</v>
      </c>
      <c r="D55" s="94" t="s">
        <v>2174</v>
      </c>
      <c r="E55" s="156">
        <v>566</v>
      </c>
      <c r="F55" s="154" t="str">
        <f>VLOOKUP(E55,VIP!$A$2:$O16324,2,0)</f>
        <v>DRBR508</v>
      </c>
      <c r="G55" s="141" t="str">
        <f>VLOOKUP(E55,'LISTADO ATM'!$A$2:$B$900,2,0)</f>
        <v xml:space="preserve">ATM Hiper Olé Aut. Duarte </v>
      </c>
      <c r="H55" s="141" t="str">
        <f>VLOOKUP(E55,VIP!$A$2:$O21285,7,FALSE)</f>
        <v>Si</v>
      </c>
      <c r="I55" s="141" t="str">
        <f>VLOOKUP(E55,VIP!$A$2:$O13250,8,FALSE)</f>
        <v>Si</v>
      </c>
      <c r="J55" s="141" t="str">
        <f>VLOOKUP(E55,VIP!$A$2:$O13200,8,FALSE)</f>
        <v>Si</v>
      </c>
      <c r="K55" s="141" t="str">
        <f>VLOOKUP(E55,VIP!$A$2:$O16774,6,0)</f>
        <v>NO</v>
      </c>
      <c r="L55" s="153" t="s">
        <v>2238</v>
      </c>
      <c r="M55" s="93" t="s">
        <v>2437</v>
      </c>
      <c r="N55" s="93" t="s">
        <v>2443</v>
      </c>
      <c r="O55" s="141" t="s">
        <v>2445</v>
      </c>
      <c r="P55" s="153"/>
      <c r="Q55" s="93" t="s">
        <v>2238</v>
      </c>
    </row>
    <row r="56" spans="1:17" ht="18" x14ac:dyDescent="0.25">
      <c r="A56" s="141" t="str">
        <f>VLOOKUP(E56,'LISTADO ATM'!$A$2:$C$901,3,0)</f>
        <v>ESTE</v>
      </c>
      <c r="B56" s="154">
        <v>3336041940</v>
      </c>
      <c r="C56" s="94">
        <v>44468.931944444441</v>
      </c>
      <c r="D56" s="94" t="s">
        <v>2174</v>
      </c>
      <c r="E56" s="156">
        <v>427</v>
      </c>
      <c r="F56" s="154" t="str">
        <f>VLOOKUP(E56,VIP!$A$2:$O16323,2,0)</f>
        <v>DRBR427</v>
      </c>
      <c r="G56" s="141" t="str">
        <f>VLOOKUP(E56,'LISTADO ATM'!$A$2:$B$900,2,0)</f>
        <v xml:space="preserve">ATM Almacenes Iberia (Hato Mayor) </v>
      </c>
      <c r="H56" s="141" t="str">
        <f>VLOOKUP(E56,VIP!$A$2:$O21284,7,FALSE)</f>
        <v>Si</v>
      </c>
      <c r="I56" s="141" t="str">
        <f>VLOOKUP(E56,VIP!$A$2:$O13249,8,FALSE)</f>
        <v>Si</v>
      </c>
      <c r="J56" s="141" t="str">
        <f>VLOOKUP(E56,VIP!$A$2:$O13199,8,FALSE)</f>
        <v>Si</v>
      </c>
      <c r="K56" s="141" t="str">
        <f>VLOOKUP(E56,VIP!$A$2:$O16773,6,0)</f>
        <v>NO</v>
      </c>
      <c r="L56" s="153" t="s">
        <v>2238</v>
      </c>
      <c r="M56" s="93" t="s">
        <v>2437</v>
      </c>
      <c r="N56" s="93" t="s">
        <v>2443</v>
      </c>
      <c r="O56" s="141" t="s">
        <v>2445</v>
      </c>
      <c r="P56" s="153"/>
      <c r="Q56" s="93" t="s">
        <v>2238</v>
      </c>
    </row>
    <row r="57" spans="1:17" ht="18" x14ac:dyDescent="0.25">
      <c r="A57" s="141" t="str">
        <f>VLOOKUP(E57,'LISTADO ATM'!$A$2:$C$901,3,0)</f>
        <v>DISTRITO NACIONAL</v>
      </c>
      <c r="B57" s="154">
        <v>3336041941</v>
      </c>
      <c r="C57" s="94">
        <v>44468.932615740741</v>
      </c>
      <c r="D57" s="94" t="s">
        <v>2174</v>
      </c>
      <c r="E57" s="156">
        <v>850</v>
      </c>
      <c r="F57" s="154" t="str">
        <f>VLOOKUP(E57,VIP!$A$2:$O16322,2,0)</f>
        <v>DRBR850</v>
      </c>
      <c r="G57" s="141" t="str">
        <f>VLOOKUP(E57,'LISTADO ATM'!$A$2:$B$900,2,0)</f>
        <v xml:space="preserve">ATM Hotel Be Live Hamaca </v>
      </c>
      <c r="H57" s="141" t="str">
        <f>VLOOKUP(E57,VIP!$A$2:$O21283,7,FALSE)</f>
        <v>Si</v>
      </c>
      <c r="I57" s="141" t="str">
        <f>VLOOKUP(E57,VIP!$A$2:$O13248,8,FALSE)</f>
        <v>Si</v>
      </c>
      <c r="J57" s="141" t="str">
        <f>VLOOKUP(E57,VIP!$A$2:$O13198,8,FALSE)</f>
        <v>Si</v>
      </c>
      <c r="K57" s="141" t="str">
        <f>VLOOKUP(E57,VIP!$A$2:$O16772,6,0)</f>
        <v>NO</v>
      </c>
      <c r="L57" s="153" t="s">
        <v>2238</v>
      </c>
      <c r="M57" s="93" t="s">
        <v>2437</v>
      </c>
      <c r="N57" s="93" t="s">
        <v>2443</v>
      </c>
      <c r="O57" s="141" t="s">
        <v>2445</v>
      </c>
      <c r="P57" s="153"/>
      <c r="Q57" s="93" t="s">
        <v>2238</v>
      </c>
    </row>
    <row r="58" spans="1:17" ht="18" x14ac:dyDescent="0.25">
      <c r="A58" s="141" t="str">
        <f>VLOOKUP(E58,'LISTADO ATM'!$A$2:$C$901,3,0)</f>
        <v>DISTRITO NACIONAL</v>
      </c>
      <c r="B58" s="154">
        <v>3336041945</v>
      </c>
      <c r="C58" s="94">
        <v>44468.949502314812</v>
      </c>
      <c r="D58" s="94" t="s">
        <v>2174</v>
      </c>
      <c r="E58" s="156">
        <v>624</v>
      </c>
      <c r="F58" s="154" t="str">
        <f>VLOOKUP(E58,VIP!$A$2:$O16320,2,0)</f>
        <v>DRBR624</v>
      </c>
      <c r="G58" s="141" t="str">
        <f>VLOOKUP(E58,'LISTADO ATM'!$A$2:$B$900,2,0)</f>
        <v xml:space="preserve">ATM Policía Nacional I </v>
      </c>
      <c r="H58" s="141" t="str">
        <f>VLOOKUP(E58,VIP!$A$2:$O21281,7,FALSE)</f>
        <v>Si</v>
      </c>
      <c r="I58" s="141" t="str">
        <f>VLOOKUP(E58,VIP!$A$2:$O13246,8,FALSE)</f>
        <v>Si</v>
      </c>
      <c r="J58" s="141" t="str">
        <f>VLOOKUP(E58,VIP!$A$2:$O13196,8,FALSE)</f>
        <v>Si</v>
      </c>
      <c r="K58" s="141" t="str">
        <f>VLOOKUP(E58,VIP!$A$2:$O16770,6,0)</f>
        <v>NO</v>
      </c>
      <c r="L58" s="153" t="s">
        <v>2669</v>
      </c>
      <c r="M58" s="93" t="s">
        <v>2437</v>
      </c>
      <c r="N58" s="93" t="s">
        <v>2443</v>
      </c>
      <c r="O58" s="141" t="s">
        <v>2445</v>
      </c>
      <c r="P58" s="153"/>
      <c r="Q58" s="93" t="s">
        <v>2669</v>
      </c>
    </row>
    <row r="59" spans="1:17" ht="18" x14ac:dyDescent="0.25">
      <c r="A59" s="141" t="str">
        <f>VLOOKUP(E59,'LISTADO ATM'!$A$2:$C$901,3,0)</f>
        <v>ESTE</v>
      </c>
      <c r="B59" s="154">
        <v>3336041947</v>
      </c>
      <c r="C59" s="94">
        <v>44469.054270833331</v>
      </c>
      <c r="D59" s="94" t="s">
        <v>2174</v>
      </c>
      <c r="E59" s="156">
        <v>893</v>
      </c>
      <c r="F59" s="154" t="str">
        <f>VLOOKUP(E59,VIP!$A$2:$O16322,2,0)</f>
        <v>DRBR893</v>
      </c>
      <c r="G59" s="141" t="str">
        <f>VLOOKUP(E59,'LISTADO ATM'!$A$2:$B$900,2,0)</f>
        <v xml:space="preserve">ATM Hotel Be Live Canoa (Bayahibe) II </v>
      </c>
      <c r="H59" s="141" t="str">
        <f>VLOOKUP(E59,VIP!$A$2:$O21283,7,FALSE)</f>
        <v>Si</v>
      </c>
      <c r="I59" s="141" t="str">
        <f>VLOOKUP(E59,VIP!$A$2:$O13248,8,FALSE)</f>
        <v>Si</v>
      </c>
      <c r="J59" s="141" t="str">
        <f>VLOOKUP(E59,VIP!$A$2:$O13198,8,FALSE)</f>
        <v>Si</v>
      </c>
      <c r="K59" s="141" t="str">
        <f>VLOOKUP(E59,VIP!$A$2:$O16772,6,0)</f>
        <v>NO</v>
      </c>
      <c r="L59" s="153" t="s">
        <v>2238</v>
      </c>
      <c r="M59" s="93" t="s">
        <v>2437</v>
      </c>
      <c r="N59" s="93" t="s">
        <v>2443</v>
      </c>
      <c r="O59" s="141" t="s">
        <v>2445</v>
      </c>
      <c r="P59" s="153"/>
      <c r="Q59" s="93" t="s">
        <v>2238</v>
      </c>
    </row>
    <row r="60" spans="1:17" ht="18" x14ac:dyDescent="0.25">
      <c r="A60" s="141" t="str">
        <f>VLOOKUP(E60,'LISTADO ATM'!$A$2:$C$901,3,0)</f>
        <v>DISTRITO NACIONAL</v>
      </c>
      <c r="B60" s="154">
        <v>3336041950</v>
      </c>
      <c r="C60" s="94">
        <v>44469.140243055554</v>
      </c>
      <c r="D60" s="94" t="s">
        <v>2174</v>
      </c>
      <c r="E60" s="156">
        <v>568</v>
      </c>
      <c r="F60" s="154" t="str">
        <f>VLOOKUP(E60,VIP!$A$2:$O16321,2,0)</f>
        <v>DRBR01F</v>
      </c>
      <c r="G60" s="141" t="str">
        <f>VLOOKUP(E60,'LISTADO ATM'!$A$2:$B$900,2,0)</f>
        <v xml:space="preserve">ATM Ministerio de Educación </v>
      </c>
      <c r="H60" s="141" t="str">
        <f>VLOOKUP(E60,VIP!$A$2:$O21282,7,FALSE)</f>
        <v>Si</v>
      </c>
      <c r="I60" s="141" t="str">
        <f>VLOOKUP(E60,VIP!$A$2:$O13247,8,FALSE)</f>
        <v>Si</v>
      </c>
      <c r="J60" s="141" t="str">
        <f>VLOOKUP(E60,VIP!$A$2:$O13197,8,FALSE)</f>
        <v>Si</v>
      </c>
      <c r="K60" s="141" t="str">
        <f>VLOOKUP(E60,VIP!$A$2:$O16771,6,0)</f>
        <v>NO</v>
      </c>
      <c r="L60" s="153" t="s">
        <v>2238</v>
      </c>
      <c r="M60" s="93" t="s">
        <v>2437</v>
      </c>
      <c r="N60" s="93" t="s">
        <v>2443</v>
      </c>
      <c r="O60" s="141" t="s">
        <v>2445</v>
      </c>
      <c r="P60" s="153"/>
      <c r="Q60" s="93" t="s">
        <v>2238</v>
      </c>
    </row>
    <row r="1022169" spans="16:16" ht="18" x14ac:dyDescent="0.25">
      <c r="P1022169" s="127"/>
    </row>
  </sheetData>
  <autoFilter ref="A4:Q14">
    <sortState ref="A5:Q60">
      <sortCondition ref="C4:C14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5" type="noConversion"/>
  <conditionalFormatting sqref="B58:B1048576 B1:B4 R20:X20">
    <cfRule type="duplicateValues" dxfId="694" priority="163280"/>
    <cfRule type="duplicateValues" dxfId="693" priority="163281"/>
  </conditionalFormatting>
  <conditionalFormatting sqref="B58:B1048576 B1:B4 R20:X20">
    <cfRule type="duplicateValues" dxfId="692" priority="163288"/>
  </conditionalFormatting>
  <conditionalFormatting sqref="B58:B1048576 R20:X20">
    <cfRule type="duplicateValues" dxfId="691" priority="163292"/>
    <cfRule type="duplicateValues" dxfId="690" priority="163293"/>
  </conditionalFormatting>
  <conditionalFormatting sqref="B58:B1048576 B1:B4 R20:X20">
    <cfRule type="duplicateValues" dxfId="689" priority="163298"/>
    <cfRule type="duplicateValues" dxfId="688" priority="163299"/>
    <cfRule type="duplicateValues" dxfId="687" priority="163300"/>
  </conditionalFormatting>
  <conditionalFormatting sqref="B58:B1048576 R20:X20">
    <cfRule type="duplicateValues" dxfId="686" priority="163310"/>
  </conditionalFormatting>
  <conditionalFormatting sqref="B58:B1048576 B1:B4 R20:X20">
    <cfRule type="duplicateValues" dxfId="685" priority="163355"/>
    <cfRule type="duplicateValues" dxfId="684" priority="163356"/>
    <cfRule type="duplicateValues" dxfId="683" priority="163357"/>
    <cfRule type="duplicateValues" dxfId="682" priority="163358"/>
  </conditionalFormatting>
  <conditionalFormatting sqref="B58:B1048576 B1:B4 R20:X20">
    <cfRule type="duplicateValues" dxfId="681" priority="163375"/>
    <cfRule type="duplicateValues" dxfId="680" priority="163376"/>
    <cfRule type="duplicateValues" dxfId="679" priority="163377"/>
    <cfRule type="duplicateValues" dxfId="678" priority="163378"/>
    <cfRule type="duplicateValues" dxfId="677" priority="163379"/>
  </conditionalFormatting>
  <conditionalFormatting sqref="B58:B1048576 R20:X20">
    <cfRule type="duplicateValues" dxfId="676" priority="989"/>
    <cfRule type="duplicateValues" dxfId="675" priority="1006"/>
    <cfRule type="duplicateValues" dxfId="674" priority="1007"/>
  </conditionalFormatting>
  <conditionalFormatting sqref="E59:E1048576">
    <cfRule type="duplicateValues" dxfId="673" priority="557"/>
  </conditionalFormatting>
  <conditionalFormatting sqref="E59:E1048576 E1:E4">
    <cfRule type="duplicateValues" dxfId="672" priority="175022"/>
  </conditionalFormatting>
  <conditionalFormatting sqref="E59:E1048576 E1:E4">
    <cfRule type="duplicateValues" dxfId="671" priority="175027"/>
    <cfRule type="duplicateValues" dxfId="670" priority="175028"/>
  </conditionalFormatting>
  <conditionalFormatting sqref="E59:E1048576 E1:E4">
    <cfRule type="duplicateValues" dxfId="669" priority="175033"/>
    <cfRule type="duplicateValues" dxfId="668" priority="175034"/>
    <cfRule type="duplicateValues" dxfId="667" priority="175035"/>
  </conditionalFormatting>
  <conditionalFormatting sqref="E59:E1048576">
    <cfRule type="duplicateValues" dxfId="666" priority="175042"/>
    <cfRule type="duplicateValues" dxfId="665" priority="175043"/>
    <cfRule type="duplicateValues" dxfId="664" priority="175044"/>
  </conditionalFormatting>
  <conditionalFormatting sqref="E59:E1048576">
    <cfRule type="duplicateValues" dxfId="663" priority="175048"/>
    <cfRule type="duplicateValues" dxfId="662" priority="175049"/>
  </conditionalFormatting>
  <conditionalFormatting sqref="E59:E1048576 E1:E4">
    <cfRule type="duplicateValues" dxfId="661" priority="175052"/>
    <cfRule type="duplicateValues" dxfId="660" priority="175053"/>
    <cfRule type="duplicateValues" dxfId="659" priority="175054"/>
    <cfRule type="duplicateValues" dxfId="658" priority="175055"/>
  </conditionalFormatting>
  <conditionalFormatting sqref="B16">
    <cfRule type="duplicateValues" dxfId="657" priority="192"/>
    <cfRule type="duplicateValues" dxfId="656" priority="193"/>
    <cfRule type="duplicateValues" dxfId="655" priority="194"/>
  </conditionalFormatting>
  <conditionalFormatting sqref="B16">
    <cfRule type="duplicateValues" dxfId="654" priority="190"/>
    <cfRule type="duplicateValues" dxfId="653" priority="191"/>
  </conditionalFormatting>
  <conditionalFormatting sqref="B16">
    <cfRule type="duplicateValues" dxfId="652" priority="189"/>
  </conditionalFormatting>
  <conditionalFormatting sqref="B16">
    <cfRule type="duplicateValues" dxfId="651" priority="185"/>
    <cfRule type="duplicateValues" dxfId="650" priority="186"/>
    <cfRule type="duplicateValues" dxfId="649" priority="187"/>
    <cfRule type="duplicateValues" dxfId="648" priority="188"/>
  </conditionalFormatting>
  <conditionalFormatting sqref="B16">
    <cfRule type="duplicateValues" dxfId="647" priority="180"/>
    <cfRule type="duplicateValues" dxfId="646" priority="181"/>
    <cfRule type="duplicateValues" dxfId="645" priority="182"/>
    <cfRule type="duplicateValues" dxfId="644" priority="183"/>
    <cfRule type="duplicateValues" dxfId="643" priority="184"/>
  </conditionalFormatting>
  <conditionalFormatting sqref="E16">
    <cfRule type="duplicateValues" dxfId="642" priority="179"/>
  </conditionalFormatting>
  <conditionalFormatting sqref="E16">
    <cfRule type="duplicateValues" dxfId="641" priority="177"/>
    <cfRule type="duplicateValues" dxfId="640" priority="178"/>
  </conditionalFormatting>
  <conditionalFormatting sqref="E16">
    <cfRule type="duplicateValues" dxfId="639" priority="174"/>
    <cfRule type="duplicateValues" dxfId="638" priority="175"/>
    <cfRule type="duplicateValues" dxfId="637" priority="176"/>
  </conditionalFormatting>
  <conditionalFormatting sqref="E16">
    <cfRule type="duplicateValues" dxfId="636" priority="170"/>
    <cfRule type="duplicateValues" dxfId="635" priority="171"/>
    <cfRule type="duplicateValues" dxfId="634" priority="172"/>
    <cfRule type="duplicateValues" dxfId="633" priority="173"/>
  </conditionalFormatting>
  <conditionalFormatting sqref="E59:E1048576 E1:E38">
    <cfRule type="duplicateValues" dxfId="632" priority="94"/>
  </conditionalFormatting>
  <conditionalFormatting sqref="B58:B1048576 B1:B38">
    <cfRule type="duplicateValues" dxfId="631" priority="93"/>
  </conditionalFormatting>
  <conditionalFormatting sqref="B1:B1048576">
    <cfRule type="duplicateValues" dxfId="630" priority="1"/>
    <cfRule type="duplicateValues" dxfId="629" priority="3"/>
    <cfRule type="duplicateValues" dxfId="628" priority="55"/>
  </conditionalFormatting>
  <conditionalFormatting sqref="B39:B57">
    <cfRule type="duplicateValues" dxfId="627" priority="176058"/>
    <cfRule type="duplicateValues" dxfId="626" priority="176059"/>
    <cfRule type="duplicateValues" dxfId="625" priority="176060"/>
  </conditionalFormatting>
  <conditionalFormatting sqref="B39:B57">
    <cfRule type="duplicateValues" dxfId="624" priority="176064"/>
    <cfRule type="duplicateValues" dxfId="623" priority="176065"/>
  </conditionalFormatting>
  <conditionalFormatting sqref="B39:B57">
    <cfRule type="duplicateValues" dxfId="622" priority="176068"/>
  </conditionalFormatting>
  <conditionalFormatting sqref="B39:B57">
    <cfRule type="duplicateValues" dxfId="621" priority="176070"/>
    <cfRule type="duplicateValues" dxfId="620" priority="176071"/>
    <cfRule type="duplicateValues" dxfId="619" priority="176072"/>
    <cfRule type="duplicateValues" dxfId="618" priority="176073"/>
  </conditionalFormatting>
  <conditionalFormatting sqref="B39:B57">
    <cfRule type="duplicateValues" dxfId="617" priority="176078"/>
    <cfRule type="duplicateValues" dxfId="616" priority="176079"/>
    <cfRule type="duplicateValues" dxfId="615" priority="176080"/>
    <cfRule type="duplicateValues" dxfId="614" priority="176081"/>
    <cfRule type="duplicateValues" dxfId="613" priority="176082"/>
  </conditionalFormatting>
  <conditionalFormatting sqref="E39:E57">
    <cfRule type="duplicateValues" dxfId="612" priority="176088"/>
  </conditionalFormatting>
  <conditionalFormatting sqref="E39:E57">
    <cfRule type="duplicateValues" dxfId="611" priority="176090"/>
    <cfRule type="duplicateValues" dxfId="610" priority="176091"/>
  </conditionalFormatting>
  <conditionalFormatting sqref="E39:E57">
    <cfRule type="duplicateValues" dxfId="609" priority="176094"/>
    <cfRule type="duplicateValues" dxfId="608" priority="176095"/>
    <cfRule type="duplicateValues" dxfId="607" priority="176096"/>
  </conditionalFormatting>
  <conditionalFormatting sqref="E39:E57">
    <cfRule type="duplicateValues" dxfId="606" priority="176100"/>
    <cfRule type="duplicateValues" dxfId="605" priority="176101"/>
    <cfRule type="duplicateValues" dxfId="604" priority="176102"/>
    <cfRule type="duplicateValues" dxfId="603" priority="176103"/>
  </conditionalFormatting>
  <conditionalFormatting sqref="B32:B38">
    <cfRule type="duplicateValues" dxfId="602" priority="176249"/>
    <cfRule type="duplicateValues" dxfId="601" priority="176250"/>
    <cfRule type="duplicateValues" dxfId="600" priority="176251"/>
  </conditionalFormatting>
  <conditionalFormatting sqref="B32:B38">
    <cfRule type="duplicateValues" dxfId="599" priority="176255"/>
    <cfRule type="duplicateValues" dxfId="598" priority="176256"/>
  </conditionalFormatting>
  <conditionalFormatting sqref="B32:B38">
    <cfRule type="duplicateValues" dxfId="597" priority="176259"/>
  </conditionalFormatting>
  <conditionalFormatting sqref="B32:B38">
    <cfRule type="duplicateValues" dxfId="596" priority="176261"/>
    <cfRule type="duplicateValues" dxfId="595" priority="176262"/>
    <cfRule type="duplicateValues" dxfId="594" priority="176263"/>
    <cfRule type="duplicateValues" dxfId="593" priority="176264"/>
  </conditionalFormatting>
  <conditionalFormatting sqref="B32:B38">
    <cfRule type="duplicateValues" dxfId="592" priority="176269"/>
    <cfRule type="duplicateValues" dxfId="591" priority="176270"/>
    <cfRule type="duplicateValues" dxfId="590" priority="176271"/>
    <cfRule type="duplicateValues" dxfId="589" priority="176272"/>
    <cfRule type="duplicateValues" dxfId="588" priority="176273"/>
  </conditionalFormatting>
  <conditionalFormatting sqref="E58">
    <cfRule type="duplicateValues" dxfId="587" priority="54"/>
  </conditionalFormatting>
  <conditionalFormatting sqref="E58">
    <cfRule type="duplicateValues" dxfId="586" priority="52"/>
    <cfRule type="duplicateValues" dxfId="585" priority="53"/>
  </conditionalFormatting>
  <conditionalFormatting sqref="E58">
    <cfRule type="duplicateValues" dxfId="584" priority="49"/>
    <cfRule type="duplicateValues" dxfId="583" priority="50"/>
    <cfRule type="duplicateValues" dxfId="582" priority="51"/>
  </conditionalFormatting>
  <conditionalFormatting sqref="E58">
    <cfRule type="duplicateValues" dxfId="581" priority="45"/>
    <cfRule type="duplicateValues" dxfId="580" priority="46"/>
    <cfRule type="duplicateValues" dxfId="579" priority="47"/>
    <cfRule type="duplicateValues" dxfId="578" priority="48"/>
  </conditionalFormatting>
  <conditionalFormatting sqref="B58">
    <cfRule type="duplicateValues" dxfId="577" priority="42"/>
    <cfRule type="duplicateValues" dxfId="576" priority="43"/>
    <cfRule type="duplicateValues" dxfId="575" priority="44"/>
  </conditionalFormatting>
  <conditionalFormatting sqref="B58">
    <cfRule type="duplicateValues" dxfId="574" priority="40"/>
    <cfRule type="duplicateValues" dxfId="573" priority="41"/>
  </conditionalFormatting>
  <conditionalFormatting sqref="B58">
    <cfRule type="duplicateValues" dxfId="572" priority="39"/>
  </conditionalFormatting>
  <conditionalFormatting sqref="B58">
    <cfRule type="duplicateValues" dxfId="571" priority="35"/>
    <cfRule type="duplicateValues" dxfId="570" priority="36"/>
    <cfRule type="duplicateValues" dxfId="569" priority="37"/>
    <cfRule type="duplicateValues" dxfId="568" priority="38"/>
  </conditionalFormatting>
  <conditionalFormatting sqref="B58">
    <cfRule type="duplicateValues" dxfId="567" priority="30"/>
    <cfRule type="duplicateValues" dxfId="566" priority="31"/>
    <cfRule type="duplicateValues" dxfId="565" priority="32"/>
    <cfRule type="duplicateValues" dxfId="564" priority="33"/>
    <cfRule type="duplicateValues" dxfId="563" priority="34"/>
  </conditionalFormatting>
  <conditionalFormatting sqref="E1:E1048576">
    <cfRule type="duplicateValues" dxfId="562" priority="2"/>
    <cfRule type="duplicateValues" dxfId="561" priority="29"/>
  </conditionalFormatting>
  <conditionalFormatting sqref="E59:E60">
    <cfRule type="duplicateValues" dxfId="560" priority="28"/>
  </conditionalFormatting>
  <conditionalFormatting sqref="E59:E60">
    <cfRule type="duplicateValues" dxfId="559" priority="26"/>
    <cfRule type="duplicateValues" dxfId="558" priority="27"/>
  </conditionalFormatting>
  <conditionalFormatting sqref="E59:E60">
    <cfRule type="duplicateValues" dxfId="557" priority="23"/>
    <cfRule type="duplicateValues" dxfId="556" priority="24"/>
    <cfRule type="duplicateValues" dxfId="555" priority="25"/>
  </conditionalFormatting>
  <conditionalFormatting sqref="E59:E60">
    <cfRule type="duplicateValues" dxfId="554" priority="19"/>
    <cfRule type="duplicateValues" dxfId="553" priority="20"/>
    <cfRule type="duplicateValues" dxfId="552" priority="21"/>
    <cfRule type="duplicateValues" dxfId="551" priority="22"/>
  </conditionalFormatting>
  <conditionalFormatting sqref="B59:B60">
    <cfRule type="duplicateValues" dxfId="550" priority="16"/>
    <cfRule type="duplicateValues" dxfId="549" priority="17"/>
    <cfRule type="duplicateValues" dxfId="548" priority="18"/>
  </conditionalFormatting>
  <conditionalFormatting sqref="B59:B60">
    <cfRule type="duplicateValues" dxfId="547" priority="14"/>
    <cfRule type="duplicateValues" dxfId="546" priority="15"/>
  </conditionalFormatting>
  <conditionalFormatting sqref="B59:B60">
    <cfRule type="duplicateValues" dxfId="545" priority="13"/>
  </conditionalFormatting>
  <conditionalFormatting sqref="B59:B60">
    <cfRule type="duplicateValues" dxfId="544" priority="9"/>
    <cfRule type="duplicateValues" dxfId="543" priority="10"/>
    <cfRule type="duplicateValues" dxfId="542" priority="11"/>
    <cfRule type="duplicateValues" dxfId="541" priority="12"/>
  </conditionalFormatting>
  <conditionalFormatting sqref="B59:B60">
    <cfRule type="duplicateValues" dxfId="540" priority="4"/>
    <cfRule type="duplicateValues" dxfId="539" priority="5"/>
    <cfRule type="duplicateValues" dxfId="538" priority="6"/>
    <cfRule type="duplicateValues" dxfId="537" priority="7"/>
    <cfRule type="duplicateValues" dxfId="536" priority="8"/>
  </conditionalFormatting>
  <conditionalFormatting sqref="B15">
    <cfRule type="duplicateValues" dxfId="535" priority="177065"/>
    <cfRule type="duplicateValues" dxfId="534" priority="177066"/>
    <cfRule type="duplicateValues" dxfId="533" priority="177067"/>
  </conditionalFormatting>
  <conditionalFormatting sqref="B15">
    <cfRule type="duplicateValues" dxfId="532" priority="177068"/>
    <cfRule type="duplicateValues" dxfId="531" priority="177069"/>
  </conditionalFormatting>
  <conditionalFormatting sqref="B15">
    <cfRule type="duplicateValues" dxfId="530" priority="177070"/>
  </conditionalFormatting>
  <conditionalFormatting sqref="B15">
    <cfRule type="duplicateValues" dxfId="529" priority="177071"/>
    <cfRule type="duplicateValues" dxfId="528" priority="177072"/>
    <cfRule type="duplicateValues" dxfId="527" priority="177073"/>
    <cfRule type="duplicateValues" dxfId="526" priority="177074"/>
  </conditionalFormatting>
  <conditionalFormatting sqref="B15">
    <cfRule type="duplicateValues" dxfId="525" priority="177075"/>
    <cfRule type="duplicateValues" dxfId="524" priority="177076"/>
    <cfRule type="duplicateValues" dxfId="523" priority="177077"/>
    <cfRule type="duplicateValues" dxfId="522" priority="177078"/>
    <cfRule type="duplicateValues" dxfId="521" priority="177079"/>
  </conditionalFormatting>
  <conditionalFormatting sqref="E15">
    <cfRule type="duplicateValues" dxfId="520" priority="177080"/>
  </conditionalFormatting>
  <conditionalFormatting sqref="E15">
    <cfRule type="duplicateValues" dxfId="519" priority="177081"/>
    <cfRule type="duplicateValues" dxfId="518" priority="177082"/>
  </conditionalFormatting>
  <conditionalFormatting sqref="E15">
    <cfRule type="duplicateValues" dxfId="517" priority="177083"/>
    <cfRule type="duplicateValues" dxfId="516" priority="177084"/>
    <cfRule type="duplicateValues" dxfId="515" priority="177085"/>
  </conditionalFormatting>
  <conditionalFormatting sqref="E15">
    <cfRule type="duplicateValues" dxfId="514" priority="177086"/>
    <cfRule type="duplicateValues" dxfId="513" priority="177087"/>
    <cfRule type="duplicateValues" dxfId="512" priority="177088"/>
    <cfRule type="duplicateValues" dxfId="511" priority="177089"/>
  </conditionalFormatting>
  <conditionalFormatting sqref="B5:B14">
    <cfRule type="duplicateValues" dxfId="510" priority="177184"/>
    <cfRule type="duplicateValues" dxfId="509" priority="177185"/>
    <cfRule type="duplicateValues" dxfId="508" priority="177186"/>
  </conditionalFormatting>
  <conditionalFormatting sqref="B5:B14">
    <cfRule type="duplicateValues" dxfId="507" priority="177190"/>
    <cfRule type="duplicateValues" dxfId="506" priority="177191"/>
  </conditionalFormatting>
  <conditionalFormatting sqref="B5:B14">
    <cfRule type="duplicateValues" dxfId="505" priority="177194"/>
  </conditionalFormatting>
  <conditionalFormatting sqref="B5:B14">
    <cfRule type="duplicateValues" dxfId="504" priority="177196"/>
    <cfRule type="duplicateValues" dxfId="503" priority="177197"/>
    <cfRule type="duplicateValues" dxfId="502" priority="177198"/>
    <cfRule type="duplicateValues" dxfId="501" priority="177199"/>
  </conditionalFormatting>
  <conditionalFormatting sqref="B5:B14">
    <cfRule type="duplicateValues" dxfId="500" priority="177204"/>
    <cfRule type="duplicateValues" dxfId="499" priority="177205"/>
    <cfRule type="duplicateValues" dxfId="498" priority="177206"/>
    <cfRule type="duplicateValues" dxfId="497" priority="177207"/>
    <cfRule type="duplicateValues" dxfId="496" priority="177208"/>
  </conditionalFormatting>
  <conditionalFormatting sqref="E5:E14">
    <cfRule type="duplicateValues" dxfId="495" priority="177214"/>
  </conditionalFormatting>
  <conditionalFormatting sqref="E5:E14">
    <cfRule type="duplicateValues" dxfId="494" priority="177216"/>
    <cfRule type="duplicateValues" dxfId="493" priority="177217"/>
  </conditionalFormatting>
  <conditionalFormatting sqref="E5:E14">
    <cfRule type="duplicateValues" dxfId="492" priority="177220"/>
    <cfRule type="duplicateValues" dxfId="491" priority="177221"/>
    <cfRule type="duplicateValues" dxfId="490" priority="177222"/>
  </conditionalFormatting>
  <conditionalFormatting sqref="E5:E14">
    <cfRule type="duplicateValues" dxfId="489" priority="177226"/>
    <cfRule type="duplicateValues" dxfId="488" priority="177227"/>
    <cfRule type="duplicateValues" dxfId="487" priority="177228"/>
    <cfRule type="duplicateValues" dxfId="486" priority="177229"/>
  </conditionalFormatting>
  <conditionalFormatting sqref="B29:B31">
    <cfRule type="duplicateValues" dxfId="485" priority="177302"/>
    <cfRule type="duplicateValues" dxfId="484" priority="177303"/>
    <cfRule type="duplicateValues" dxfId="483" priority="177304"/>
  </conditionalFormatting>
  <conditionalFormatting sqref="B29:B31">
    <cfRule type="duplicateValues" dxfId="482" priority="177305"/>
    <cfRule type="duplicateValues" dxfId="481" priority="177306"/>
  </conditionalFormatting>
  <conditionalFormatting sqref="B29:B31">
    <cfRule type="duplicateValues" dxfId="480" priority="177307"/>
  </conditionalFormatting>
  <conditionalFormatting sqref="B29:B31">
    <cfRule type="duplicateValues" dxfId="479" priority="177308"/>
    <cfRule type="duplicateValues" dxfId="478" priority="177309"/>
    <cfRule type="duplicateValues" dxfId="477" priority="177310"/>
    <cfRule type="duplicateValues" dxfId="476" priority="177311"/>
  </conditionalFormatting>
  <conditionalFormatting sqref="B29:B31">
    <cfRule type="duplicateValues" dxfId="475" priority="177312"/>
    <cfRule type="duplicateValues" dxfId="474" priority="177313"/>
    <cfRule type="duplicateValues" dxfId="473" priority="177314"/>
    <cfRule type="duplicateValues" dxfId="472" priority="177315"/>
    <cfRule type="duplicateValues" dxfId="471" priority="177316"/>
  </conditionalFormatting>
  <conditionalFormatting sqref="E29:E38">
    <cfRule type="duplicateValues" dxfId="470" priority="177330"/>
  </conditionalFormatting>
  <conditionalFormatting sqref="E29:E38">
    <cfRule type="duplicateValues" dxfId="469" priority="177331"/>
    <cfRule type="duplicateValues" dxfId="468" priority="177332"/>
  </conditionalFormatting>
  <conditionalFormatting sqref="E29:E38">
    <cfRule type="duplicateValues" dxfId="467" priority="177333"/>
    <cfRule type="duplicateValues" dxfId="466" priority="177334"/>
    <cfRule type="duplicateValues" dxfId="465" priority="177335"/>
  </conditionalFormatting>
  <conditionalFormatting sqref="E29:E38">
    <cfRule type="duplicateValues" dxfId="464" priority="177336"/>
    <cfRule type="duplicateValues" dxfId="463" priority="177337"/>
    <cfRule type="duplicateValues" dxfId="462" priority="177338"/>
    <cfRule type="duplicateValues" dxfId="461" priority="177339"/>
  </conditionalFormatting>
  <conditionalFormatting sqref="B17:B28">
    <cfRule type="duplicateValues" dxfId="83" priority="177505"/>
    <cfRule type="duplicateValues" dxfId="82" priority="177506"/>
    <cfRule type="duplicateValues" dxfId="81" priority="177507"/>
  </conditionalFormatting>
  <conditionalFormatting sqref="B17:B28">
    <cfRule type="duplicateValues" dxfId="80" priority="177511"/>
    <cfRule type="duplicateValues" dxfId="79" priority="177512"/>
  </conditionalFormatting>
  <conditionalFormatting sqref="B17:B28">
    <cfRule type="duplicateValues" dxfId="78" priority="177515"/>
  </conditionalFormatting>
  <conditionalFormatting sqref="B17:B28">
    <cfRule type="duplicateValues" dxfId="77" priority="177517"/>
    <cfRule type="duplicateValues" dxfId="76" priority="177518"/>
    <cfRule type="duplicateValues" dxfId="75" priority="177519"/>
    <cfRule type="duplicateValues" dxfId="74" priority="177520"/>
  </conditionalFormatting>
  <conditionalFormatting sqref="B17:B28">
    <cfRule type="duplicateValues" dxfId="73" priority="177525"/>
    <cfRule type="duplicateValues" dxfId="72" priority="177526"/>
    <cfRule type="duplicateValues" dxfId="71" priority="177527"/>
    <cfRule type="duplicateValues" dxfId="70" priority="177528"/>
    <cfRule type="duplicateValues" dxfId="69" priority="177529"/>
  </conditionalFormatting>
  <conditionalFormatting sqref="E17:E28">
    <cfRule type="duplicateValues" dxfId="68" priority="177535"/>
  </conditionalFormatting>
  <conditionalFormatting sqref="E17:E28">
    <cfRule type="duplicateValues" dxfId="67" priority="177537"/>
    <cfRule type="duplicateValues" dxfId="66" priority="177538"/>
  </conditionalFormatting>
  <conditionalFormatting sqref="E17:E28">
    <cfRule type="duplicateValues" dxfId="65" priority="177541"/>
    <cfRule type="duplicateValues" dxfId="64" priority="177542"/>
    <cfRule type="duplicateValues" dxfId="63" priority="177543"/>
  </conditionalFormatting>
  <conditionalFormatting sqref="E17:E28">
    <cfRule type="duplicateValues" dxfId="62" priority="177547"/>
    <cfRule type="duplicateValues" dxfId="61" priority="177548"/>
    <cfRule type="duplicateValues" dxfId="60" priority="177549"/>
    <cfRule type="duplicateValues" dxfId="59" priority="177550"/>
  </conditionalFormatting>
  <conditionalFormatting sqref="F5:F28">
    <cfRule type="duplicateValues" dxfId="58" priority="177555"/>
  </conditionalFormatting>
  <conditionalFormatting sqref="F5:F28">
    <cfRule type="duplicateValues" dxfId="57" priority="177557"/>
    <cfRule type="duplicateValues" dxfId="56" priority="177558"/>
  </conditionalFormatting>
  <conditionalFormatting sqref="F5:F28">
    <cfRule type="duplicateValues" dxfId="55" priority="177561"/>
    <cfRule type="duplicateValues" dxfId="54" priority="177562"/>
    <cfRule type="duplicateValues" dxfId="53" priority="177563"/>
  </conditionalFormatting>
  <conditionalFormatting sqref="F5:F28">
    <cfRule type="duplicateValues" dxfId="52" priority="177567"/>
    <cfRule type="duplicateValues" dxfId="51" priority="177568"/>
    <cfRule type="duplicateValues" dxfId="50" priority="177569"/>
    <cfRule type="duplicateValues" dxfId="49" priority="177570"/>
  </conditionalFormatting>
  <pageMargins left="0.7" right="0.7" top="0.75" bottom="0.75" header="0.3" footer="0.3"/>
  <pageSetup scale="60" orientation="landscape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76"/>
  <sheetViews>
    <sheetView topLeftCell="F1" zoomScale="70" zoomScaleNormal="70" workbookViewId="0">
      <selection activeCell="H13" sqref="H13"/>
    </sheetView>
  </sheetViews>
  <sheetFormatPr baseColWidth="10" defaultColWidth="23.42578125" defaultRowHeight="15" x14ac:dyDescent="0.25"/>
  <cols>
    <col min="1" max="1" width="26.42578125" style="111" bestFit="1" customWidth="1"/>
    <col min="2" max="2" width="20.42578125" style="114" bestFit="1" customWidth="1"/>
    <col min="3" max="3" width="55.140625" style="111" bestFit="1" customWidth="1"/>
    <col min="4" max="4" width="51.85546875" style="111" bestFit="1" customWidth="1"/>
    <col min="5" max="5" width="14.7109375" style="68" bestFit="1" customWidth="1"/>
    <col min="6" max="6" width="23" style="80" bestFit="1" customWidth="1"/>
    <col min="7" max="7" width="6.85546875" style="80" bestFit="1" customWidth="1"/>
    <col min="8" max="8" width="54.140625" style="80" bestFit="1" customWidth="1"/>
    <col min="9" max="9" width="5.28515625" style="80" bestFit="1" customWidth="1"/>
    <col min="10" max="10" width="22.28515625" style="80" bestFit="1" customWidth="1"/>
    <col min="11" max="11" width="3.7109375" style="80" bestFit="1" customWidth="1"/>
    <col min="12" max="16384" width="23.42578125" style="80"/>
  </cols>
  <sheetData>
    <row r="1" spans="1:11" ht="25.5" customHeight="1" x14ac:dyDescent="0.25">
      <c r="A1" s="213" t="s">
        <v>2144</v>
      </c>
      <c r="B1" s="214"/>
      <c r="C1" s="214"/>
      <c r="D1" s="214"/>
      <c r="E1" s="215"/>
      <c r="F1" s="211" t="s">
        <v>2535</v>
      </c>
      <c r="G1" s="212"/>
      <c r="H1" s="98">
        <f>COUNTIF(A:E,"2 Gavetas Vacias + 1 Fallando")</f>
        <v>6</v>
      </c>
      <c r="I1" s="98">
        <f>COUNTIF(A:E,("3 Gavetas Vacías"))</f>
        <v>2</v>
      </c>
      <c r="J1" s="119">
        <f>COUNTIF(A:E,"2 Gavetas Fallando + 1 Vacia")</f>
        <v>0</v>
      </c>
      <c r="K1" s="119">
        <f>COUNTIF(A:E,"1 Gaveta Vacia + 2 Gavetas Fallando")</f>
        <v>0</v>
      </c>
    </row>
    <row r="2" spans="1:11" ht="25.5" customHeight="1" x14ac:dyDescent="0.25">
      <c r="A2" s="216" t="s">
        <v>2605</v>
      </c>
      <c r="B2" s="217"/>
      <c r="C2" s="217"/>
      <c r="D2" s="217"/>
      <c r="E2" s="218"/>
      <c r="F2" s="97" t="s">
        <v>2534</v>
      </c>
      <c r="G2" s="96">
        <f>G3+G4</f>
        <v>56</v>
      </c>
      <c r="H2" s="97" t="s">
        <v>2541</v>
      </c>
      <c r="I2" s="96">
        <f>COUNTIF(A:E,"Abastecido")</f>
        <v>40</v>
      </c>
      <c r="J2" s="97" t="s">
        <v>2553</v>
      </c>
      <c r="K2" s="96">
        <f>COUNTIF(REPORTE!A:Q,"REINICIO FALLIDO")</f>
        <v>0</v>
      </c>
    </row>
    <row r="3" spans="1:11" ht="15" customHeight="1" x14ac:dyDescent="0.25">
      <c r="A3" s="219"/>
      <c r="B3" s="184"/>
      <c r="C3" s="220"/>
      <c r="D3" s="220"/>
      <c r="E3" s="221"/>
      <c r="F3" s="97" t="s">
        <v>2533</v>
      </c>
      <c r="G3" s="96">
        <f>COUNTIF(REPORTE!A:Q,"fuera de Servicio")</f>
        <v>56</v>
      </c>
      <c r="H3" s="97" t="s">
        <v>2609</v>
      </c>
      <c r="I3" s="96">
        <f>COUNTIF(A:E,"GAVETAS VACIAS + GAVETAS FALLANDO")</f>
        <v>4</v>
      </c>
      <c r="J3" s="97" t="s">
        <v>2554</v>
      </c>
      <c r="K3" s="96">
        <f>COUNTIF(REPORTE!A:Q,"CARGA FALLIDA")</f>
        <v>0</v>
      </c>
    </row>
    <row r="4" spans="1:11" ht="15" customHeight="1" thickBot="1" x14ac:dyDescent="0.3">
      <c r="A4" s="142" t="s">
        <v>2405</v>
      </c>
      <c r="B4" s="146">
        <v>44467.708333333336</v>
      </c>
      <c r="C4" s="222"/>
      <c r="D4" s="222"/>
      <c r="E4" s="223"/>
      <c r="F4" s="97" t="s">
        <v>2530</v>
      </c>
      <c r="G4" s="96">
        <f>COUNTIF(REPORTE!A:Q,"En Servicio")</f>
        <v>0</v>
      </c>
      <c r="H4" s="97" t="s">
        <v>2608</v>
      </c>
      <c r="I4" s="96">
        <f>COUNTIF(A:E,"Solucionado")</f>
        <v>5</v>
      </c>
      <c r="J4" s="97" t="s">
        <v>2555</v>
      </c>
      <c r="K4" s="96">
        <f>COUNTIF(REPORTE!P4:P4,"PRINTER")</f>
        <v>0</v>
      </c>
    </row>
    <row r="5" spans="1:11" ht="18.75" thickBot="1" x14ac:dyDescent="0.3">
      <c r="A5" s="142" t="s">
        <v>2406</v>
      </c>
      <c r="B5" s="146">
        <v>44466.25</v>
      </c>
      <c r="C5" s="222"/>
      <c r="D5" s="222"/>
      <c r="E5" s="223"/>
      <c r="F5" s="97" t="s">
        <v>2531</v>
      </c>
      <c r="G5" s="96">
        <f>COUNTIF(REPORTE!A:Q,"REINICIO EXITOSO")</f>
        <v>0</v>
      </c>
      <c r="H5" s="97" t="s">
        <v>2536</v>
      </c>
      <c r="I5" s="96">
        <f>I1+H1+J1+K1</f>
        <v>8</v>
      </c>
      <c r="J5" s="119"/>
      <c r="K5" s="119"/>
    </row>
    <row r="6" spans="1:11" ht="15" customHeight="1" x14ac:dyDescent="0.25">
      <c r="A6" s="194"/>
      <c r="B6" s="195"/>
      <c r="C6" s="224"/>
      <c r="D6" s="224"/>
      <c r="E6" s="225"/>
      <c r="F6" s="97" t="s">
        <v>2532</v>
      </c>
      <c r="G6" s="96">
        <f>COUNTIF(REPORTE!A:Q,"CARGA EXITOSA")</f>
        <v>0</v>
      </c>
      <c r="H6" s="97" t="s">
        <v>2540</v>
      </c>
      <c r="I6" s="96">
        <f>COUNTIF(A:E,"GAVETA DE DEPOSITO LLENA")</f>
        <v>2</v>
      </c>
      <c r="J6" s="119"/>
      <c r="K6" s="119"/>
    </row>
    <row r="7" spans="1:11" ht="18" customHeight="1" thickBot="1" x14ac:dyDescent="0.3">
      <c r="A7" s="197" t="s">
        <v>2557</v>
      </c>
      <c r="B7" s="198"/>
      <c r="C7" s="198"/>
      <c r="D7" s="198"/>
      <c r="E7" s="199"/>
      <c r="F7" s="97" t="s">
        <v>2607</v>
      </c>
      <c r="G7" s="96">
        <f>COUNTIF(A:E,"Sin Efectivo")</f>
        <v>8</v>
      </c>
      <c r="H7" s="97" t="s">
        <v>2539</v>
      </c>
      <c r="I7" s="96">
        <f>COUNTIF(A:E,"GAVETA DE RECHAZO  LLENA")</f>
        <v>0</v>
      </c>
      <c r="J7" s="119"/>
      <c r="K7" s="119"/>
    </row>
    <row r="8" spans="1:11" ht="18.75" customHeight="1" x14ac:dyDescent="0.25">
      <c r="A8" s="147" t="s">
        <v>15</v>
      </c>
      <c r="B8" s="147" t="s">
        <v>2407</v>
      </c>
      <c r="C8" s="147" t="s">
        <v>46</v>
      </c>
      <c r="D8" s="161" t="s">
        <v>2410</v>
      </c>
      <c r="E8" s="147" t="s">
        <v>2408</v>
      </c>
    </row>
    <row r="9" spans="1:11" s="119" customFormat="1" ht="18" x14ac:dyDescent="0.25">
      <c r="A9" s="144" t="str">
        <f>VLOOKUP(B9,'[1]LISTADO ATM'!$A$2:$C$922,3,0)</f>
        <v>DISTRITO NACIONAL</v>
      </c>
      <c r="B9" s="158">
        <v>744</v>
      </c>
      <c r="C9" s="144" t="str">
        <f>VLOOKUP(B9,'[1]LISTADO ATM'!$A$2:$B$922,2,0)</f>
        <v xml:space="preserve">ATM Multicentro La Sirena Venezuela </v>
      </c>
      <c r="D9" s="152" t="s">
        <v>2618</v>
      </c>
      <c r="E9" s="145">
        <v>3336040348</v>
      </c>
    </row>
    <row r="10" spans="1:11" s="119" customFormat="1" ht="18" x14ac:dyDescent="0.25">
      <c r="A10" s="144" t="str">
        <f>VLOOKUP(B10,'[1]LISTADO ATM'!$A$2:$C$922,3,0)</f>
        <v>ESTE</v>
      </c>
      <c r="B10" s="158">
        <v>399</v>
      </c>
      <c r="C10" s="144" t="str">
        <f>VLOOKUP(B10,'[1]LISTADO ATM'!$A$2:$B$922,2,0)</f>
        <v xml:space="preserve">ATM Oficina La Romana II </v>
      </c>
      <c r="D10" s="152" t="s">
        <v>2618</v>
      </c>
      <c r="E10" s="145" t="s">
        <v>2645</v>
      </c>
    </row>
    <row r="11" spans="1:11" s="119" customFormat="1" ht="18.75" customHeight="1" x14ac:dyDescent="0.25">
      <c r="A11" s="144" t="str">
        <f>VLOOKUP(B11,'[1]LISTADO ATM'!$A$2:$C$922,3,0)</f>
        <v>NORTE</v>
      </c>
      <c r="B11" s="158">
        <v>763</v>
      </c>
      <c r="C11" s="144" t="str">
        <f>VLOOKUP(B11,'[1]LISTADO ATM'!$A$2:$B$922,2,0)</f>
        <v xml:space="preserve">ATM UNP Montellano </v>
      </c>
      <c r="D11" s="152" t="s">
        <v>2618</v>
      </c>
      <c r="E11" s="145" t="s">
        <v>2642</v>
      </c>
    </row>
    <row r="12" spans="1:11" s="119" customFormat="1" ht="18.75" customHeight="1" x14ac:dyDescent="0.25">
      <c r="A12" s="144" t="str">
        <f>VLOOKUP(B12,'[1]LISTADO ATM'!$A$2:$C$922,3,0)</f>
        <v>NORTE</v>
      </c>
      <c r="B12" s="158">
        <v>196</v>
      </c>
      <c r="C12" s="144" t="str">
        <f>VLOOKUP(B12,'[1]LISTADO ATM'!$A$2:$B$922,2,0)</f>
        <v xml:space="preserve">ATM Estación Texaco Cangrejo Farmacia (Sosúa) </v>
      </c>
      <c r="D12" s="152" t="s">
        <v>2618</v>
      </c>
      <c r="E12" s="145" t="s">
        <v>2640</v>
      </c>
    </row>
    <row r="13" spans="1:11" s="119" customFormat="1" ht="18.75" customHeight="1" x14ac:dyDescent="0.25">
      <c r="A13" s="144" t="str">
        <f>VLOOKUP(B13,'[1]LISTADO ATM'!$A$2:$C$922,3,0)</f>
        <v>ESTE</v>
      </c>
      <c r="B13" s="158">
        <v>651</v>
      </c>
      <c r="C13" s="144" t="str">
        <f>VLOOKUP(B13,'[1]LISTADO ATM'!$A$2:$B$922,2,0)</f>
        <v>ATM Eco Petroleo Romana</v>
      </c>
      <c r="D13" s="152" t="s">
        <v>2618</v>
      </c>
      <c r="E13" s="145" t="s">
        <v>2637</v>
      </c>
    </row>
    <row r="14" spans="1:11" s="119" customFormat="1" ht="18" x14ac:dyDescent="0.25">
      <c r="A14" s="144" t="str">
        <f>VLOOKUP(B14,'[1]LISTADO ATM'!$A$2:$C$922,3,0)</f>
        <v>NORTE</v>
      </c>
      <c r="B14" s="158">
        <v>288</v>
      </c>
      <c r="C14" s="144" t="str">
        <f>VLOOKUP(B14,'[1]LISTADO ATM'!$A$2:$B$922,2,0)</f>
        <v xml:space="preserve">ATM Oficina Camino Real II (Puerto Plata) </v>
      </c>
      <c r="D14" s="152" t="s">
        <v>2618</v>
      </c>
      <c r="E14" s="145" t="s">
        <v>2634</v>
      </c>
    </row>
    <row r="15" spans="1:11" s="119" customFormat="1" ht="18.75" customHeight="1" x14ac:dyDescent="0.25">
      <c r="A15" s="144" t="str">
        <f>VLOOKUP(B15,'[1]LISTADO ATM'!$A$2:$C$922,3,0)</f>
        <v>DISTRITO NACIONAL</v>
      </c>
      <c r="B15" s="158">
        <v>12</v>
      </c>
      <c r="C15" s="144" t="str">
        <f>VLOOKUP(B15,'[1]LISTADO ATM'!$A$2:$B$922,2,0)</f>
        <v xml:space="preserve">ATM Comercial Ganadera (San Isidro) </v>
      </c>
      <c r="D15" s="152" t="s">
        <v>2618</v>
      </c>
      <c r="E15" s="145" t="s">
        <v>2632</v>
      </c>
    </row>
    <row r="16" spans="1:11" s="119" customFormat="1" ht="18" x14ac:dyDescent="0.25">
      <c r="A16" s="144" t="str">
        <f>VLOOKUP(B16,'[1]LISTADO ATM'!$A$2:$C$922,3,0)</f>
        <v>DISTRITO NACIONAL</v>
      </c>
      <c r="B16" s="158">
        <v>957</v>
      </c>
      <c r="C16" s="144" t="str">
        <f>VLOOKUP(B16,'[1]LISTADO ATM'!$A$2:$B$922,2,0)</f>
        <v xml:space="preserve">ATM Oficina Venezuela </v>
      </c>
      <c r="D16" s="152" t="s">
        <v>2618</v>
      </c>
      <c r="E16" s="145">
        <v>3336040242</v>
      </c>
    </row>
    <row r="17" spans="1:5" s="106" customFormat="1" ht="18" customHeight="1" x14ac:dyDescent="0.25">
      <c r="A17" s="144" t="str">
        <f>VLOOKUP(B17,'[1]LISTADO ATM'!$A$2:$C$922,3,0)</f>
        <v>DISTRITO NACIONAL</v>
      </c>
      <c r="B17" s="158">
        <v>755</v>
      </c>
      <c r="C17" s="144" t="str">
        <f>VLOOKUP(B17,'[1]LISTADO ATM'!$A$2:$B$922,2,0)</f>
        <v xml:space="preserve">ATM Oficina Galería del Este (Plaza) </v>
      </c>
      <c r="D17" s="152" t="s">
        <v>2618</v>
      </c>
      <c r="E17" s="145" t="s">
        <v>2628</v>
      </c>
    </row>
    <row r="18" spans="1:5" s="106" customFormat="1" ht="18" customHeight="1" x14ac:dyDescent="0.25">
      <c r="A18" s="144" t="str">
        <f>VLOOKUP(B18,'[1]LISTADO ATM'!$A$2:$C$922,3,0)</f>
        <v>NORTE</v>
      </c>
      <c r="B18" s="158">
        <v>703</v>
      </c>
      <c r="C18" s="144" t="str">
        <f>VLOOKUP(B18,'[1]LISTADO ATM'!$A$2:$B$922,2,0)</f>
        <v xml:space="preserve">ATM Oficina El Mamey Los Hidalgos </v>
      </c>
      <c r="D18" s="152" t="s">
        <v>2618</v>
      </c>
      <c r="E18" s="145">
        <v>3336039846</v>
      </c>
    </row>
    <row r="19" spans="1:5" s="119" customFormat="1" ht="18" customHeight="1" x14ac:dyDescent="0.25">
      <c r="A19" s="144" t="str">
        <f>VLOOKUP(B19,'[1]LISTADO ATM'!$A$2:$C$922,3,0)</f>
        <v>DISTRITO NACIONAL</v>
      </c>
      <c r="B19" s="158">
        <v>911</v>
      </c>
      <c r="C19" s="144" t="str">
        <f>VLOOKUP(B19,'[1]LISTADO ATM'!$A$2:$B$922,2,0)</f>
        <v xml:space="preserve">ATM Oficina Venezuela II </v>
      </c>
      <c r="D19" s="152" t="s">
        <v>2618</v>
      </c>
      <c r="E19" s="145">
        <v>3336039783</v>
      </c>
    </row>
    <row r="20" spans="1:5" s="119" customFormat="1" ht="18" customHeight="1" x14ac:dyDescent="0.25">
      <c r="A20" s="144" t="str">
        <f>VLOOKUP(B20,'[1]LISTADO ATM'!$A$2:$C$922,3,0)</f>
        <v>DISTRITO NACIONAL</v>
      </c>
      <c r="B20" s="158">
        <v>927</v>
      </c>
      <c r="C20" s="144" t="str">
        <f>VLOOKUP(B20,'[1]LISTADO ATM'!$A$2:$B$922,2,0)</f>
        <v>ATM S/M Bravo La Esperilla</v>
      </c>
      <c r="D20" s="152" t="s">
        <v>2618</v>
      </c>
      <c r="E20" s="145" t="s">
        <v>2626</v>
      </c>
    </row>
    <row r="21" spans="1:5" s="119" customFormat="1" ht="18.75" customHeight="1" x14ac:dyDescent="0.25">
      <c r="A21" s="144" t="str">
        <f>VLOOKUP(B21,'[1]LISTADO ATM'!$A$2:$C$922,3,0)</f>
        <v>SUR</v>
      </c>
      <c r="B21" s="158">
        <v>871</v>
      </c>
      <c r="C21" s="144" t="str">
        <f>VLOOKUP(B21,'[1]LISTADO ATM'!$A$2:$B$922,2,0)</f>
        <v>ATM Plaza Cultural San Juan</v>
      </c>
      <c r="D21" s="152" t="s">
        <v>2618</v>
      </c>
      <c r="E21" s="145">
        <v>3336039744</v>
      </c>
    </row>
    <row r="22" spans="1:5" s="119" customFormat="1" ht="18.75" customHeight="1" x14ac:dyDescent="0.25">
      <c r="A22" s="144" t="str">
        <f>VLOOKUP(B22,'[1]LISTADO ATM'!$A$2:$C$922,3,0)</f>
        <v>ESTE</v>
      </c>
      <c r="B22" s="158">
        <v>660</v>
      </c>
      <c r="C22" s="144" t="str">
        <f>VLOOKUP(B22,'[1]LISTADO ATM'!$A$2:$B$922,2,0)</f>
        <v>ATM Oficina Romana Norte II</v>
      </c>
      <c r="D22" s="152" t="s">
        <v>2618</v>
      </c>
      <c r="E22" s="145">
        <v>3336039994</v>
      </c>
    </row>
    <row r="23" spans="1:5" s="119" customFormat="1" ht="18.75" customHeight="1" x14ac:dyDescent="0.25">
      <c r="A23" s="144" t="str">
        <f>VLOOKUP(B23,'[1]LISTADO ATM'!$A$2:$C$922,3,0)</f>
        <v>DISTRITO NACIONAL</v>
      </c>
      <c r="B23" s="158">
        <v>238</v>
      </c>
      <c r="C23" s="144" t="str">
        <f>VLOOKUP(B23,'[1]LISTADO ATM'!$A$2:$B$922,2,0)</f>
        <v xml:space="preserve">ATM Multicentro La Sirena Charles de Gaulle </v>
      </c>
      <c r="D23" s="152" t="s">
        <v>2618</v>
      </c>
      <c r="E23" s="145" t="s">
        <v>2629</v>
      </c>
    </row>
    <row r="24" spans="1:5" s="119" customFormat="1" ht="18.75" customHeight="1" x14ac:dyDescent="0.25">
      <c r="A24" s="144" t="str">
        <f>VLOOKUP(B24,'[1]LISTADO ATM'!$A$2:$C$922,3,0)</f>
        <v>SUR</v>
      </c>
      <c r="B24" s="158">
        <v>84</v>
      </c>
      <c r="C24" s="144" t="str">
        <f>VLOOKUP(B24,'[1]LISTADO ATM'!$A$2:$B$922,2,0)</f>
        <v xml:space="preserve">ATM Oficina Multicentro Sirena San Cristóbal </v>
      </c>
      <c r="D24" s="152" t="s">
        <v>2618</v>
      </c>
      <c r="E24" s="145" t="s">
        <v>2630</v>
      </c>
    </row>
    <row r="25" spans="1:5" s="119" customFormat="1" ht="18.75" customHeight="1" x14ac:dyDescent="0.25">
      <c r="A25" s="144" t="str">
        <f>VLOOKUP(B25,'[1]LISTADO ATM'!$A$2:$C$922,3,0)</f>
        <v>ESTE</v>
      </c>
      <c r="B25" s="158">
        <v>158</v>
      </c>
      <c r="C25" s="144" t="str">
        <f>VLOOKUP(B25,'[1]LISTADO ATM'!$A$2:$B$922,2,0)</f>
        <v xml:space="preserve">ATM Oficina Romana Norte </v>
      </c>
      <c r="D25" s="152" t="s">
        <v>2618</v>
      </c>
      <c r="E25" s="145" t="s">
        <v>2631</v>
      </c>
    </row>
    <row r="26" spans="1:5" s="119" customFormat="1" ht="18" customHeight="1" x14ac:dyDescent="0.25">
      <c r="A26" s="144" t="str">
        <f>VLOOKUP(B26,'[1]LISTADO ATM'!$A$2:$C$922,3,0)</f>
        <v>NORTE</v>
      </c>
      <c r="B26" s="158">
        <v>632</v>
      </c>
      <c r="C26" s="144" t="str">
        <f>VLOOKUP(B26,'[1]LISTADO ATM'!$A$2:$B$922,2,0)</f>
        <v xml:space="preserve">ATM Autobanco Gurabo </v>
      </c>
      <c r="D26" s="152" t="s">
        <v>2618</v>
      </c>
      <c r="E26" s="145" t="s">
        <v>2633</v>
      </c>
    </row>
    <row r="27" spans="1:5" s="119" customFormat="1" ht="18" customHeight="1" x14ac:dyDescent="0.25">
      <c r="A27" s="144" t="str">
        <f>VLOOKUP(B27,'[1]LISTADO ATM'!$A$2:$C$922,3,0)</f>
        <v>DISTRITO NACIONAL</v>
      </c>
      <c r="B27" s="158">
        <v>572</v>
      </c>
      <c r="C27" s="144" t="str">
        <f>VLOOKUP(B27,'[1]LISTADO ATM'!$A$2:$B$922,2,0)</f>
        <v xml:space="preserve">ATM Olé Ovando </v>
      </c>
      <c r="D27" s="152" t="s">
        <v>2618</v>
      </c>
      <c r="E27" s="145" t="s">
        <v>2635</v>
      </c>
    </row>
    <row r="28" spans="1:5" s="119" customFormat="1" ht="18" customHeight="1" x14ac:dyDescent="0.25">
      <c r="A28" s="144" t="str">
        <f>VLOOKUP(B28,'[1]LISTADO ATM'!$A$2:$C$922,3,0)</f>
        <v>DISTRITO NACIONAL</v>
      </c>
      <c r="B28" s="158">
        <v>628</v>
      </c>
      <c r="C28" s="144" t="str">
        <f>VLOOKUP(B28,'[1]LISTADO ATM'!$A$2:$B$922,2,0)</f>
        <v xml:space="preserve">ATM Autobanco San Isidro </v>
      </c>
      <c r="D28" s="152" t="s">
        <v>2618</v>
      </c>
      <c r="E28" s="145" t="s">
        <v>2636</v>
      </c>
    </row>
    <row r="29" spans="1:5" s="119" customFormat="1" ht="18" customHeight="1" x14ac:dyDescent="0.25">
      <c r="A29" s="144" t="str">
        <f>VLOOKUP(B29,'[1]LISTADO ATM'!$A$2:$C$922,3,0)</f>
        <v>DISTRITO NACIONAL</v>
      </c>
      <c r="B29" s="158">
        <v>717</v>
      </c>
      <c r="C29" s="144" t="str">
        <f>VLOOKUP(B29,'[1]LISTADO ATM'!$A$2:$B$922,2,0)</f>
        <v xml:space="preserve">ATM Oficina Los Alcarrizos </v>
      </c>
      <c r="D29" s="152" t="s">
        <v>2618</v>
      </c>
      <c r="E29" s="145" t="s">
        <v>2638</v>
      </c>
    </row>
    <row r="30" spans="1:5" s="119" customFormat="1" ht="18" customHeight="1" x14ac:dyDescent="0.25">
      <c r="A30" s="144" t="str">
        <f>VLOOKUP(B30,'[1]LISTADO ATM'!$A$2:$C$922,3,0)</f>
        <v>DISTRITO NACIONAL</v>
      </c>
      <c r="B30" s="158">
        <v>32</v>
      </c>
      <c r="C30" s="144" t="str">
        <f>VLOOKUP(B30,'[1]LISTADO ATM'!$A$2:$B$922,2,0)</f>
        <v xml:space="preserve">ATM Oficina San Martín II </v>
      </c>
      <c r="D30" s="152" t="s">
        <v>2618</v>
      </c>
      <c r="E30" s="145" t="s">
        <v>2639</v>
      </c>
    </row>
    <row r="31" spans="1:5" s="119" customFormat="1" ht="18" customHeight="1" x14ac:dyDescent="0.25">
      <c r="A31" s="144" t="str">
        <f>VLOOKUP(B31,'[1]LISTADO ATM'!$A$2:$C$922,3,0)</f>
        <v>NORTE</v>
      </c>
      <c r="B31" s="158">
        <v>144</v>
      </c>
      <c r="C31" s="144" t="str">
        <f>VLOOKUP(B31,'[1]LISTADO ATM'!$A$2:$B$922,2,0)</f>
        <v xml:space="preserve">ATM Oficina Villa Altagracia </v>
      </c>
      <c r="D31" s="152" t="s">
        <v>2618</v>
      </c>
      <c r="E31" s="145" t="s">
        <v>2644</v>
      </c>
    </row>
    <row r="32" spans="1:5" s="119" customFormat="1" ht="18" customHeight="1" x14ac:dyDescent="0.25">
      <c r="A32" s="144" t="str">
        <f>VLOOKUP(B32,'[1]LISTADO ATM'!$A$2:$C$922,3,0)</f>
        <v>DISTRITO NACIONAL</v>
      </c>
      <c r="B32" s="158">
        <v>540</v>
      </c>
      <c r="C32" s="144" t="str">
        <f>VLOOKUP(B32,'[1]LISTADO ATM'!$A$2:$B$922,2,0)</f>
        <v xml:space="preserve">ATM Autoservicio Sambil I </v>
      </c>
      <c r="D32" s="152" t="s">
        <v>2618</v>
      </c>
      <c r="E32" s="145" t="s">
        <v>2656</v>
      </c>
    </row>
    <row r="33" spans="1:5" s="119" customFormat="1" ht="18" customHeight="1" x14ac:dyDescent="0.25">
      <c r="A33" s="144" t="str">
        <f>VLOOKUP(B33,'[1]LISTADO ATM'!$A$2:$C$922,3,0)</f>
        <v>DISTRITO NACIONAL</v>
      </c>
      <c r="B33" s="158">
        <v>493</v>
      </c>
      <c r="C33" s="144" t="str">
        <f>VLOOKUP(B33,'[1]LISTADO ATM'!$A$2:$B$922,2,0)</f>
        <v xml:space="preserve">ATM Oficina Haina Occidental II </v>
      </c>
      <c r="D33" s="152" t="s">
        <v>2618</v>
      </c>
      <c r="E33" s="145">
        <v>3336040773</v>
      </c>
    </row>
    <row r="34" spans="1:5" s="119" customFormat="1" ht="18" customHeight="1" x14ac:dyDescent="0.25">
      <c r="A34" s="144" t="str">
        <f>VLOOKUP(B34,'[1]LISTADO ATM'!$A$2:$C$922,3,0)</f>
        <v>DISTRITO NACIONAL</v>
      </c>
      <c r="B34" s="158">
        <v>331</v>
      </c>
      <c r="C34" s="144" t="str">
        <f>VLOOKUP(B34,'[1]LISTADO ATM'!$A$2:$B$922,2,0)</f>
        <v>ATM Ayuntamiento Sto. Dgo. Este</v>
      </c>
      <c r="D34" s="152" t="s">
        <v>2618</v>
      </c>
      <c r="E34" s="145" t="s">
        <v>2657</v>
      </c>
    </row>
    <row r="35" spans="1:5" s="119" customFormat="1" ht="18" customHeight="1" x14ac:dyDescent="0.25">
      <c r="A35" s="144" t="str">
        <f>VLOOKUP(B35,'[1]LISTADO ATM'!$A$2:$C$922,3,0)</f>
        <v>DISTRITO NACIONAL</v>
      </c>
      <c r="B35" s="158">
        <v>931</v>
      </c>
      <c r="C35" s="144" t="str">
        <f>VLOOKUP(B35,'[1]LISTADO ATM'!$A$2:$B$922,2,0)</f>
        <v xml:space="preserve">ATM Autobanco Luperón I </v>
      </c>
      <c r="D35" s="152" t="s">
        <v>2618</v>
      </c>
      <c r="E35" s="145" t="s">
        <v>2658</v>
      </c>
    </row>
    <row r="36" spans="1:5" s="119" customFormat="1" ht="18" customHeight="1" x14ac:dyDescent="0.25">
      <c r="A36" s="144" t="str">
        <f>VLOOKUP(B36,'[1]LISTADO ATM'!$A$2:$C$922,3,0)</f>
        <v>DISTRITO NACIONAL</v>
      </c>
      <c r="B36" s="158">
        <v>706</v>
      </c>
      <c r="C36" s="144" t="str">
        <f>VLOOKUP(B36,'[1]LISTADO ATM'!$A$2:$B$922,2,0)</f>
        <v xml:space="preserve">ATM S/M Pristine </v>
      </c>
      <c r="D36" s="152" t="s">
        <v>2618</v>
      </c>
      <c r="E36" s="145" t="s">
        <v>2659</v>
      </c>
    </row>
    <row r="37" spans="1:5" s="119" customFormat="1" ht="18" customHeight="1" x14ac:dyDescent="0.25">
      <c r="A37" s="144" t="str">
        <f>VLOOKUP(B37,'[1]LISTADO ATM'!$A$2:$C$922,3,0)</f>
        <v>NORTE</v>
      </c>
      <c r="B37" s="158">
        <v>633</v>
      </c>
      <c r="C37" s="144" t="str">
        <f>VLOOKUP(B37,'[1]LISTADO ATM'!$A$2:$B$922,2,0)</f>
        <v xml:space="preserve">ATM Autobanco Las Colinas </v>
      </c>
      <c r="D37" s="152" t="s">
        <v>2618</v>
      </c>
      <c r="E37" s="145" t="s">
        <v>2663</v>
      </c>
    </row>
    <row r="38" spans="1:5" s="119" customFormat="1" ht="18" customHeight="1" x14ac:dyDescent="0.25">
      <c r="A38" s="144" t="str">
        <f>VLOOKUP(B38,'[1]LISTADO ATM'!$A$2:$C$922,3,0)</f>
        <v>DISTRITO NACIONAL</v>
      </c>
      <c r="B38" s="158">
        <v>240</v>
      </c>
      <c r="C38" s="144" t="str">
        <f>VLOOKUP(B38,'[1]LISTADO ATM'!$A$2:$B$922,2,0)</f>
        <v xml:space="preserve">ATM Oficina Carrefour I </v>
      </c>
      <c r="D38" s="152" t="s">
        <v>2618</v>
      </c>
      <c r="E38" s="145" t="s">
        <v>2664</v>
      </c>
    </row>
    <row r="39" spans="1:5" s="119" customFormat="1" ht="18" customHeight="1" x14ac:dyDescent="0.25">
      <c r="A39" s="144" t="str">
        <f>VLOOKUP(B39,'[1]LISTADO ATM'!$A$2:$C$922,3,0)</f>
        <v>DISTRITO NACIONAL</v>
      </c>
      <c r="B39" s="158">
        <v>671</v>
      </c>
      <c r="C39" s="144" t="str">
        <f>VLOOKUP(B39,'[1]LISTADO ATM'!$A$2:$B$922,2,0)</f>
        <v>ATM Ayuntamiento Sto. Dgo. Norte</v>
      </c>
      <c r="D39" s="152" t="s">
        <v>2618</v>
      </c>
      <c r="E39" s="145" t="s">
        <v>2660</v>
      </c>
    </row>
    <row r="40" spans="1:5" s="119" customFormat="1" ht="18" customHeight="1" x14ac:dyDescent="0.25">
      <c r="A40" s="144" t="str">
        <f>VLOOKUP(B40,'[1]LISTADO ATM'!$A$2:$C$922,3,0)</f>
        <v>NORTE</v>
      </c>
      <c r="B40" s="158">
        <v>315</v>
      </c>
      <c r="C40" s="144" t="str">
        <f>VLOOKUP(B40,'[1]LISTADO ATM'!$A$2:$B$922,2,0)</f>
        <v xml:space="preserve">ATM Oficina Estrella Sadalá </v>
      </c>
      <c r="D40" s="152" t="s">
        <v>2618</v>
      </c>
      <c r="E40" s="158">
        <v>3336039750</v>
      </c>
    </row>
    <row r="41" spans="1:5" s="119" customFormat="1" ht="18" customHeight="1" x14ac:dyDescent="0.25">
      <c r="A41" s="144" t="str">
        <f>VLOOKUP(B41,'[1]LISTADO ATM'!$A$2:$C$922,3,0)</f>
        <v>NORTE</v>
      </c>
      <c r="B41" s="158">
        <v>91</v>
      </c>
      <c r="C41" s="144" t="str">
        <f>VLOOKUP(B41,'[1]LISTADO ATM'!$A$2:$B$922,2,0)</f>
        <v xml:space="preserve">ATM UNP Villa Isabela </v>
      </c>
      <c r="D41" s="152" t="s">
        <v>2618</v>
      </c>
      <c r="E41" s="158">
        <v>3336039977</v>
      </c>
    </row>
    <row r="42" spans="1:5" s="119" customFormat="1" ht="18" customHeight="1" x14ac:dyDescent="0.25">
      <c r="A42" s="144" t="str">
        <f>VLOOKUP(B42,'[1]LISTADO ATM'!$A$2:$C$922,3,0)</f>
        <v>DISTRITO NACIONAL</v>
      </c>
      <c r="B42" s="158">
        <v>406</v>
      </c>
      <c r="C42" s="144" t="str">
        <f>VLOOKUP(B42,'[1]LISTADO ATM'!$A$2:$B$922,2,0)</f>
        <v xml:space="preserve">ATM UNP Plaza Lama Máximo Gómez </v>
      </c>
      <c r="D42" s="152" t="s">
        <v>2618</v>
      </c>
      <c r="E42" s="158" t="s">
        <v>2647</v>
      </c>
    </row>
    <row r="43" spans="1:5" s="119" customFormat="1" ht="18" customHeight="1" x14ac:dyDescent="0.25">
      <c r="A43" s="144" t="str">
        <f>VLOOKUP(B43,'[1]LISTADO ATM'!$A$2:$C$922,3,0)</f>
        <v>DISTRITO NACIONAL</v>
      </c>
      <c r="B43" s="158">
        <v>793</v>
      </c>
      <c r="C43" s="144" t="str">
        <f>VLOOKUP(B43,'[1]LISTADO ATM'!$A$2:$B$922,2,0)</f>
        <v xml:space="preserve">ATM Centro de Caja Agora Mall </v>
      </c>
      <c r="D43" s="152" t="s">
        <v>2618</v>
      </c>
      <c r="E43" s="158">
        <v>3336040236</v>
      </c>
    </row>
    <row r="44" spans="1:5" s="119" customFormat="1" ht="18" customHeight="1" x14ac:dyDescent="0.25">
      <c r="A44" s="144" t="str">
        <f>VLOOKUP(B44,'[1]LISTADO ATM'!$A$2:$C$922,3,0)</f>
        <v>SUR</v>
      </c>
      <c r="B44" s="158">
        <v>6</v>
      </c>
      <c r="C44" s="144" t="str">
        <f>VLOOKUP(B44,'[1]LISTADO ATM'!$A$2:$B$922,2,0)</f>
        <v xml:space="preserve">ATM Plaza WAO San Juan </v>
      </c>
      <c r="D44" s="152" t="s">
        <v>2618</v>
      </c>
      <c r="E44" s="158" t="s">
        <v>2648</v>
      </c>
    </row>
    <row r="45" spans="1:5" s="119" customFormat="1" ht="18" customHeight="1" x14ac:dyDescent="0.25">
      <c r="A45" s="144" t="str">
        <f>VLOOKUP(B45,'[1]LISTADO ATM'!$A$2:$C$922,3,0)</f>
        <v>ESTE</v>
      </c>
      <c r="B45" s="158">
        <v>211</v>
      </c>
      <c r="C45" s="144" t="str">
        <f>VLOOKUP(B45,'[1]LISTADO ATM'!$A$2:$B$922,2,0)</f>
        <v xml:space="preserve">ATM Oficina La Romana I </v>
      </c>
      <c r="D45" s="152" t="s">
        <v>2618</v>
      </c>
      <c r="E45" s="158" t="s">
        <v>2649</v>
      </c>
    </row>
    <row r="46" spans="1:5" s="119" customFormat="1" ht="18" customHeight="1" x14ac:dyDescent="0.25">
      <c r="A46" s="144" t="str">
        <f>VLOOKUP(B46,'[1]LISTADO ATM'!$A$2:$C$922,3,0)</f>
        <v>DISTRITO NACIONAL</v>
      </c>
      <c r="B46" s="158">
        <v>557</v>
      </c>
      <c r="C46" s="144" t="str">
        <f>VLOOKUP(B46,'[1]LISTADO ATM'!$A$2:$B$922,2,0)</f>
        <v xml:space="preserve">ATM Multicentro La Sirena Ave. Mella </v>
      </c>
      <c r="D46" s="152" t="s">
        <v>2618</v>
      </c>
      <c r="E46" s="158" t="s">
        <v>2650</v>
      </c>
    </row>
    <row r="47" spans="1:5" s="119" customFormat="1" ht="18" customHeight="1" x14ac:dyDescent="0.25">
      <c r="A47" s="144" t="str">
        <f>VLOOKUP(B47,'[1]LISTADO ATM'!$A$2:$C$922,3,0)</f>
        <v>ESTE</v>
      </c>
      <c r="B47" s="158">
        <v>912</v>
      </c>
      <c r="C47" s="144" t="str">
        <f>VLOOKUP(B47,'[1]LISTADO ATM'!$A$2:$B$922,2,0)</f>
        <v xml:space="preserve">ATM Oficina San Pedro II </v>
      </c>
      <c r="D47" s="152" t="s">
        <v>2618</v>
      </c>
      <c r="E47" s="158" t="s">
        <v>2654</v>
      </c>
    </row>
    <row r="48" spans="1:5" s="119" customFormat="1" ht="18" customHeight="1" x14ac:dyDescent="0.25">
      <c r="A48" s="144" t="str">
        <f>VLOOKUP(B48,'[1]LISTADO ATM'!$A$2:$C$922,3,0)</f>
        <v>DISTRITO NACIONAL</v>
      </c>
      <c r="B48" s="158">
        <v>696</v>
      </c>
      <c r="C48" s="144" t="str">
        <f>VLOOKUP(B48,'[1]LISTADO ATM'!$A$2:$B$922,2,0)</f>
        <v>ATM Olé Jacobo Majluta</v>
      </c>
      <c r="D48" s="152" t="s">
        <v>2618</v>
      </c>
      <c r="E48" s="158" t="s">
        <v>2667</v>
      </c>
    </row>
    <row r="49" spans="1:5" s="119" customFormat="1" ht="18" customHeight="1" x14ac:dyDescent="0.25">
      <c r="A49" s="144"/>
      <c r="B49" s="158"/>
      <c r="C49" s="144"/>
      <c r="D49" s="152"/>
      <c r="E49" s="145"/>
    </row>
    <row r="50" spans="1:5" s="119" customFormat="1" ht="19.5" customHeight="1" x14ac:dyDescent="0.25">
      <c r="A50" s="144" t="e">
        <f>VLOOKUP(B50,'[1]LISTADO ATM'!$A$2:$C$922,3,0)</f>
        <v>#N/A</v>
      </c>
      <c r="B50" s="158"/>
      <c r="C50" s="144" t="e">
        <f>VLOOKUP(B50,'[1]LISTADO ATM'!$A$2:$B$922,2,0)</f>
        <v>#N/A</v>
      </c>
      <c r="D50" s="152"/>
      <c r="E50" s="145"/>
    </row>
    <row r="51" spans="1:5" s="119" customFormat="1" ht="19.5" customHeight="1" x14ac:dyDescent="0.25">
      <c r="A51" s="148" t="s">
        <v>2460</v>
      </c>
      <c r="B51" s="149">
        <f>COUNT(B9:B50)</f>
        <v>40</v>
      </c>
      <c r="C51" s="206"/>
      <c r="D51" s="206"/>
      <c r="E51" s="206"/>
    </row>
    <row r="52" spans="1:5" s="119" customFormat="1" ht="19.5" customHeight="1" x14ac:dyDescent="0.25">
      <c r="A52" s="194"/>
      <c r="B52" s="195"/>
      <c r="C52" s="195"/>
      <c r="D52" s="195"/>
      <c r="E52" s="196"/>
    </row>
    <row r="53" spans="1:5" s="119" customFormat="1" ht="19.5" customHeight="1" thickBot="1" x14ac:dyDescent="0.3">
      <c r="A53" s="197" t="s">
        <v>2558</v>
      </c>
      <c r="B53" s="198"/>
      <c r="C53" s="198"/>
      <c r="D53" s="198"/>
      <c r="E53" s="199"/>
    </row>
    <row r="54" spans="1:5" s="119" customFormat="1" ht="19.5" customHeight="1" x14ac:dyDescent="0.25">
      <c r="A54" s="147" t="s">
        <v>15</v>
      </c>
      <c r="B54" s="147" t="s">
        <v>2407</v>
      </c>
      <c r="C54" s="147" t="s">
        <v>46</v>
      </c>
      <c r="D54" s="180" t="s">
        <v>2410</v>
      </c>
      <c r="E54" s="181" t="s">
        <v>2408</v>
      </c>
    </row>
    <row r="55" spans="1:5" s="119" customFormat="1" ht="19.5" customHeight="1" x14ac:dyDescent="0.25">
      <c r="A55" s="145" t="str">
        <f>VLOOKUP(B55,'[1]LISTADO ATM'!$A$2:$C$922,3,0)</f>
        <v>DISTRITO NACIONAL</v>
      </c>
      <c r="B55" s="145">
        <v>540</v>
      </c>
      <c r="C55" s="145" t="str">
        <f>VLOOKUP(B55,'[1]LISTADO ATM'!$A$2:$B$822,2,0)</f>
        <v xml:space="preserve">ATM Autoservicio Sambil I </v>
      </c>
      <c r="D55" s="152" t="s">
        <v>2619</v>
      </c>
      <c r="E55" s="145">
        <v>3336039594</v>
      </c>
    </row>
    <row r="56" spans="1:5" s="119" customFormat="1" ht="19.5" customHeight="1" x14ac:dyDescent="0.25">
      <c r="A56" s="145" t="str">
        <f>VLOOKUP(B56,'[1]LISTADO ATM'!$A$2:$C$922,3,0)</f>
        <v>NORTE</v>
      </c>
      <c r="B56" s="145">
        <v>944</v>
      </c>
      <c r="C56" s="145" t="str">
        <f>VLOOKUP(B56,'[1]LISTADO ATM'!$A$2:$B$822,2,0)</f>
        <v xml:space="preserve">ATM UNP Mao </v>
      </c>
      <c r="D56" s="152" t="s">
        <v>2619</v>
      </c>
      <c r="E56" s="145">
        <v>3336038660</v>
      </c>
    </row>
    <row r="57" spans="1:5" s="119" customFormat="1" ht="19.5" customHeight="1" x14ac:dyDescent="0.25">
      <c r="A57" s="145" t="str">
        <f>VLOOKUP(B57,'[1]LISTADO ATM'!$A$2:$C$922,3,0)</f>
        <v>ESTE</v>
      </c>
      <c r="B57" s="145">
        <v>353</v>
      </c>
      <c r="C57" s="145" t="str">
        <f>VLOOKUP(B57,'[1]LISTADO ATM'!$A$2:$B$822,2,0)</f>
        <v xml:space="preserve">ATM Estación Boulevard Juan Dolio </v>
      </c>
      <c r="D57" s="152" t="s">
        <v>2619</v>
      </c>
      <c r="E57" s="145">
        <v>3336040142</v>
      </c>
    </row>
    <row r="58" spans="1:5" s="119" customFormat="1" ht="19.5" customHeight="1" x14ac:dyDescent="0.25">
      <c r="A58" s="145" t="str">
        <f>VLOOKUP(B58,'[1]LISTADO ATM'!$A$2:$C$922,3,0)</f>
        <v>NORTE</v>
      </c>
      <c r="B58" s="145">
        <v>965</v>
      </c>
      <c r="C58" s="145" t="str">
        <f>VLOOKUP(B58,'[1]LISTADO ATM'!$A$2:$B$822,2,0)</f>
        <v xml:space="preserve">ATM S/M La Fuente FUN (Santiago) </v>
      </c>
      <c r="D58" s="152" t="s">
        <v>2619</v>
      </c>
      <c r="E58" s="145" t="s">
        <v>2652</v>
      </c>
    </row>
    <row r="59" spans="1:5" s="119" customFormat="1" ht="19.5" customHeight="1" x14ac:dyDescent="0.25">
      <c r="A59" s="145" t="str">
        <f>VLOOKUP(B59,'[1]LISTADO ATM'!$A$2:$C$922,3,0)</f>
        <v>SUR</v>
      </c>
      <c r="B59" s="145">
        <v>5</v>
      </c>
      <c r="C59" s="145" t="str">
        <f>VLOOKUP(B59,'[1]LISTADO ATM'!$A$2:$B$822,2,0)</f>
        <v>ATM Oficina Autoservicio Villa Ofelia (San Juan)</v>
      </c>
      <c r="D59" s="152" t="s">
        <v>2619</v>
      </c>
      <c r="E59" s="154">
        <v>3336041620</v>
      </c>
    </row>
    <row r="60" spans="1:5" s="119" customFormat="1" ht="19.5" customHeight="1" x14ac:dyDescent="0.25">
      <c r="A60" s="145" t="e">
        <f>VLOOKUP(B60,'[1]LISTADO ATM'!$A$2:$C$922,3,0)</f>
        <v>#N/A</v>
      </c>
      <c r="B60" s="145"/>
      <c r="C60" s="145" t="e">
        <f>VLOOKUP(B60,'[1]LISTADO ATM'!$A$2:$B$822,2,0)</f>
        <v>#N/A</v>
      </c>
      <c r="D60" s="152"/>
      <c r="E60" s="145"/>
    </row>
    <row r="61" spans="1:5" s="119" customFormat="1" ht="19.5" customHeight="1" x14ac:dyDescent="0.25">
      <c r="A61" s="145" t="e">
        <f>VLOOKUP(B61,'[1]LISTADO ATM'!$A$2:$C$922,3,0)</f>
        <v>#N/A</v>
      </c>
      <c r="B61" s="145"/>
      <c r="C61" s="145" t="e">
        <f>VLOOKUP(B61,'[1]LISTADO ATM'!$A$2:$B$822,2,0)</f>
        <v>#N/A</v>
      </c>
      <c r="D61" s="152"/>
      <c r="E61" s="145"/>
    </row>
    <row r="62" spans="1:5" s="119" customFormat="1" ht="19.5" customHeight="1" x14ac:dyDescent="0.25">
      <c r="A62" s="145" t="e">
        <f>VLOOKUP(B62,'[1]LISTADO ATM'!$A$2:$C$922,3,0)</f>
        <v>#N/A</v>
      </c>
      <c r="B62" s="145"/>
      <c r="C62" s="145" t="e">
        <f>VLOOKUP(B62,'[1]LISTADO ATM'!$A$2:$B$822,2,0)</f>
        <v>#N/A</v>
      </c>
      <c r="D62" s="152"/>
      <c r="E62" s="145"/>
    </row>
    <row r="63" spans="1:5" s="119" customFormat="1" ht="19.5" customHeight="1" x14ac:dyDescent="0.25">
      <c r="A63" s="145" t="e">
        <f>VLOOKUP(B63,'[1]LISTADO ATM'!$A$2:$C$922,3,0)</f>
        <v>#N/A</v>
      </c>
      <c r="B63" s="145"/>
      <c r="C63" s="145" t="e">
        <f>VLOOKUP(B63,'[1]LISTADO ATM'!$A$2:$B$822,2,0)</f>
        <v>#N/A</v>
      </c>
      <c r="D63" s="152"/>
      <c r="E63" s="145"/>
    </row>
    <row r="64" spans="1:5" s="119" customFormat="1" ht="19.5" customHeight="1" x14ac:dyDescent="0.25">
      <c r="A64" s="145" t="e">
        <f>VLOOKUP(B64,'[1]LISTADO ATM'!$A$2:$C$922,3,0)</f>
        <v>#N/A</v>
      </c>
      <c r="B64" s="145"/>
      <c r="C64" s="145" t="e">
        <f>VLOOKUP(B64,'[1]LISTADO ATM'!$A$2:$B$822,2,0)</f>
        <v>#N/A</v>
      </c>
      <c r="D64" s="152"/>
      <c r="E64" s="145"/>
    </row>
    <row r="65" spans="1:6" s="119" customFormat="1" ht="19.5" customHeight="1" x14ac:dyDescent="0.25">
      <c r="A65" s="145" t="e">
        <f>VLOOKUP(B65,'[1]LISTADO ATM'!$A$2:$C$922,3,0)</f>
        <v>#N/A</v>
      </c>
      <c r="B65" s="145"/>
      <c r="C65" s="145" t="e">
        <f>VLOOKUP(B65,'[1]LISTADO ATM'!$A$2:$B$822,2,0)</f>
        <v>#N/A</v>
      </c>
      <c r="D65" s="152"/>
      <c r="E65" s="145"/>
    </row>
    <row r="66" spans="1:6" s="119" customFormat="1" ht="19.5" customHeight="1" x14ac:dyDescent="0.25">
      <c r="A66" s="145" t="e">
        <f>VLOOKUP(B66,'[1]LISTADO ATM'!$A$2:$C$922,3,0)</f>
        <v>#N/A</v>
      </c>
      <c r="B66" s="145"/>
      <c r="C66" s="145" t="e">
        <f>VLOOKUP(B66,'[1]LISTADO ATM'!$A$2:$B$822,2,0)</f>
        <v>#N/A</v>
      </c>
      <c r="D66" s="152"/>
      <c r="E66" s="145"/>
    </row>
    <row r="67" spans="1:6" s="119" customFormat="1" ht="19.5" customHeight="1" x14ac:dyDescent="0.25">
      <c r="A67" s="148" t="s">
        <v>2460</v>
      </c>
      <c r="B67" s="149">
        <f>COUNT(B55:B66)</f>
        <v>5</v>
      </c>
      <c r="C67" s="174"/>
      <c r="D67" s="175"/>
      <c r="E67" s="176"/>
    </row>
    <row r="68" spans="1:6" s="119" customFormat="1" ht="19.5" customHeight="1" thickBot="1" x14ac:dyDescent="0.3">
      <c r="A68" s="207"/>
      <c r="B68" s="188"/>
      <c r="C68" s="188"/>
      <c r="D68" s="188"/>
      <c r="E68" s="189"/>
    </row>
    <row r="69" spans="1:6" s="119" customFormat="1" ht="19.5" customHeight="1" thickBot="1" x14ac:dyDescent="0.3">
      <c r="A69" s="177" t="s">
        <v>2461</v>
      </c>
      <c r="B69" s="178"/>
      <c r="C69" s="178"/>
      <c r="D69" s="178"/>
      <c r="E69" s="179"/>
    </row>
    <row r="70" spans="1:6" s="119" customFormat="1" ht="19.5" customHeight="1" x14ac:dyDescent="0.25">
      <c r="A70" s="147" t="s">
        <v>15</v>
      </c>
      <c r="B70" s="147" t="s">
        <v>2407</v>
      </c>
      <c r="C70" s="147" t="s">
        <v>46</v>
      </c>
      <c r="D70" s="161" t="s">
        <v>2410</v>
      </c>
      <c r="E70" s="147" t="s">
        <v>2408</v>
      </c>
    </row>
    <row r="71" spans="1:6" s="119" customFormat="1" ht="19.5" customHeight="1" x14ac:dyDescent="0.25">
      <c r="A71" s="144" t="str">
        <f>VLOOKUP(B71,'[1]LISTADO ATM'!$A$2:$C$922,3,0)</f>
        <v>ESTE</v>
      </c>
      <c r="B71" s="158">
        <v>427</v>
      </c>
      <c r="C71" s="144" t="str">
        <f>VLOOKUP(B71,'[1]LISTADO ATM'!$A$2:$B$922,2,0)</f>
        <v xml:space="preserve">ATM Almacenes Iberia (Hato Mayor) </v>
      </c>
      <c r="D71" s="151" t="s">
        <v>2428</v>
      </c>
      <c r="E71" s="145">
        <v>3336038122</v>
      </c>
    </row>
    <row r="72" spans="1:6" s="119" customFormat="1" ht="19.5" customHeight="1" x14ac:dyDescent="0.25">
      <c r="A72" s="144" t="str">
        <f>VLOOKUP(B72,'[1]LISTADO ATM'!$A$2:$C$922,3,0)</f>
        <v>ESTE</v>
      </c>
      <c r="B72" s="158">
        <v>429</v>
      </c>
      <c r="C72" s="144" t="str">
        <f>VLOOKUP(B72,'[1]LISTADO ATM'!$A$2:$B$922,2,0)</f>
        <v xml:space="preserve">ATM Oficina Jumbo La Romana </v>
      </c>
      <c r="D72" s="151" t="s">
        <v>2428</v>
      </c>
      <c r="E72" s="145">
        <v>3336038130</v>
      </c>
    </row>
    <row r="73" spans="1:6" s="119" customFormat="1" ht="19.5" customHeight="1" x14ac:dyDescent="0.25">
      <c r="A73" s="144" t="str">
        <f>VLOOKUP(B73,'[1]LISTADO ATM'!$A$2:$C$922,3,0)</f>
        <v>DISTRITO NACIONAL</v>
      </c>
      <c r="B73" s="158">
        <v>573</v>
      </c>
      <c r="C73" s="144" t="str">
        <f>VLOOKUP(B73,'[1]LISTADO ATM'!$A$2:$B$922,2,0)</f>
        <v xml:space="preserve">ATM IDSS </v>
      </c>
      <c r="D73" s="151" t="s">
        <v>2428</v>
      </c>
      <c r="E73" s="145" t="s">
        <v>2627</v>
      </c>
    </row>
    <row r="74" spans="1:6" s="119" customFormat="1" ht="19.5" customHeight="1" x14ac:dyDescent="0.25">
      <c r="A74" s="144" t="str">
        <f>VLOOKUP(B74,'[1]LISTADO ATM'!$A$2:$C$922,3,0)</f>
        <v>DISTRITO NACIONAL</v>
      </c>
      <c r="B74" s="158">
        <v>169</v>
      </c>
      <c r="C74" s="144" t="str">
        <f>VLOOKUP(B74,'[1]LISTADO ATM'!$A$2:$B$922,2,0)</f>
        <v xml:space="preserve">ATM Oficina Caonabo </v>
      </c>
      <c r="D74" s="151" t="s">
        <v>2428</v>
      </c>
      <c r="E74" s="145">
        <v>3336039877</v>
      </c>
    </row>
    <row r="75" spans="1:6" s="119" customFormat="1" ht="18" customHeight="1" x14ac:dyDescent="0.25">
      <c r="A75" s="144" t="str">
        <f>VLOOKUP(B75,'[1]LISTADO ATM'!$A$2:$C$922,3,0)</f>
        <v>SUR</v>
      </c>
      <c r="B75" s="158">
        <v>512</v>
      </c>
      <c r="C75" s="144" t="str">
        <f>VLOOKUP(B75,'[1]LISTADO ATM'!$A$2:$B$922,2,0)</f>
        <v>ATM Plaza Jesús Ferreira</v>
      </c>
      <c r="D75" s="151" t="s">
        <v>2428</v>
      </c>
      <c r="E75" s="145" t="s">
        <v>2641</v>
      </c>
    </row>
    <row r="76" spans="1:6" s="119" customFormat="1" ht="18" customHeight="1" x14ac:dyDescent="0.25">
      <c r="A76" s="144" t="str">
        <f>VLOOKUP(B76,'[1]LISTADO ATM'!$A$2:$C$922,3,0)</f>
        <v>NORTE</v>
      </c>
      <c r="B76" s="158">
        <v>991</v>
      </c>
      <c r="C76" s="144" t="str">
        <f>VLOOKUP(B76,'[1]LISTADO ATM'!$A$2:$B$922,2,0)</f>
        <v xml:space="preserve">ATM UNP Las Matas de Santa Cruz </v>
      </c>
      <c r="D76" s="151" t="s">
        <v>2428</v>
      </c>
      <c r="E76" s="145" t="s">
        <v>2643</v>
      </c>
    </row>
    <row r="77" spans="1:6" ht="18.75" customHeight="1" x14ac:dyDescent="0.25">
      <c r="A77" s="144" t="str">
        <f>VLOOKUP(B77,'[1]LISTADO ATM'!$A$2:$C$922,3,0)</f>
        <v>DISTRITO NACIONAL</v>
      </c>
      <c r="B77" s="158">
        <v>514</v>
      </c>
      <c r="C77" s="144" t="str">
        <f>VLOOKUP(B77,'[1]LISTADO ATM'!$A$2:$B$922,2,0)</f>
        <v>ATM Autoservicio Charles de Gaulle</v>
      </c>
      <c r="D77" s="151" t="s">
        <v>2428</v>
      </c>
      <c r="E77" s="145" t="s">
        <v>2665</v>
      </c>
      <c r="F77" s="119"/>
    </row>
    <row r="78" spans="1:6" ht="18.75" customHeight="1" x14ac:dyDescent="0.25">
      <c r="A78" s="144" t="str">
        <f>VLOOKUP(B78,'[1]LISTADO ATM'!$A$2:$C$922,3,0)</f>
        <v>NORTE</v>
      </c>
      <c r="B78" s="158">
        <v>796</v>
      </c>
      <c r="C78" s="144" t="str">
        <f>VLOOKUP(B78,'[1]LISTADO ATM'!$A$2:$B$922,2,0)</f>
        <v xml:space="preserve">ATM Oficina Plaza Ventura (Nagua) </v>
      </c>
      <c r="D78" s="151" t="s">
        <v>2428</v>
      </c>
      <c r="E78" s="145" t="s">
        <v>2666</v>
      </c>
      <c r="F78" s="119"/>
    </row>
    <row r="79" spans="1:6" ht="18.75" customHeight="1" x14ac:dyDescent="0.25">
      <c r="A79" s="144" t="e">
        <f>VLOOKUP(B79,'[1]LISTADO ATM'!$A$2:$C$922,3,0)</f>
        <v>#N/A</v>
      </c>
      <c r="B79" s="158"/>
      <c r="C79" s="144" t="e">
        <f>VLOOKUP(B79,'[1]LISTADO ATM'!$A$2:$B$922,2,0)</f>
        <v>#N/A</v>
      </c>
      <c r="D79" s="151"/>
      <c r="E79" s="145"/>
      <c r="F79" s="119"/>
    </row>
    <row r="80" spans="1:6" s="138" customFormat="1" ht="18.75" customHeight="1" x14ac:dyDescent="0.25">
      <c r="A80" s="144" t="e">
        <f>VLOOKUP(B80,'[1]LISTADO ATM'!$A$2:$C$922,3,0)</f>
        <v>#N/A</v>
      </c>
      <c r="B80" s="158"/>
      <c r="C80" s="144" t="e">
        <f>VLOOKUP(B80,'[1]LISTADO ATM'!$A$2:$B$922,2,0)</f>
        <v>#N/A</v>
      </c>
      <c r="D80" s="151"/>
      <c r="E80" s="145"/>
    </row>
    <row r="81" spans="1:5" s="119" customFormat="1" ht="18.75" customHeight="1" x14ac:dyDescent="0.25">
      <c r="A81" s="144" t="e">
        <f>VLOOKUP(B81,'[1]LISTADO ATM'!$A$2:$C$922,3,0)</f>
        <v>#N/A</v>
      </c>
      <c r="B81" s="158"/>
      <c r="C81" s="144" t="e">
        <f>VLOOKUP(B81,'[1]LISTADO ATM'!$A$2:$B$922,2,0)</f>
        <v>#N/A</v>
      </c>
      <c r="D81" s="151"/>
      <c r="E81" s="145"/>
    </row>
    <row r="82" spans="1:5" s="119" customFormat="1" ht="18.75" customHeight="1" x14ac:dyDescent="0.25">
      <c r="A82" s="144" t="e">
        <f>VLOOKUP(B82,'[1]LISTADO ATM'!$A$2:$C$922,3,0)</f>
        <v>#N/A</v>
      </c>
      <c r="B82" s="158"/>
      <c r="C82" s="144" t="e">
        <f>VLOOKUP(B82,'[1]LISTADO ATM'!$A$2:$B$922,2,0)</f>
        <v>#N/A</v>
      </c>
      <c r="D82" s="151"/>
      <c r="E82" s="145"/>
    </row>
    <row r="83" spans="1:5" s="119" customFormat="1" ht="18.75" customHeight="1" x14ac:dyDescent="0.25">
      <c r="A83" s="144" t="e">
        <f>VLOOKUP(B83,'[1]LISTADO ATM'!$A$2:$C$922,3,0)</f>
        <v>#N/A</v>
      </c>
      <c r="B83" s="158"/>
      <c r="C83" s="144" t="e">
        <f>VLOOKUP(B83,'[1]LISTADO ATM'!$A$2:$B$922,2,0)</f>
        <v>#N/A</v>
      </c>
      <c r="D83" s="151"/>
      <c r="E83" s="145"/>
    </row>
    <row r="84" spans="1:5" ht="18" x14ac:dyDescent="0.25">
      <c r="A84" s="148"/>
      <c r="B84" s="149">
        <f>COUNT(B71:B78)</f>
        <v>8</v>
      </c>
      <c r="C84" s="174"/>
      <c r="D84" s="175"/>
      <c r="E84" s="176"/>
    </row>
    <row r="85" spans="1:5" ht="18.75" customHeight="1" thickBot="1" x14ac:dyDescent="0.3">
      <c r="A85" s="207"/>
      <c r="B85" s="188"/>
      <c r="C85" s="188"/>
      <c r="D85" s="188"/>
      <c r="E85" s="189"/>
    </row>
    <row r="86" spans="1:5" ht="18.75" customHeight="1" thickBot="1" x14ac:dyDescent="0.3">
      <c r="A86" s="208" t="s">
        <v>2433</v>
      </c>
      <c r="B86" s="209"/>
      <c r="C86" s="209"/>
      <c r="D86" s="209"/>
      <c r="E86" s="210"/>
    </row>
    <row r="87" spans="1:5" ht="18" x14ac:dyDescent="0.25">
      <c r="A87" s="147" t="s">
        <v>15</v>
      </c>
      <c r="B87" s="147" t="s">
        <v>2407</v>
      </c>
      <c r="C87" s="147" t="s">
        <v>46</v>
      </c>
      <c r="D87" s="161" t="s">
        <v>2410</v>
      </c>
      <c r="E87" s="147" t="s">
        <v>2408</v>
      </c>
    </row>
    <row r="88" spans="1:5" ht="18.75" customHeight="1" x14ac:dyDescent="0.25">
      <c r="A88" s="144" t="str">
        <f>VLOOKUP(B88,'[1]LISTADO ATM'!$A$2:$C$922,3,0)</f>
        <v>DISTRITO NACIONAL</v>
      </c>
      <c r="B88" s="158">
        <v>490</v>
      </c>
      <c r="C88" s="144" t="str">
        <f>VLOOKUP(B88,'[1]LISTADO ATM'!$A$2:$B$922,2,0)</f>
        <v xml:space="preserve">ATM Hospital Ney Arias Lora </v>
      </c>
      <c r="D88" s="155" t="s">
        <v>2433</v>
      </c>
      <c r="E88" s="145">
        <v>3336039218</v>
      </c>
    </row>
    <row r="89" spans="1:5" ht="18.75" customHeight="1" x14ac:dyDescent="0.25">
      <c r="A89" s="144" t="str">
        <f>VLOOKUP(B89,'[1]LISTADO ATM'!$A$2:$C$922,3,0)</f>
        <v>DISTRITO NACIONAL</v>
      </c>
      <c r="B89" s="158">
        <v>600</v>
      </c>
      <c r="C89" s="144" t="str">
        <f>VLOOKUP(B89,'[1]LISTADO ATM'!$A$2:$B$922,2,0)</f>
        <v>ATM S/M Bravo Hipica</v>
      </c>
      <c r="D89" s="155" t="s">
        <v>2433</v>
      </c>
      <c r="E89" s="145">
        <v>3336039255</v>
      </c>
    </row>
    <row r="90" spans="1:5" ht="18.75" customHeight="1" x14ac:dyDescent="0.25">
      <c r="A90" s="144" t="str">
        <f>VLOOKUP(B90,'[1]LISTADO ATM'!$A$2:$C$922,3,0)</f>
        <v>DISTRITO NACIONAL</v>
      </c>
      <c r="B90" s="158">
        <v>678</v>
      </c>
      <c r="C90" s="144" t="str">
        <f>VLOOKUP(B90,'[1]LISTADO ATM'!$A$2:$B$922,2,0)</f>
        <v>ATM Eco Petroleo San Isidro</v>
      </c>
      <c r="D90" s="155" t="s">
        <v>2433</v>
      </c>
      <c r="E90" s="158" t="s">
        <v>2646</v>
      </c>
    </row>
    <row r="91" spans="1:5" ht="18" x14ac:dyDescent="0.25">
      <c r="A91" s="144" t="e">
        <f>VLOOKUP(B91,'[1]LISTADO ATM'!$A$2:$C$922,3,0)</f>
        <v>#N/A</v>
      </c>
      <c r="B91" s="158"/>
      <c r="C91" s="144" t="e">
        <f>VLOOKUP(B91,'[1]LISTADO ATM'!$A$2:$B$922,2,0)</f>
        <v>#N/A</v>
      </c>
      <c r="D91" s="155"/>
      <c r="E91" s="158"/>
    </row>
    <row r="92" spans="1:5" ht="18" x14ac:dyDescent="0.25">
      <c r="A92" s="144" t="e">
        <f>VLOOKUP(B92,'[1]LISTADO ATM'!$A$2:$C$922,3,0)</f>
        <v>#N/A</v>
      </c>
      <c r="B92" s="158"/>
      <c r="C92" s="144" t="e">
        <f>VLOOKUP(B92,'[1]LISTADO ATM'!$A$2:$B$922,2,0)</f>
        <v>#N/A</v>
      </c>
      <c r="D92" s="144" t="e">
        <f>VLOOKUP(B93,'[1]LISTADO ATM'!$A$2:$B$922,2,0)</f>
        <v>#N/A</v>
      </c>
      <c r="E92" s="158"/>
    </row>
    <row r="93" spans="1:5" ht="18" x14ac:dyDescent="0.25">
      <c r="A93" s="144" t="e">
        <f>VLOOKUP(B93,'[1]LISTADO ATM'!$A$2:$C$922,3,0)</f>
        <v>#N/A</v>
      </c>
      <c r="B93" s="158"/>
      <c r="C93" s="144" t="e">
        <f>VLOOKUP(B93,'[1]LISTADO ATM'!$A$2:$B$922,2,0)</f>
        <v>#N/A</v>
      </c>
      <c r="D93" s="144" t="e">
        <f>VLOOKUP(B94,'[1]LISTADO ATM'!$A$2:$B$922,2,0)</f>
        <v>#N/A</v>
      </c>
      <c r="E93" s="158"/>
    </row>
    <row r="94" spans="1:5" ht="18.75" customHeight="1" x14ac:dyDescent="0.25">
      <c r="A94" s="144" t="e">
        <f>VLOOKUP(B94,'[1]LISTADO ATM'!$A$2:$C$922,3,0)</f>
        <v>#N/A</v>
      </c>
      <c r="B94" s="158"/>
      <c r="C94" s="144" t="e">
        <f>VLOOKUP(B94,'[1]LISTADO ATM'!$A$2:$B$922,2,0)</f>
        <v>#N/A</v>
      </c>
      <c r="D94" s="144" t="e">
        <f>VLOOKUP(B95,'[1]LISTADO ATM'!$A$2:$B$922,2,0)</f>
        <v>#N/A</v>
      </c>
      <c r="E94" s="158"/>
    </row>
    <row r="95" spans="1:5" ht="18" x14ac:dyDescent="0.25">
      <c r="A95" s="144" t="e">
        <f>VLOOKUP(B95,'[1]LISTADO ATM'!$A$2:$C$922,3,0)</f>
        <v>#N/A</v>
      </c>
      <c r="B95" s="158"/>
      <c r="C95" s="144" t="e">
        <f>VLOOKUP(B95,'[1]LISTADO ATM'!$A$2:$B$922,2,0)</f>
        <v>#N/A</v>
      </c>
      <c r="D95" s="144"/>
      <c r="E95" s="158"/>
    </row>
    <row r="96" spans="1:5" ht="18.75" thickBot="1" x14ac:dyDescent="0.3">
      <c r="A96" s="143" t="s">
        <v>2460</v>
      </c>
      <c r="B96" s="150">
        <f>COUNTA(B88:B90)</f>
        <v>3</v>
      </c>
      <c r="C96" s="206"/>
      <c r="D96" s="206"/>
      <c r="E96" s="206"/>
    </row>
    <row r="97" spans="1:5" ht="15.75" thickBot="1" x14ac:dyDescent="0.3">
      <c r="A97" s="207"/>
      <c r="B97" s="188"/>
      <c r="C97" s="188"/>
      <c r="D97" s="188"/>
      <c r="E97" s="189"/>
    </row>
    <row r="98" spans="1:5" ht="18.75" thickBot="1" x14ac:dyDescent="0.3">
      <c r="A98" s="203" t="s">
        <v>2571</v>
      </c>
      <c r="B98" s="204"/>
      <c r="C98" s="204"/>
      <c r="D98" s="204"/>
      <c r="E98" s="205"/>
    </row>
    <row r="99" spans="1:5" ht="18" x14ac:dyDescent="0.25">
      <c r="A99" s="147" t="s">
        <v>15</v>
      </c>
      <c r="B99" s="147" t="s">
        <v>2407</v>
      </c>
      <c r="C99" s="147" t="s">
        <v>46</v>
      </c>
      <c r="D99" s="161" t="s">
        <v>2410</v>
      </c>
      <c r="E99" s="147" t="s">
        <v>2408</v>
      </c>
    </row>
    <row r="100" spans="1:5" ht="18" x14ac:dyDescent="0.25">
      <c r="A100" s="145" t="str">
        <f>VLOOKUP(B100,'[1]LISTADO ATM'!$A$2:$C$922,3,0)</f>
        <v>NORTE</v>
      </c>
      <c r="B100" s="145">
        <v>8</v>
      </c>
      <c r="C100" s="145" t="str">
        <f>VLOOKUP(B100,'[1]LISTADO ATM'!$A$2:$B$822,2,0)</f>
        <v>ATM Autoservicio Yaque</v>
      </c>
      <c r="D100" s="157" t="s">
        <v>2625</v>
      </c>
      <c r="E100" s="145" t="s">
        <v>2651</v>
      </c>
    </row>
    <row r="101" spans="1:5" ht="21" customHeight="1" x14ac:dyDescent="0.25">
      <c r="A101" s="145" t="str">
        <f>VLOOKUP(B101,'[1]LISTADO ATM'!$A$2:$C$922,3,0)</f>
        <v>NORTE</v>
      </c>
      <c r="B101" s="145">
        <v>291</v>
      </c>
      <c r="C101" s="145" t="str">
        <f>VLOOKUP(B101,'[1]LISTADO ATM'!$A$2:$B$822,2,0)</f>
        <v xml:space="preserve">ATM S/M Jumbo Las Colinas </v>
      </c>
      <c r="D101" s="157" t="s">
        <v>2625</v>
      </c>
      <c r="E101" s="145" t="s">
        <v>2661</v>
      </c>
    </row>
    <row r="102" spans="1:5" ht="18.75" customHeight="1" x14ac:dyDescent="0.25">
      <c r="A102" s="145" t="e">
        <f>VLOOKUP(B102,'[1]LISTADO ATM'!$A$2:$C$922,3,0)</f>
        <v>#N/A</v>
      </c>
      <c r="B102" s="145"/>
      <c r="C102" s="145" t="e">
        <f>VLOOKUP(B102,'[1]LISTADO ATM'!$A$2:$B$822,2,0)</f>
        <v>#N/A</v>
      </c>
      <c r="D102" s="153"/>
      <c r="E102" s="145"/>
    </row>
    <row r="103" spans="1:5" ht="18" x14ac:dyDescent="0.25">
      <c r="A103" s="145" t="e">
        <f>VLOOKUP(B103,'[1]LISTADO ATM'!$A$2:$C$922,3,0)</f>
        <v>#N/A</v>
      </c>
      <c r="B103" s="145"/>
      <c r="C103" s="145" t="e">
        <f>VLOOKUP(B103,'[1]LISTADO ATM'!$A$2:$B$822,2,0)</f>
        <v>#N/A</v>
      </c>
      <c r="D103" s="153"/>
      <c r="E103" s="145"/>
    </row>
    <row r="104" spans="1:5" ht="18" x14ac:dyDescent="0.25">
      <c r="A104" s="145" t="e">
        <f>VLOOKUP(B104,'[1]LISTADO ATM'!$A$2:$C$922,3,0)</f>
        <v>#N/A</v>
      </c>
      <c r="B104" s="145"/>
      <c r="C104" s="145" t="e">
        <f>VLOOKUP(B104,'[1]LISTADO ATM'!$A$2:$B$822,2,0)</f>
        <v>#N/A</v>
      </c>
      <c r="D104" s="153"/>
      <c r="E104" s="145"/>
    </row>
    <row r="105" spans="1:5" ht="18" x14ac:dyDescent="0.25">
      <c r="A105" s="145" t="e">
        <f>VLOOKUP(B105,'[1]LISTADO ATM'!$A$2:$C$922,3,0)</f>
        <v>#N/A</v>
      </c>
      <c r="B105" s="145"/>
      <c r="C105" s="145" t="e">
        <f>VLOOKUP(B105,'[1]LISTADO ATM'!$A$2:$B$822,2,0)</f>
        <v>#N/A</v>
      </c>
      <c r="D105" s="153"/>
      <c r="E105" s="145"/>
    </row>
    <row r="106" spans="1:5" ht="18" x14ac:dyDescent="0.25">
      <c r="A106" s="145" t="e">
        <f>VLOOKUP(B106,'[1]LISTADO ATM'!$A$2:$C$922,3,0)</f>
        <v>#N/A</v>
      </c>
      <c r="B106" s="145"/>
      <c r="C106" s="145" t="e">
        <f>VLOOKUP(B106,'[1]LISTADO ATM'!$A$2:$B$822,2,0)</f>
        <v>#N/A</v>
      </c>
      <c r="D106" s="153"/>
      <c r="E106" s="145"/>
    </row>
    <row r="107" spans="1:5" ht="18" x14ac:dyDescent="0.25">
      <c r="A107" s="145" t="e">
        <f>VLOOKUP(B107,'[1]LISTADO ATM'!$A$2:$C$922,3,0)</f>
        <v>#N/A</v>
      </c>
      <c r="B107" s="145"/>
      <c r="C107" s="145" t="e">
        <f>VLOOKUP(B107,'[1]LISTADO ATM'!$A$2:$B$822,2,0)</f>
        <v>#N/A</v>
      </c>
      <c r="D107" s="153"/>
      <c r="E107" s="145"/>
    </row>
    <row r="108" spans="1:5" ht="18.75" thickBot="1" x14ac:dyDescent="0.3">
      <c r="A108" s="143" t="s">
        <v>2460</v>
      </c>
      <c r="B108" s="140">
        <f>COUNT(B100:B107)</f>
        <v>2</v>
      </c>
      <c r="C108" s="200"/>
      <c r="D108" s="201"/>
      <c r="E108" s="202"/>
    </row>
    <row r="109" spans="1:5" ht="15.75" thickBot="1" x14ac:dyDescent="0.3">
      <c r="A109" s="182"/>
      <c r="B109" s="183"/>
      <c r="C109" s="184"/>
      <c r="D109" s="184"/>
      <c r="E109" s="185"/>
    </row>
    <row r="110" spans="1:5" ht="18.75" thickBot="1" x14ac:dyDescent="0.3">
      <c r="A110" s="190" t="s">
        <v>2462</v>
      </c>
      <c r="B110" s="191"/>
      <c r="C110" s="186"/>
      <c r="D110" s="186"/>
      <c r="E110" s="187"/>
    </row>
    <row r="111" spans="1:5" ht="18.75" thickBot="1" x14ac:dyDescent="0.3">
      <c r="A111" s="192">
        <f>+B84+B96+B108</f>
        <v>13</v>
      </c>
      <c r="B111" s="193"/>
      <c r="C111" s="186"/>
      <c r="D111" s="186"/>
      <c r="E111" s="187"/>
    </row>
    <row r="112" spans="1:5" ht="15.75" thickBot="1" x14ac:dyDescent="0.3">
      <c r="A112" s="182"/>
      <c r="B112" s="183"/>
      <c r="C112" s="188"/>
      <c r="D112" s="188"/>
      <c r="E112" s="189"/>
    </row>
    <row r="113" spans="1:5" ht="18.75" thickBot="1" x14ac:dyDescent="0.3">
      <c r="A113" s="177" t="s">
        <v>2463</v>
      </c>
      <c r="B113" s="178"/>
      <c r="C113" s="178"/>
      <c r="D113" s="178"/>
      <c r="E113" s="179"/>
    </row>
    <row r="114" spans="1:5" ht="18" x14ac:dyDescent="0.25">
      <c r="A114" s="147" t="s">
        <v>15</v>
      </c>
      <c r="B114" s="147" t="s">
        <v>2407</v>
      </c>
      <c r="C114" s="147" t="s">
        <v>46</v>
      </c>
      <c r="D114" s="180" t="s">
        <v>2410</v>
      </c>
      <c r="E114" s="181"/>
    </row>
    <row r="115" spans="1:5" ht="18" x14ac:dyDescent="0.25">
      <c r="A115" s="145" t="str">
        <f>VLOOKUP(B115,'[1]LISTADO ATM'!$A$2:$C$922,3,0)</f>
        <v>DISTRITO NACIONAL</v>
      </c>
      <c r="B115" s="141">
        <v>446</v>
      </c>
      <c r="C115" s="145" t="str">
        <f>VLOOKUP(B115,'[1]LISTADO ATM'!$A$2:$B$822,2,0)</f>
        <v>ATM Hipodromo V Centenario</v>
      </c>
      <c r="D115" s="172" t="s">
        <v>2624</v>
      </c>
      <c r="E115" s="173"/>
    </row>
    <row r="116" spans="1:5" ht="18" x14ac:dyDescent="0.25">
      <c r="A116" s="145" t="str">
        <f>VLOOKUP(B116,'[1]LISTADO ATM'!$A$2:$C$922,3,0)</f>
        <v>DISTRITO NACIONAL</v>
      </c>
      <c r="B116" s="141">
        <v>516</v>
      </c>
      <c r="C116" s="145" t="str">
        <f>VLOOKUP(B116,'[1]LISTADO ATM'!$A$2:$B$822,2,0)</f>
        <v xml:space="preserve">ATM Oficina Gascue </v>
      </c>
      <c r="D116" s="172" t="s">
        <v>2624</v>
      </c>
      <c r="E116" s="173"/>
    </row>
    <row r="117" spans="1:5" ht="18" x14ac:dyDescent="0.25">
      <c r="A117" s="145" t="str">
        <f>VLOOKUP(B117,'[1]LISTADO ATM'!$A$2:$C$922,3,0)</f>
        <v>NORTE</v>
      </c>
      <c r="B117" s="141">
        <v>903</v>
      </c>
      <c r="C117" s="145" t="str">
        <f>VLOOKUP(B117,'[1]LISTADO ATM'!$A$2:$B$822,2,0)</f>
        <v xml:space="preserve">ATM Oficina La Vega Real I </v>
      </c>
      <c r="D117" s="172" t="s">
        <v>2624</v>
      </c>
      <c r="E117" s="173"/>
    </row>
    <row r="118" spans="1:5" ht="18" x14ac:dyDescent="0.25">
      <c r="A118" s="145" t="str">
        <f>VLOOKUP(B118,'[1]LISTADO ATM'!$A$2:$C$922,3,0)</f>
        <v>DISTRITO NACIONAL</v>
      </c>
      <c r="B118" s="141">
        <v>527</v>
      </c>
      <c r="C118" s="145" t="str">
        <f>VLOOKUP(B118,'[1]LISTADO ATM'!$A$2:$B$822,2,0)</f>
        <v>ATM Oficina Zona Oriental II</v>
      </c>
      <c r="D118" s="172" t="s">
        <v>2573</v>
      </c>
      <c r="E118" s="173"/>
    </row>
    <row r="119" spans="1:5" ht="18" x14ac:dyDescent="0.25">
      <c r="A119" s="145" t="str">
        <f>VLOOKUP(B119,'[1]LISTADO ATM'!$A$2:$C$922,3,0)</f>
        <v>DISTRITO NACIONAL</v>
      </c>
      <c r="B119" s="141">
        <v>302</v>
      </c>
      <c r="C119" s="145" t="str">
        <f>VLOOKUP(B119,'[1]LISTADO ATM'!$A$2:$B$822,2,0)</f>
        <v xml:space="preserve">ATM S/M Aprezio Los Mameyes  </v>
      </c>
      <c r="D119" s="172" t="s">
        <v>2624</v>
      </c>
      <c r="E119" s="173"/>
    </row>
    <row r="120" spans="1:5" ht="18" x14ac:dyDescent="0.25">
      <c r="A120" s="145" t="str">
        <f>VLOOKUP(B120,'[1]LISTADO ATM'!$A$2:$C$922,3,0)</f>
        <v>ESTE</v>
      </c>
      <c r="B120" s="141">
        <v>16</v>
      </c>
      <c r="C120" s="145" t="str">
        <f>VLOOKUP(B120,'[1]LISTADO ATM'!$A$2:$B$822,2,0)</f>
        <v>ATM Estación Texaco Sabana de la Mar</v>
      </c>
      <c r="D120" s="172" t="s">
        <v>2573</v>
      </c>
      <c r="E120" s="173"/>
    </row>
    <row r="121" spans="1:5" ht="18" x14ac:dyDescent="0.25">
      <c r="A121" s="145" t="str">
        <f>VLOOKUP(B121,'[1]LISTADO ATM'!$A$2:$C$922,3,0)</f>
        <v>DISTRITO NACIONAL</v>
      </c>
      <c r="B121" s="141">
        <v>415</v>
      </c>
      <c r="C121" s="145" t="str">
        <f>VLOOKUP(B121,'[1]LISTADO ATM'!$A$2:$B$822,2,0)</f>
        <v xml:space="preserve">ATM Autobanco San Martín I </v>
      </c>
      <c r="D121" s="172" t="s">
        <v>2624</v>
      </c>
      <c r="E121" s="173"/>
    </row>
    <row r="122" spans="1:5" ht="18" x14ac:dyDescent="0.25">
      <c r="A122" s="145" t="str">
        <f>VLOOKUP(B122,'[1]LISTADO ATM'!$A$2:$C$922,3,0)</f>
        <v>DISTRITO NACIONAL</v>
      </c>
      <c r="B122" s="141">
        <v>561</v>
      </c>
      <c r="C122" s="145" t="str">
        <f>VLOOKUP(B122,'[1]LISTADO ATM'!$A$2:$B$822,2,0)</f>
        <v xml:space="preserve">ATM Comando Regional P.N. S.D. Este </v>
      </c>
      <c r="D122" s="172" t="s">
        <v>2624</v>
      </c>
      <c r="E122" s="173"/>
    </row>
    <row r="123" spans="1:5" ht="18" x14ac:dyDescent="0.25">
      <c r="A123" s="145" t="e">
        <f>VLOOKUP(B123,'[1]LISTADO ATM'!$A$2:$C$922,3,0)</f>
        <v>#N/A</v>
      </c>
      <c r="B123" s="141"/>
      <c r="C123" s="145" t="e">
        <f>VLOOKUP(B123,'[1]LISTADO ATM'!$A$2:$B$822,2,0)</f>
        <v>#N/A</v>
      </c>
      <c r="D123" s="172"/>
      <c r="E123" s="173"/>
    </row>
    <row r="124" spans="1:5" ht="18" x14ac:dyDescent="0.25">
      <c r="A124" s="145" t="e">
        <f>VLOOKUP(B124,'[1]LISTADO ATM'!$A$2:$C$922,3,0)</f>
        <v>#N/A</v>
      </c>
      <c r="B124" s="141"/>
      <c r="C124" s="145" t="e">
        <f>VLOOKUP(B124,'[1]LISTADO ATM'!$A$2:$B$822,2,0)</f>
        <v>#N/A</v>
      </c>
      <c r="D124" s="172"/>
      <c r="E124" s="173"/>
    </row>
    <row r="125" spans="1:5" ht="18" x14ac:dyDescent="0.25">
      <c r="A125" s="145" t="e">
        <f>VLOOKUP(B125,'[1]LISTADO ATM'!$A$2:$C$922,3,0)</f>
        <v>#N/A</v>
      </c>
      <c r="B125" s="141"/>
      <c r="C125" s="145" t="e">
        <f>VLOOKUP(B125,'[1]LISTADO ATM'!$A$2:$B$822,2,0)</f>
        <v>#N/A</v>
      </c>
      <c r="D125" s="172"/>
      <c r="E125" s="173"/>
    </row>
    <row r="126" spans="1:5" ht="18" x14ac:dyDescent="0.25">
      <c r="A126" s="145" t="e">
        <f>VLOOKUP(B126,'[1]LISTADO ATM'!$A$2:$C$922,3,0)</f>
        <v>#N/A</v>
      </c>
      <c r="B126" s="141"/>
      <c r="C126" s="145" t="e">
        <f>VLOOKUP(B126,'[1]LISTADO ATM'!$A$2:$B$822,2,0)</f>
        <v>#N/A</v>
      </c>
      <c r="D126" s="159"/>
      <c r="E126" s="160"/>
    </row>
    <row r="127" spans="1:5" ht="18" x14ac:dyDescent="0.25">
      <c r="A127" s="145" t="e">
        <f>VLOOKUP(B127,'[1]LISTADO ATM'!$A$2:$C$922,3,0)</f>
        <v>#N/A</v>
      </c>
      <c r="B127" s="141"/>
      <c r="C127" s="145" t="e">
        <f>VLOOKUP(B127,'[1]LISTADO ATM'!$A$2:$B$822,2,0)</f>
        <v>#N/A</v>
      </c>
      <c r="D127" s="159"/>
      <c r="E127" s="160"/>
    </row>
    <row r="128" spans="1:5" ht="18" x14ac:dyDescent="0.25">
      <c r="A128" s="145" t="e">
        <f>VLOOKUP(B128,'[1]LISTADO ATM'!$A$2:$C$922,3,0)</f>
        <v>#N/A</v>
      </c>
      <c r="B128" s="141"/>
      <c r="C128" s="145" t="e">
        <f>VLOOKUP(B128,'[1]LISTADO ATM'!$A$2:$B$822,2,0)</f>
        <v>#N/A</v>
      </c>
      <c r="D128" s="159"/>
      <c r="E128" s="160"/>
    </row>
    <row r="129" spans="1:5" ht="18" x14ac:dyDescent="0.25">
      <c r="A129" s="145" t="e">
        <f>VLOOKUP(B129,'[1]LISTADO ATM'!$A$2:$C$922,3,0)</f>
        <v>#N/A</v>
      </c>
      <c r="B129" s="141"/>
      <c r="C129" s="145" t="e">
        <f>VLOOKUP(B129,'[1]LISTADO ATM'!$A$2:$B$822,2,0)</f>
        <v>#N/A</v>
      </c>
      <c r="D129" s="159"/>
      <c r="E129" s="160"/>
    </row>
    <row r="130" spans="1:5" ht="18" x14ac:dyDescent="0.25">
      <c r="A130" s="145" t="e">
        <f>VLOOKUP(B130,'[1]LISTADO ATM'!$A$2:$C$922,3,0)</f>
        <v>#N/A</v>
      </c>
      <c r="B130" s="141"/>
      <c r="C130" s="145" t="e">
        <f>VLOOKUP(B130,'[1]LISTADO ATM'!$A$2:$B$822,2,0)</f>
        <v>#N/A</v>
      </c>
      <c r="D130" s="159"/>
      <c r="E130" s="160"/>
    </row>
    <row r="131" spans="1:5" ht="18" x14ac:dyDescent="0.25">
      <c r="A131" s="148" t="s">
        <v>2460</v>
      </c>
      <c r="B131" s="149">
        <f>COUNT(B115:B130)</f>
        <v>8</v>
      </c>
      <c r="C131" s="174"/>
      <c r="D131" s="175"/>
      <c r="E131" s="176"/>
    </row>
    <row r="132" spans="1:5" x14ac:dyDescent="0.25">
      <c r="A132" s="162"/>
      <c r="B132" s="162"/>
      <c r="C132" s="162"/>
      <c r="D132" s="162"/>
      <c r="E132" s="162"/>
    </row>
    <row r="133" spans="1:5" x14ac:dyDescent="0.25">
      <c r="A133" s="68"/>
      <c r="C133" s="68"/>
      <c r="D133" s="68"/>
    </row>
    <row r="134" spans="1:5" x14ac:dyDescent="0.25">
      <c r="A134" s="68"/>
      <c r="C134" s="68"/>
      <c r="D134" s="68"/>
    </row>
    <row r="135" spans="1:5" x14ac:dyDescent="0.25">
      <c r="A135" s="68"/>
      <c r="C135" s="68"/>
      <c r="D135" s="68"/>
    </row>
    <row r="136" spans="1:5" x14ac:dyDescent="0.25">
      <c r="A136" s="68"/>
      <c r="C136" s="68"/>
      <c r="D136" s="68"/>
    </row>
    <row r="137" spans="1:5" x14ac:dyDescent="0.25">
      <c r="A137" s="68"/>
      <c r="C137" s="68"/>
      <c r="D137" s="68"/>
    </row>
    <row r="138" spans="1:5" x14ac:dyDescent="0.25">
      <c r="A138" s="68"/>
      <c r="C138" s="68"/>
      <c r="D138" s="68"/>
    </row>
    <row r="139" spans="1:5" x14ac:dyDescent="0.25">
      <c r="A139" s="68"/>
      <c r="C139" s="68"/>
      <c r="D139" s="68"/>
    </row>
    <row r="140" spans="1:5" x14ac:dyDescent="0.25">
      <c r="A140" s="68"/>
      <c r="C140" s="68"/>
      <c r="D140" s="68"/>
    </row>
    <row r="141" spans="1:5" x14ac:dyDescent="0.25">
      <c r="A141" s="68"/>
      <c r="C141" s="68"/>
      <c r="D141" s="68"/>
    </row>
    <row r="142" spans="1:5" x14ac:dyDescent="0.25">
      <c r="A142" s="68"/>
      <c r="C142" s="68"/>
      <c r="D142" s="68"/>
    </row>
    <row r="143" spans="1:5" x14ac:dyDescent="0.25">
      <c r="A143" s="68"/>
      <c r="C143" s="68"/>
      <c r="D143" s="68"/>
    </row>
    <row r="144" spans="1:5" x14ac:dyDescent="0.25">
      <c r="A144" s="68"/>
      <c r="C144" s="68"/>
      <c r="D144" s="68"/>
    </row>
    <row r="145" spans="1:4" x14ac:dyDescent="0.25">
      <c r="A145" s="68"/>
      <c r="C145" s="68"/>
      <c r="D145" s="68"/>
    </row>
    <row r="146" spans="1:4" x14ac:dyDescent="0.25">
      <c r="A146" s="68"/>
      <c r="C146" s="68"/>
      <c r="D146" s="68"/>
    </row>
    <row r="147" spans="1:4" x14ac:dyDescent="0.25">
      <c r="A147" s="68"/>
      <c r="C147" s="68"/>
      <c r="D147" s="68"/>
    </row>
    <row r="148" spans="1:4" x14ac:dyDescent="0.25">
      <c r="A148" s="68"/>
      <c r="C148" s="68"/>
      <c r="D148" s="68"/>
    </row>
    <row r="149" spans="1:4" x14ac:dyDescent="0.25">
      <c r="A149" s="68"/>
      <c r="C149" s="68"/>
      <c r="D149" s="68"/>
    </row>
    <row r="150" spans="1:4" x14ac:dyDescent="0.25">
      <c r="A150" s="68"/>
      <c r="C150" s="68"/>
      <c r="D150" s="68"/>
    </row>
    <row r="151" spans="1:4" x14ac:dyDescent="0.25">
      <c r="A151" s="68"/>
      <c r="C151" s="68"/>
      <c r="D151" s="68"/>
    </row>
    <row r="152" spans="1:4" x14ac:dyDescent="0.25">
      <c r="A152" s="68"/>
      <c r="C152" s="68"/>
      <c r="D152" s="68"/>
    </row>
    <row r="153" spans="1:4" x14ac:dyDescent="0.25">
      <c r="A153" s="68"/>
      <c r="C153" s="68"/>
      <c r="D153" s="68"/>
    </row>
    <row r="154" spans="1:4" x14ac:dyDescent="0.25">
      <c r="A154" s="68"/>
      <c r="C154" s="68"/>
      <c r="D154" s="68"/>
    </row>
    <row r="155" spans="1:4" x14ac:dyDescent="0.25">
      <c r="A155" s="68"/>
      <c r="C155" s="68"/>
      <c r="D155" s="68"/>
    </row>
    <row r="156" spans="1:4" x14ac:dyDescent="0.25">
      <c r="A156" s="68"/>
      <c r="C156" s="68"/>
      <c r="D156" s="68"/>
    </row>
    <row r="157" spans="1:4" x14ac:dyDescent="0.25">
      <c r="A157" s="68"/>
      <c r="C157" s="68"/>
      <c r="D157" s="68"/>
    </row>
    <row r="158" spans="1:4" x14ac:dyDescent="0.25">
      <c r="A158" s="68"/>
      <c r="C158" s="68"/>
      <c r="D158" s="68"/>
    </row>
    <row r="159" spans="1:4" x14ac:dyDescent="0.25">
      <c r="A159" s="68"/>
      <c r="C159" s="68"/>
      <c r="D159" s="68"/>
    </row>
    <row r="160" spans="1:4" x14ac:dyDescent="0.25">
      <c r="A160" s="68"/>
      <c r="C160" s="68"/>
      <c r="D160" s="68"/>
    </row>
    <row r="161" spans="1:4" x14ac:dyDescent="0.25">
      <c r="A161" s="68"/>
      <c r="C161" s="68"/>
      <c r="D161" s="68"/>
    </row>
    <row r="162" spans="1:4" x14ac:dyDescent="0.25">
      <c r="A162" s="68"/>
      <c r="C162" s="68"/>
      <c r="D162" s="68"/>
    </row>
    <row r="163" spans="1:4" x14ac:dyDescent="0.25">
      <c r="A163" s="68"/>
      <c r="C163" s="68"/>
      <c r="D163" s="68"/>
    </row>
    <row r="164" spans="1:4" x14ac:dyDescent="0.25">
      <c r="A164" s="68"/>
      <c r="C164" s="68"/>
      <c r="D164" s="68"/>
    </row>
    <row r="165" spans="1:4" x14ac:dyDescent="0.25">
      <c r="A165" s="68"/>
      <c r="C165" s="68"/>
      <c r="D165" s="68"/>
    </row>
    <row r="166" spans="1:4" x14ac:dyDescent="0.25">
      <c r="A166" s="68"/>
      <c r="C166" s="68"/>
      <c r="D166" s="68"/>
    </row>
    <row r="167" spans="1:4" x14ac:dyDescent="0.25">
      <c r="A167" s="68"/>
      <c r="C167" s="68"/>
      <c r="D167" s="68"/>
    </row>
    <row r="168" spans="1:4" x14ac:dyDescent="0.25">
      <c r="A168" s="68"/>
      <c r="C168" s="68"/>
      <c r="D168" s="68"/>
    </row>
    <row r="169" spans="1:4" x14ac:dyDescent="0.25">
      <c r="A169" s="68"/>
      <c r="C169" s="68"/>
      <c r="D169" s="68"/>
    </row>
    <row r="170" spans="1:4" x14ac:dyDescent="0.25">
      <c r="A170" s="68"/>
      <c r="C170" s="68"/>
      <c r="D170" s="68"/>
    </row>
    <row r="171" spans="1:4" x14ac:dyDescent="0.25">
      <c r="A171" s="68"/>
      <c r="C171" s="68"/>
      <c r="D171" s="68"/>
    </row>
    <row r="172" spans="1:4" x14ac:dyDescent="0.25">
      <c r="A172" s="68"/>
      <c r="C172" s="68"/>
      <c r="D172" s="68"/>
    </row>
    <row r="173" spans="1:4" x14ac:dyDescent="0.25">
      <c r="A173" s="68"/>
      <c r="C173" s="68"/>
      <c r="D173" s="68"/>
    </row>
    <row r="174" spans="1:4" x14ac:dyDescent="0.25">
      <c r="A174" s="68"/>
      <c r="C174" s="68"/>
      <c r="D174" s="68"/>
    </row>
    <row r="175" spans="1:4" x14ac:dyDescent="0.25">
      <c r="A175" s="68"/>
      <c r="C175" s="68"/>
      <c r="D175" s="68"/>
    </row>
    <row r="176" spans="1:4" x14ac:dyDescent="0.25">
      <c r="A176" s="68"/>
      <c r="C176" s="68"/>
      <c r="D176" s="68"/>
    </row>
    <row r="177" spans="1:4" x14ac:dyDescent="0.25">
      <c r="A177" s="68"/>
      <c r="C177" s="68"/>
      <c r="D177" s="68"/>
    </row>
    <row r="178" spans="1:4" x14ac:dyDescent="0.25">
      <c r="A178" s="68"/>
      <c r="C178" s="68"/>
      <c r="D178" s="68"/>
    </row>
    <row r="179" spans="1:4" x14ac:dyDescent="0.25">
      <c r="A179" s="68"/>
      <c r="C179" s="68"/>
      <c r="D179" s="68"/>
    </row>
    <row r="180" spans="1:4" x14ac:dyDescent="0.25">
      <c r="A180" s="68"/>
      <c r="C180" s="68"/>
      <c r="D180" s="68"/>
    </row>
    <row r="181" spans="1:4" x14ac:dyDescent="0.25">
      <c r="A181" s="68"/>
      <c r="C181" s="68"/>
      <c r="D181" s="68"/>
    </row>
    <row r="182" spans="1:4" x14ac:dyDescent="0.25">
      <c r="A182" s="68"/>
      <c r="C182" s="68"/>
      <c r="D182" s="68"/>
    </row>
    <row r="183" spans="1:4" x14ac:dyDescent="0.25">
      <c r="A183" s="68"/>
      <c r="C183" s="68"/>
      <c r="D183" s="68"/>
    </row>
    <row r="184" spans="1:4" x14ac:dyDescent="0.25">
      <c r="A184" s="68"/>
      <c r="C184" s="68"/>
      <c r="D184" s="68"/>
    </row>
    <row r="185" spans="1:4" x14ac:dyDescent="0.25">
      <c r="A185" s="68"/>
      <c r="C185" s="68"/>
      <c r="D185" s="68"/>
    </row>
    <row r="186" spans="1:4" x14ac:dyDescent="0.25">
      <c r="A186" s="68"/>
      <c r="C186" s="68"/>
      <c r="D186" s="68"/>
    </row>
    <row r="187" spans="1:4" x14ac:dyDescent="0.25">
      <c r="A187" s="68"/>
      <c r="C187" s="68"/>
      <c r="D187" s="68"/>
    </row>
    <row r="188" spans="1:4" x14ac:dyDescent="0.25">
      <c r="A188" s="68"/>
      <c r="C188" s="68"/>
      <c r="D188" s="68"/>
    </row>
    <row r="189" spans="1:4" x14ac:dyDescent="0.25">
      <c r="A189" s="68"/>
      <c r="C189" s="68"/>
      <c r="D189" s="68"/>
    </row>
    <row r="190" spans="1:4" x14ac:dyDescent="0.25">
      <c r="A190" s="68"/>
      <c r="C190" s="68"/>
      <c r="D190" s="68"/>
    </row>
    <row r="191" spans="1:4" x14ac:dyDescent="0.25">
      <c r="A191" s="68"/>
      <c r="C191" s="68"/>
      <c r="D191" s="68"/>
    </row>
    <row r="192" spans="1:4" x14ac:dyDescent="0.25">
      <c r="A192" s="68"/>
      <c r="C192" s="68"/>
      <c r="D192" s="68"/>
    </row>
    <row r="193" spans="1:4" x14ac:dyDescent="0.25">
      <c r="A193" s="68"/>
      <c r="C193" s="68"/>
      <c r="D193" s="68"/>
    </row>
    <row r="194" spans="1:4" x14ac:dyDescent="0.25">
      <c r="A194" s="68"/>
      <c r="C194" s="68"/>
      <c r="D194" s="68"/>
    </row>
    <row r="195" spans="1:4" x14ac:dyDescent="0.25">
      <c r="A195" s="68"/>
      <c r="C195" s="68"/>
      <c r="D195" s="68"/>
    </row>
    <row r="196" spans="1:4" x14ac:dyDescent="0.25">
      <c r="A196" s="68"/>
      <c r="C196" s="68"/>
      <c r="D196" s="68"/>
    </row>
    <row r="197" spans="1:4" x14ac:dyDescent="0.25">
      <c r="A197" s="68"/>
      <c r="C197" s="68"/>
      <c r="D197" s="68"/>
    </row>
    <row r="198" spans="1:4" x14ac:dyDescent="0.25">
      <c r="A198" s="68"/>
      <c r="C198" s="68"/>
      <c r="D198" s="68"/>
    </row>
    <row r="199" spans="1:4" x14ac:dyDescent="0.25">
      <c r="A199" s="68"/>
      <c r="C199" s="68"/>
      <c r="D199" s="68"/>
    </row>
    <row r="200" spans="1:4" x14ac:dyDescent="0.25">
      <c r="A200" s="68"/>
      <c r="C200" s="68"/>
      <c r="D200" s="68"/>
    </row>
    <row r="201" spans="1:4" x14ac:dyDescent="0.25">
      <c r="A201" s="68"/>
      <c r="C201" s="68"/>
      <c r="D201" s="68"/>
    </row>
    <row r="202" spans="1:4" x14ac:dyDescent="0.25">
      <c r="A202" s="68"/>
      <c r="C202" s="68"/>
      <c r="D202" s="68"/>
    </row>
    <row r="203" spans="1:4" x14ac:dyDescent="0.25">
      <c r="A203" s="68"/>
      <c r="C203" s="68"/>
      <c r="D203" s="68"/>
    </row>
    <row r="204" spans="1:4" x14ac:dyDescent="0.25">
      <c r="A204" s="68"/>
      <c r="C204" s="68"/>
      <c r="D204" s="68"/>
    </row>
    <row r="205" spans="1:4" x14ac:dyDescent="0.25">
      <c r="A205" s="68"/>
      <c r="C205" s="68"/>
      <c r="D205" s="68"/>
    </row>
    <row r="206" spans="1:4" x14ac:dyDescent="0.25">
      <c r="A206" s="68"/>
      <c r="C206" s="68"/>
      <c r="D206" s="68"/>
    </row>
    <row r="207" spans="1:4" x14ac:dyDescent="0.25">
      <c r="A207" s="68"/>
      <c r="C207" s="68"/>
      <c r="D207" s="68"/>
    </row>
    <row r="208" spans="1:4" x14ac:dyDescent="0.25">
      <c r="A208" s="68"/>
      <c r="C208" s="68"/>
      <c r="D208" s="68"/>
    </row>
    <row r="209" spans="1:4" x14ac:dyDescent="0.25">
      <c r="A209" s="68"/>
      <c r="C209" s="68"/>
      <c r="D209" s="68"/>
    </row>
    <row r="210" spans="1:4" x14ac:dyDescent="0.25">
      <c r="A210" s="68"/>
      <c r="C210" s="68"/>
      <c r="D210" s="68"/>
    </row>
    <row r="211" spans="1:4" x14ac:dyDescent="0.25">
      <c r="A211" s="68"/>
      <c r="C211" s="68"/>
      <c r="D211" s="68"/>
    </row>
    <row r="212" spans="1:4" x14ac:dyDescent="0.25">
      <c r="A212" s="68"/>
      <c r="C212" s="68"/>
      <c r="D212" s="68"/>
    </row>
    <row r="213" spans="1:4" x14ac:dyDescent="0.25">
      <c r="A213" s="68"/>
      <c r="C213" s="68"/>
      <c r="D213" s="68"/>
    </row>
    <row r="214" spans="1:4" x14ac:dyDescent="0.25">
      <c r="A214" s="68"/>
      <c r="C214" s="68"/>
      <c r="D214" s="68"/>
    </row>
    <row r="215" spans="1:4" x14ac:dyDescent="0.25">
      <c r="A215" s="68"/>
      <c r="C215" s="68"/>
      <c r="D215" s="68"/>
    </row>
    <row r="216" spans="1:4" x14ac:dyDescent="0.25">
      <c r="A216" s="68"/>
      <c r="C216" s="68"/>
      <c r="D216" s="68"/>
    </row>
    <row r="217" spans="1:4" x14ac:dyDescent="0.25">
      <c r="A217" s="68"/>
      <c r="C217" s="68"/>
      <c r="D217" s="68"/>
    </row>
    <row r="218" spans="1:4" x14ac:dyDescent="0.25">
      <c r="A218" s="68"/>
      <c r="C218" s="68"/>
      <c r="D218" s="68"/>
    </row>
    <row r="219" spans="1:4" x14ac:dyDescent="0.25">
      <c r="A219" s="68"/>
      <c r="C219" s="68"/>
      <c r="D219" s="68"/>
    </row>
    <row r="220" spans="1:4" x14ac:dyDescent="0.25">
      <c r="A220" s="68"/>
      <c r="C220" s="68"/>
      <c r="D220" s="68"/>
    </row>
    <row r="221" spans="1:4" x14ac:dyDescent="0.25">
      <c r="A221" s="68"/>
      <c r="C221" s="68"/>
      <c r="D221" s="68"/>
    </row>
    <row r="222" spans="1:4" x14ac:dyDescent="0.25">
      <c r="A222" s="68"/>
      <c r="C222" s="68"/>
      <c r="D222" s="68"/>
    </row>
    <row r="223" spans="1:4" x14ac:dyDescent="0.25">
      <c r="A223" s="68"/>
      <c r="C223" s="68"/>
      <c r="D223" s="68"/>
    </row>
    <row r="224" spans="1:4" x14ac:dyDescent="0.25">
      <c r="A224" s="68"/>
      <c r="C224" s="68"/>
      <c r="D224" s="68"/>
    </row>
    <row r="225" spans="1:4" x14ac:dyDescent="0.25">
      <c r="A225" s="68"/>
      <c r="C225" s="68"/>
      <c r="D225" s="68"/>
    </row>
    <row r="226" spans="1:4" x14ac:dyDescent="0.25">
      <c r="A226" s="68"/>
      <c r="C226" s="68"/>
      <c r="D226" s="68"/>
    </row>
    <row r="227" spans="1:4" x14ac:dyDescent="0.25">
      <c r="A227" s="68"/>
      <c r="C227" s="68"/>
      <c r="D227" s="68"/>
    </row>
    <row r="228" spans="1:4" x14ac:dyDescent="0.25">
      <c r="A228" s="68"/>
      <c r="C228" s="68"/>
      <c r="D228" s="68"/>
    </row>
    <row r="229" spans="1:4" x14ac:dyDescent="0.25">
      <c r="A229" s="68"/>
      <c r="C229" s="68"/>
      <c r="D229" s="68"/>
    </row>
    <row r="230" spans="1:4" x14ac:dyDescent="0.25">
      <c r="A230" s="68"/>
      <c r="C230" s="68"/>
      <c r="D230" s="68"/>
    </row>
    <row r="231" spans="1:4" x14ac:dyDescent="0.25">
      <c r="A231" s="68"/>
      <c r="C231" s="68"/>
      <c r="D231" s="68"/>
    </row>
    <row r="232" spans="1:4" x14ac:dyDescent="0.25">
      <c r="A232" s="68"/>
      <c r="C232" s="68"/>
      <c r="D232" s="68"/>
    </row>
    <row r="233" spans="1:4" x14ac:dyDescent="0.25">
      <c r="A233" s="68"/>
      <c r="C233" s="68"/>
      <c r="D233" s="68"/>
    </row>
    <row r="234" spans="1:4" x14ac:dyDescent="0.25">
      <c r="A234" s="68"/>
      <c r="C234" s="68"/>
      <c r="D234" s="68"/>
    </row>
    <row r="235" spans="1:4" x14ac:dyDescent="0.25">
      <c r="A235" s="68"/>
      <c r="C235" s="68"/>
      <c r="D235" s="68"/>
    </row>
    <row r="236" spans="1:4" x14ac:dyDescent="0.25">
      <c r="A236" s="68"/>
      <c r="C236" s="68"/>
      <c r="D236" s="68"/>
    </row>
    <row r="237" spans="1:4" x14ac:dyDescent="0.25">
      <c r="A237" s="68"/>
      <c r="C237" s="68"/>
      <c r="D237" s="68"/>
    </row>
    <row r="238" spans="1:4" x14ac:dyDescent="0.25">
      <c r="A238" s="68"/>
      <c r="C238" s="68"/>
      <c r="D238" s="68"/>
    </row>
    <row r="239" spans="1:4" x14ac:dyDescent="0.25">
      <c r="A239" s="68"/>
      <c r="C239" s="68"/>
      <c r="D239" s="68"/>
    </row>
    <row r="240" spans="1:4" x14ac:dyDescent="0.25">
      <c r="A240" s="68"/>
      <c r="C240" s="68"/>
      <c r="D240" s="68"/>
    </row>
    <row r="241" spans="1:4" x14ac:dyDescent="0.25">
      <c r="A241" s="68"/>
      <c r="C241" s="68"/>
      <c r="D241" s="68"/>
    </row>
    <row r="242" spans="1:4" x14ac:dyDescent="0.25">
      <c r="A242" s="68"/>
      <c r="C242" s="68"/>
      <c r="D242" s="68"/>
    </row>
    <row r="243" spans="1:4" x14ac:dyDescent="0.25">
      <c r="A243" s="68"/>
      <c r="C243" s="68"/>
      <c r="D243" s="68"/>
    </row>
    <row r="244" spans="1:4" x14ac:dyDescent="0.25">
      <c r="A244" s="68"/>
      <c r="C244" s="68"/>
      <c r="D244" s="68"/>
    </row>
    <row r="245" spans="1:4" x14ac:dyDescent="0.25">
      <c r="A245" s="68"/>
      <c r="C245" s="68"/>
      <c r="D245" s="68"/>
    </row>
    <row r="246" spans="1:4" x14ac:dyDescent="0.25">
      <c r="A246" s="68"/>
      <c r="C246" s="68"/>
      <c r="D246" s="68"/>
    </row>
    <row r="247" spans="1:4" x14ac:dyDescent="0.25">
      <c r="A247" s="68"/>
      <c r="C247" s="68"/>
      <c r="D247" s="68"/>
    </row>
    <row r="248" spans="1:4" x14ac:dyDescent="0.25">
      <c r="A248" s="68"/>
      <c r="C248" s="68"/>
      <c r="D248" s="68"/>
    </row>
    <row r="249" spans="1:4" x14ac:dyDescent="0.25">
      <c r="A249" s="68"/>
      <c r="C249" s="68"/>
      <c r="D249" s="68"/>
    </row>
    <row r="250" spans="1:4" x14ac:dyDescent="0.25">
      <c r="A250" s="68"/>
      <c r="C250" s="68"/>
      <c r="D250" s="68"/>
    </row>
    <row r="251" spans="1:4" x14ac:dyDescent="0.25">
      <c r="A251" s="68"/>
      <c r="C251" s="68"/>
      <c r="D251" s="68"/>
    </row>
    <row r="252" spans="1:4" x14ac:dyDescent="0.25">
      <c r="A252" s="68"/>
      <c r="C252" s="68"/>
      <c r="D252" s="68"/>
    </row>
    <row r="253" spans="1:4" x14ac:dyDescent="0.25">
      <c r="A253" s="68"/>
      <c r="C253" s="68"/>
      <c r="D253" s="68"/>
    </row>
    <row r="254" spans="1:4" x14ac:dyDescent="0.25">
      <c r="A254" s="68"/>
      <c r="C254" s="68"/>
      <c r="D254" s="68"/>
    </row>
    <row r="255" spans="1:4" x14ac:dyDescent="0.25">
      <c r="A255" s="68"/>
      <c r="C255" s="68"/>
      <c r="D255" s="68"/>
    </row>
    <row r="256" spans="1:4" x14ac:dyDescent="0.25">
      <c r="A256" s="68"/>
      <c r="C256" s="68"/>
      <c r="D256" s="68"/>
    </row>
    <row r="257" spans="1:4" x14ac:dyDescent="0.25">
      <c r="A257" s="68"/>
      <c r="C257" s="68"/>
      <c r="D257" s="68"/>
    </row>
    <row r="258" spans="1:4" x14ac:dyDescent="0.25">
      <c r="A258" s="68"/>
      <c r="C258" s="68"/>
      <c r="D258" s="68"/>
    </row>
    <row r="259" spans="1:4" x14ac:dyDescent="0.25">
      <c r="A259" s="68"/>
      <c r="C259" s="68"/>
      <c r="D259" s="68"/>
    </row>
    <row r="260" spans="1:4" x14ac:dyDescent="0.25">
      <c r="A260" s="68"/>
      <c r="C260" s="68"/>
      <c r="D260" s="68"/>
    </row>
    <row r="261" spans="1:4" x14ac:dyDescent="0.25">
      <c r="A261" s="68"/>
      <c r="C261" s="68"/>
      <c r="D261" s="68"/>
    </row>
    <row r="262" spans="1:4" x14ac:dyDescent="0.25">
      <c r="A262" s="68"/>
      <c r="C262" s="68"/>
      <c r="D262" s="68"/>
    </row>
    <row r="263" spans="1:4" x14ac:dyDescent="0.25">
      <c r="A263" s="68"/>
      <c r="C263" s="68"/>
      <c r="D263" s="68"/>
    </row>
    <row r="264" spans="1:4" x14ac:dyDescent="0.25">
      <c r="A264" s="68"/>
      <c r="C264" s="68"/>
      <c r="D264" s="68"/>
    </row>
    <row r="265" spans="1:4" x14ac:dyDescent="0.25">
      <c r="A265" s="68"/>
      <c r="C265" s="68"/>
      <c r="D265" s="68"/>
    </row>
    <row r="266" spans="1:4" x14ac:dyDescent="0.25">
      <c r="A266" s="68"/>
      <c r="C266" s="68"/>
      <c r="D266" s="68"/>
    </row>
    <row r="267" spans="1:4" x14ac:dyDescent="0.25">
      <c r="A267" s="68"/>
      <c r="C267" s="68"/>
      <c r="D267" s="68"/>
    </row>
    <row r="268" spans="1:4" x14ac:dyDescent="0.25">
      <c r="A268" s="68"/>
      <c r="C268" s="68"/>
      <c r="D268" s="68"/>
    </row>
    <row r="269" spans="1:4" x14ac:dyDescent="0.25">
      <c r="A269" s="68"/>
      <c r="C269" s="68"/>
      <c r="D269" s="68"/>
    </row>
    <row r="270" spans="1:4" x14ac:dyDescent="0.25">
      <c r="A270" s="68"/>
      <c r="C270" s="68"/>
      <c r="D270" s="68"/>
    </row>
    <row r="271" spans="1:4" x14ac:dyDescent="0.25">
      <c r="A271" s="68"/>
      <c r="C271" s="68"/>
      <c r="D271" s="68"/>
    </row>
    <row r="272" spans="1:4" x14ac:dyDescent="0.25">
      <c r="A272" s="68"/>
      <c r="C272" s="68"/>
      <c r="D272" s="68"/>
    </row>
    <row r="273" spans="1:4" x14ac:dyDescent="0.25">
      <c r="A273" s="68"/>
      <c r="C273" s="68"/>
      <c r="D273" s="68"/>
    </row>
    <row r="274" spans="1:4" x14ac:dyDescent="0.25">
      <c r="A274" s="68"/>
      <c r="C274" s="68"/>
      <c r="D274" s="68"/>
    </row>
    <row r="275" spans="1:4" x14ac:dyDescent="0.25">
      <c r="A275" s="68"/>
      <c r="C275" s="68"/>
      <c r="D275" s="68"/>
    </row>
    <row r="276" spans="1:4" x14ac:dyDescent="0.25">
      <c r="A276" s="68"/>
      <c r="C276" s="68"/>
      <c r="D276" s="68"/>
    </row>
    <row r="277" spans="1:4" x14ac:dyDescent="0.25">
      <c r="A277" s="68"/>
      <c r="C277" s="68"/>
      <c r="D277" s="68"/>
    </row>
    <row r="278" spans="1:4" x14ac:dyDescent="0.25">
      <c r="A278" s="68"/>
      <c r="C278" s="68"/>
      <c r="D278" s="68"/>
    </row>
    <row r="279" spans="1:4" x14ac:dyDescent="0.25">
      <c r="A279" s="68"/>
      <c r="C279" s="68"/>
      <c r="D279" s="68"/>
    </row>
    <row r="280" spans="1:4" x14ac:dyDescent="0.25">
      <c r="A280" s="68"/>
      <c r="C280" s="68"/>
      <c r="D280" s="68"/>
    </row>
    <row r="281" spans="1:4" x14ac:dyDescent="0.25">
      <c r="A281" s="68"/>
      <c r="C281" s="68"/>
      <c r="D281" s="68"/>
    </row>
    <row r="282" spans="1:4" x14ac:dyDescent="0.25">
      <c r="A282" s="68"/>
      <c r="C282" s="68"/>
      <c r="D282" s="68"/>
    </row>
    <row r="283" spans="1:4" x14ac:dyDescent="0.25">
      <c r="A283" s="68"/>
      <c r="C283" s="68"/>
      <c r="D283" s="68"/>
    </row>
    <row r="284" spans="1:4" x14ac:dyDescent="0.25">
      <c r="A284" s="68"/>
      <c r="C284" s="68"/>
      <c r="D284" s="68"/>
    </row>
    <row r="285" spans="1:4" x14ac:dyDescent="0.25">
      <c r="A285" s="68"/>
      <c r="C285" s="68"/>
      <c r="D285" s="68"/>
    </row>
    <row r="286" spans="1:4" x14ac:dyDescent="0.25">
      <c r="A286" s="68"/>
      <c r="C286" s="68"/>
      <c r="D286" s="68"/>
    </row>
    <row r="287" spans="1:4" x14ac:dyDescent="0.25">
      <c r="A287" s="68"/>
      <c r="C287" s="68"/>
      <c r="D287" s="68"/>
    </row>
    <row r="288" spans="1:4" x14ac:dyDescent="0.25">
      <c r="A288" s="68"/>
      <c r="C288" s="68"/>
      <c r="D288" s="68"/>
    </row>
    <row r="289" spans="1:4" x14ac:dyDescent="0.25">
      <c r="A289" s="68"/>
      <c r="C289" s="68"/>
      <c r="D289" s="68"/>
    </row>
    <row r="290" spans="1:4" x14ac:dyDescent="0.25">
      <c r="A290" s="68"/>
      <c r="C290" s="68"/>
      <c r="D290" s="68"/>
    </row>
    <row r="291" spans="1:4" x14ac:dyDescent="0.25">
      <c r="A291" s="68"/>
      <c r="C291" s="68"/>
      <c r="D291" s="68"/>
    </row>
    <row r="292" spans="1:4" x14ac:dyDescent="0.25">
      <c r="A292" s="68"/>
      <c r="C292" s="68"/>
      <c r="D292" s="68"/>
    </row>
    <row r="293" spans="1:4" x14ac:dyDescent="0.25">
      <c r="A293" s="68"/>
      <c r="C293" s="68"/>
      <c r="D293" s="68"/>
    </row>
    <row r="294" spans="1:4" x14ac:dyDescent="0.25">
      <c r="A294" s="68"/>
      <c r="C294" s="68"/>
      <c r="D294" s="68"/>
    </row>
    <row r="295" spans="1:4" x14ac:dyDescent="0.25">
      <c r="A295" s="68"/>
      <c r="C295" s="68"/>
      <c r="D295" s="68"/>
    </row>
    <row r="296" spans="1:4" x14ac:dyDescent="0.25">
      <c r="A296" s="68"/>
      <c r="C296" s="68"/>
      <c r="D296" s="68"/>
    </row>
    <row r="297" spans="1:4" x14ac:dyDescent="0.25">
      <c r="A297" s="68"/>
      <c r="C297" s="68"/>
      <c r="D297" s="68"/>
    </row>
    <row r="298" spans="1:4" x14ac:dyDescent="0.25">
      <c r="A298" s="68"/>
      <c r="C298" s="68"/>
      <c r="D298" s="68"/>
    </row>
    <row r="299" spans="1:4" x14ac:dyDescent="0.25">
      <c r="A299" s="68"/>
      <c r="C299" s="68"/>
      <c r="D299" s="68"/>
    </row>
    <row r="300" spans="1:4" x14ac:dyDescent="0.25">
      <c r="A300" s="68"/>
      <c r="C300" s="68"/>
      <c r="D300" s="68"/>
    </row>
    <row r="301" spans="1:4" x14ac:dyDescent="0.25">
      <c r="A301" s="68"/>
      <c r="C301" s="68"/>
      <c r="D301" s="68"/>
    </row>
    <row r="302" spans="1:4" x14ac:dyDescent="0.25">
      <c r="A302" s="68"/>
      <c r="C302" s="68"/>
      <c r="D302" s="68"/>
    </row>
    <row r="303" spans="1:4" x14ac:dyDescent="0.25">
      <c r="A303" s="68"/>
      <c r="C303" s="68"/>
      <c r="D303" s="68"/>
    </row>
    <row r="304" spans="1:4" x14ac:dyDescent="0.25">
      <c r="A304" s="68"/>
      <c r="C304" s="68"/>
      <c r="D304" s="68"/>
    </row>
    <row r="305" spans="1:4" x14ac:dyDescent="0.25">
      <c r="A305" s="68"/>
      <c r="C305" s="68"/>
      <c r="D305" s="68"/>
    </row>
    <row r="306" spans="1:4" x14ac:dyDescent="0.25">
      <c r="A306" s="68"/>
      <c r="C306" s="68"/>
      <c r="D306" s="68"/>
    </row>
    <row r="307" spans="1:4" x14ac:dyDescent="0.25">
      <c r="A307" s="68"/>
      <c r="C307" s="68"/>
      <c r="D307" s="68"/>
    </row>
    <row r="308" spans="1:4" x14ac:dyDescent="0.25">
      <c r="A308" s="68"/>
      <c r="C308" s="68"/>
      <c r="D308" s="68"/>
    </row>
    <row r="309" spans="1:4" x14ac:dyDescent="0.25">
      <c r="A309" s="68"/>
      <c r="C309" s="68"/>
      <c r="D309" s="68"/>
    </row>
    <row r="310" spans="1:4" x14ac:dyDescent="0.25">
      <c r="A310" s="68"/>
      <c r="C310" s="68"/>
      <c r="D310" s="68"/>
    </row>
    <row r="311" spans="1:4" x14ac:dyDescent="0.25">
      <c r="A311" s="68"/>
      <c r="C311" s="68"/>
      <c r="D311" s="68"/>
    </row>
    <row r="312" spans="1:4" x14ac:dyDescent="0.25">
      <c r="A312" s="68"/>
      <c r="C312" s="68"/>
      <c r="D312" s="68"/>
    </row>
    <row r="313" spans="1:4" x14ac:dyDescent="0.25">
      <c r="A313" s="68"/>
      <c r="C313" s="68"/>
      <c r="D313" s="68"/>
    </row>
    <row r="314" spans="1:4" x14ac:dyDescent="0.25">
      <c r="A314" s="68"/>
      <c r="C314" s="68"/>
      <c r="D314" s="68"/>
    </row>
    <row r="315" spans="1:4" x14ac:dyDescent="0.25">
      <c r="A315" s="68"/>
      <c r="C315" s="68"/>
      <c r="D315" s="68"/>
    </row>
    <row r="316" spans="1:4" x14ac:dyDescent="0.25">
      <c r="A316" s="68"/>
      <c r="C316" s="68"/>
      <c r="D316" s="68"/>
    </row>
    <row r="317" spans="1:4" x14ac:dyDescent="0.25">
      <c r="A317" s="68"/>
      <c r="C317" s="68"/>
      <c r="D317" s="68"/>
    </row>
    <row r="318" spans="1:4" x14ac:dyDescent="0.25">
      <c r="A318" s="68"/>
      <c r="C318" s="68"/>
      <c r="D318" s="68"/>
    </row>
    <row r="319" spans="1:4" x14ac:dyDescent="0.25">
      <c r="A319" s="68"/>
      <c r="C319" s="68"/>
      <c r="D319" s="68"/>
    </row>
    <row r="320" spans="1:4" x14ac:dyDescent="0.25">
      <c r="A320" s="68"/>
      <c r="C320" s="68"/>
      <c r="D320" s="68"/>
    </row>
    <row r="321" spans="1:4" x14ac:dyDescent="0.25">
      <c r="A321" s="68"/>
      <c r="C321" s="68"/>
      <c r="D321" s="68"/>
    </row>
    <row r="322" spans="1:4" x14ac:dyDescent="0.25">
      <c r="A322" s="68"/>
      <c r="C322" s="68"/>
      <c r="D322" s="68"/>
    </row>
    <row r="323" spans="1:4" x14ac:dyDescent="0.25">
      <c r="A323" s="68"/>
      <c r="C323" s="68"/>
      <c r="D323" s="68"/>
    </row>
    <row r="324" spans="1:4" x14ac:dyDescent="0.25">
      <c r="A324" s="68"/>
      <c r="C324" s="68"/>
      <c r="D324" s="68"/>
    </row>
    <row r="325" spans="1:4" x14ac:dyDescent="0.25">
      <c r="A325" s="68"/>
      <c r="C325" s="68"/>
      <c r="D325" s="68"/>
    </row>
    <row r="326" spans="1:4" x14ac:dyDescent="0.25">
      <c r="A326" s="68"/>
      <c r="C326" s="68"/>
      <c r="D326" s="68"/>
    </row>
    <row r="327" spans="1:4" x14ac:dyDescent="0.25">
      <c r="A327" s="68"/>
      <c r="C327" s="68"/>
      <c r="D327" s="68"/>
    </row>
    <row r="328" spans="1:4" x14ac:dyDescent="0.25">
      <c r="A328" s="68"/>
      <c r="C328" s="68"/>
      <c r="D328" s="68"/>
    </row>
    <row r="329" spans="1:4" x14ac:dyDescent="0.25">
      <c r="A329" s="68"/>
      <c r="C329" s="68"/>
      <c r="D329" s="68"/>
    </row>
    <row r="330" spans="1:4" x14ac:dyDescent="0.25">
      <c r="A330" s="68"/>
      <c r="C330" s="68"/>
      <c r="D330" s="68"/>
    </row>
    <row r="331" spans="1:4" x14ac:dyDescent="0.25">
      <c r="A331" s="68"/>
      <c r="C331" s="68"/>
      <c r="D331" s="68"/>
    </row>
    <row r="332" spans="1:4" x14ac:dyDescent="0.25">
      <c r="A332" s="68"/>
      <c r="C332" s="68"/>
      <c r="D332" s="68"/>
    </row>
    <row r="333" spans="1:4" x14ac:dyDescent="0.25">
      <c r="A333" s="68"/>
      <c r="C333" s="68"/>
      <c r="D333" s="68"/>
    </row>
    <row r="334" spans="1:4" x14ac:dyDescent="0.25">
      <c r="A334" s="68"/>
      <c r="C334" s="68"/>
      <c r="D334" s="68"/>
    </row>
    <row r="335" spans="1:4" x14ac:dyDescent="0.25">
      <c r="A335" s="68"/>
      <c r="C335" s="68"/>
      <c r="D335" s="68"/>
    </row>
    <row r="336" spans="1:4" x14ac:dyDescent="0.25">
      <c r="A336" s="68"/>
      <c r="C336" s="68"/>
      <c r="D336" s="68"/>
    </row>
    <row r="337" spans="1:4" x14ac:dyDescent="0.25">
      <c r="A337" s="68"/>
      <c r="C337" s="68"/>
      <c r="D337" s="68"/>
    </row>
    <row r="338" spans="1:4" x14ac:dyDescent="0.25">
      <c r="A338" s="68"/>
      <c r="C338" s="68"/>
      <c r="D338" s="68"/>
    </row>
    <row r="339" spans="1:4" x14ac:dyDescent="0.25">
      <c r="A339" s="68"/>
      <c r="C339" s="68"/>
      <c r="D339" s="68"/>
    </row>
    <row r="340" spans="1:4" x14ac:dyDescent="0.25">
      <c r="A340" s="68"/>
      <c r="C340" s="68"/>
      <c r="D340" s="68"/>
    </row>
    <row r="341" spans="1:4" x14ac:dyDescent="0.25">
      <c r="A341" s="68"/>
      <c r="C341" s="68"/>
      <c r="D341" s="68"/>
    </row>
    <row r="342" spans="1:4" x14ac:dyDescent="0.25">
      <c r="A342" s="68"/>
      <c r="C342" s="68"/>
      <c r="D342" s="68"/>
    </row>
    <row r="343" spans="1:4" x14ac:dyDescent="0.25">
      <c r="A343" s="68"/>
      <c r="C343" s="68"/>
      <c r="D343" s="68"/>
    </row>
    <row r="344" spans="1:4" x14ac:dyDescent="0.25">
      <c r="A344" s="68"/>
      <c r="C344" s="68"/>
      <c r="D344" s="68"/>
    </row>
    <row r="345" spans="1:4" x14ac:dyDescent="0.25">
      <c r="A345" s="68"/>
      <c r="C345" s="68"/>
      <c r="D345" s="68"/>
    </row>
    <row r="346" spans="1:4" x14ac:dyDescent="0.25">
      <c r="A346" s="68"/>
      <c r="C346" s="68"/>
      <c r="D346" s="68"/>
    </row>
    <row r="347" spans="1:4" x14ac:dyDescent="0.25">
      <c r="A347" s="68"/>
      <c r="C347" s="68"/>
      <c r="D347" s="68"/>
    </row>
    <row r="348" spans="1:4" x14ac:dyDescent="0.25">
      <c r="A348" s="68"/>
      <c r="C348" s="68"/>
      <c r="D348" s="68"/>
    </row>
    <row r="349" spans="1:4" x14ac:dyDescent="0.25">
      <c r="A349" s="68"/>
      <c r="C349" s="68"/>
      <c r="D349" s="68"/>
    </row>
    <row r="350" spans="1:4" x14ac:dyDescent="0.25">
      <c r="A350" s="68"/>
      <c r="C350" s="68"/>
      <c r="D350" s="68"/>
    </row>
    <row r="351" spans="1:4" x14ac:dyDescent="0.25">
      <c r="A351" s="68"/>
      <c r="C351" s="68"/>
      <c r="D351" s="68"/>
    </row>
    <row r="352" spans="1:4" x14ac:dyDescent="0.25">
      <c r="A352" s="68"/>
      <c r="C352" s="68"/>
      <c r="D352" s="68"/>
    </row>
    <row r="353" spans="1:4" x14ac:dyDescent="0.25">
      <c r="A353" s="68"/>
      <c r="C353" s="68"/>
      <c r="D353" s="68"/>
    </row>
    <row r="354" spans="1:4" x14ac:dyDescent="0.25">
      <c r="A354" s="68"/>
      <c r="C354" s="68"/>
      <c r="D354" s="68"/>
    </row>
    <row r="355" spans="1:4" x14ac:dyDescent="0.25">
      <c r="A355" s="68"/>
      <c r="C355" s="68"/>
      <c r="D355" s="68"/>
    </row>
    <row r="356" spans="1:4" x14ac:dyDescent="0.25">
      <c r="A356" s="68"/>
      <c r="C356" s="68"/>
      <c r="D356" s="68"/>
    </row>
    <row r="357" spans="1:4" x14ac:dyDescent="0.25">
      <c r="A357" s="68"/>
      <c r="C357" s="68"/>
      <c r="D357" s="68"/>
    </row>
    <row r="358" spans="1:4" x14ac:dyDescent="0.25">
      <c r="A358" s="68"/>
      <c r="C358" s="68"/>
      <c r="D358" s="68"/>
    </row>
    <row r="359" spans="1:4" x14ac:dyDescent="0.25">
      <c r="A359" s="68"/>
      <c r="C359" s="68"/>
      <c r="D359" s="68"/>
    </row>
    <row r="360" spans="1:4" x14ac:dyDescent="0.25">
      <c r="A360" s="68"/>
      <c r="C360" s="68"/>
      <c r="D360" s="68"/>
    </row>
    <row r="361" spans="1:4" x14ac:dyDescent="0.25">
      <c r="A361" s="68"/>
      <c r="C361" s="68"/>
      <c r="D361" s="68"/>
    </row>
    <row r="362" spans="1:4" x14ac:dyDescent="0.25">
      <c r="A362" s="68"/>
      <c r="C362" s="68"/>
      <c r="D362" s="68"/>
    </row>
    <row r="363" spans="1:4" x14ac:dyDescent="0.25">
      <c r="A363" s="68"/>
      <c r="C363" s="68"/>
      <c r="D363" s="68"/>
    </row>
    <row r="364" spans="1:4" x14ac:dyDescent="0.25">
      <c r="A364" s="68"/>
      <c r="C364" s="68"/>
      <c r="D364" s="68"/>
    </row>
    <row r="365" spans="1:4" x14ac:dyDescent="0.25">
      <c r="A365" s="68"/>
      <c r="C365" s="68"/>
      <c r="D365" s="68"/>
    </row>
    <row r="366" spans="1:4" x14ac:dyDescent="0.25">
      <c r="A366" s="68"/>
      <c r="C366" s="68"/>
      <c r="D366" s="68"/>
    </row>
    <row r="367" spans="1:4" x14ac:dyDescent="0.25">
      <c r="A367" s="68"/>
      <c r="C367" s="68"/>
      <c r="D367" s="68"/>
    </row>
    <row r="368" spans="1:4" x14ac:dyDescent="0.25">
      <c r="A368" s="68"/>
      <c r="C368" s="68"/>
      <c r="D368" s="68"/>
    </row>
    <row r="369" spans="1:4" x14ac:dyDescent="0.25">
      <c r="A369" s="68"/>
      <c r="C369" s="68"/>
      <c r="D369" s="68"/>
    </row>
    <row r="370" spans="1:4" x14ac:dyDescent="0.25">
      <c r="A370" s="68"/>
      <c r="C370" s="68"/>
      <c r="D370" s="68"/>
    </row>
    <row r="371" spans="1:4" x14ac:dyDescent="0.25">
      <c r="A371" s="68"/>
      <c r="C371" s="68"/>
      <c r="D371" s="68"/>
    </row>
    <row r="372" spans="1:4" x14ac:dyDescent="0.25">
      <c r="A372" s="68"/>
      <c r="C372" s="68"/>
      <c r="D372" s="68"/>
    </row>
    <row r="373" spans="1:4" x14ac:dyDescent="0.25">
      <c r="A373" s="68"/>
      <c r="C373" s="68"/>
      <c r="D373" s="68"/>
    </row>
    <row r="374" spans="1:4" x14ac:dyDescent="0.25">
      <c r="A374" s="68"/>
      <c r="C374" s="68"/>
      <c r="D374" s="68"/>
    </row>
    <row r="375" spans="1:4" x14ac:dyDescent="0.25">
      <c r="A375" s="68"/>
      <c r="C375" s="68"/>
      <c r="D375" s="68"/>
    </row>
    <row r="376" spans="1:4" x14ac:dyDescent="0.25">
      <c r="A376" s="68"/>
      <c r="C376" s="68"/>
      <c r="D376" s="68"/>
    </row>
    <row r="377" spans="1:4" x14ac:dyDescent="0.25">
      <c r="A377" s="68"/>
      <c r="C377" s="68"/>
      <c r="D377" s="68"/>
    </row>
    <row r="378" spans="1:4" x14ac:dyDescent="0.25">
      <c r="A378" s="68"/>
      <c r="C378" s="68"/>
      <c r="D378" s="68"/>
    </row>
    <row r="379" spans="1:4" x14ac:dyDescent="0.25">
      <c r="A379" s="68"/>
      <c r="C379" s="68"/>
      <c r="D379" s="68"/>
    </row>
    <row r="380" spans="1:4" x14ac:dyDescent="0.25">
      <c r="A380" s="68"/>
      <c r="C380" s="68"/>
      <c r="D380" s="68"/>
    </row>
    <row r="381" spans="1:4" x14ac:dyDescent="0.25">
      <c r="A381" s="68"/>
      <c r="C381" s="68"/>
      <c r="D381" s="68"/>
    </row>
    <row r="382" spans="1:4" x14ac:dyDescent="0.25">
      <c r="A382" s="68"/>
      <c r="C382" s="68"/>
      <c r="D382" s="68"/>
    </row>
    <row r="383" spans="1:4" x14ac:dyDescent="0.25">
      <c r="A383" s="68"/>
      <c r="C383" s="68"/>
      <c r="D383" s="68"/>
    </row>
    <row r="384" spans="1:4" x14ac:dyDescent="0.25">
      <c r="A384" s="68"/>
      <c r="C384" s="68"/>
      <c r="D384" s="68"/>
    </row>
    <row r="385" spans="1:4" x14ac:dyDescent="0.25">
      <c r="A385" s="68"/>
      <c r="C385" s="68"/>
      <c r="D385" s="68"/>
    </row>
    <row r="386" spans="1:4" x14ac:dyDescent="0.25">
      <c r="A386" s="68"/>
      <c r="C386" s="68"/>
      <c r="D386" s="68"/>
    </row>
    <row r="387" spans="1:4" x14ac:dyDescent="0.25">
      <c r="A387" s="68"/>
      <c r="C387" s="68"/>
      <c r="D387" s="68"/>
    </row>
    <row r="388" spans="1:4" x14ac:dyDescent="0.25">
      <c r="A388" s="68"/>
      <c r="C388" s="68"/>
      <c r="D388" s="68"/>
    </row>
    <row r="389" spans="1:4" x14ac:dyDescent="0.25">
      <c r="A389" s="68"/>
      <c r="C389" s="68"/>
      <c r="D389" s="68"/>
    </row>
    <row r="390" spans="1:4" x14ac:dyDescent="0.25">
      <c r="A390" s="68"/>
      <c r="C390" s="68"/>
      <c r="D390" s="68"/>
    </row>
    <row r="391" spans="1:4" x14ac:dyDescent="0.25">
      <c r="A391" s="68"/>
      <c r="C391" s="68"/>
      <c r="D391" s="68"/>
    </row>
    <row r="392" spans="1:4" x14ac:dyDescent="0.25">
      <c r="A392" s="68"/>
      <c r="C392" s="68"/>
      <c r="D392" s="68"/>
    </row>
    <row r="393" spans="1:4" x14ac:dyDescent="0.25">
      <c r="A393" s="68"/>
      <c r="C393" s="68"/>
      <c r="D393" s="68"/>
    </row>
    <row r="394" spans="1:4" x14ac:dyDescent="0.25">
      <c r="A394" s="68"/>
      <c r="C394" s="68"/>
      <c r="D394" s="68"/>
    </row>
    <row r="395" spans="1:4" x14ac:dyDescent="0.25">
      <c r="A395" s="68"/>
      <c r="C395" s="68"/>
      <c r="D395" s="68"/>
    </row>
    <row r="396" spans="1:4" x14ac:dyDescent="0.25">
      <c r="A396" s="68"/>
      <c r="C396" s="68"/>
      <c r="D396" s="68"/>
    </row>
    <row r="397" spans="1:4" x14ac:dyDescent="0.25">
      <c r="A397" s="68"/>
      <c r="C397" s="68"/>
      <c r="D397" s="68"/>
    </row>
    <row r="398" spans="1:4" x14ac:dyDescent="0.25">
      <c r="A398" s="68"/>
      <c r="C398" s="68"/>
      <c r="D398" s="68"/>
    </row>
    <row r="399" spans="1:4" x14ac:dyDescent="0.25">
      <c r="A399" s="68"/>
      <c r="C399" s="68"/>
      <c r="D399" s="68"/>
    </row>
    <row r="400" spans="1:4" x14ac:dyDescent="0.25">
      <c r="A400" s="68"/>
      <c r="C400" s="68"/>
      <c r="D400" s="68"/>
    </row>
    <row r="401" spans="1:4" x14ac:dyDescent="0.25">
      <c r="A401" s="68"/>
      <c r="C401" s="68"/>
      <c r="D401" s="68"/>
    </row>
    <row r="402" spans="1:4" x14ac:dyDescent="0.25">
      <c r="A402" s="68"/>
      <c r="C402" s="68"/>
      <c r="D402" s="68"/>
    </row>
    <row r="403" spans="1:4" x14ac:dyDescent="0.25">
      <c r="A403" s="68"/>
      <c r="C403" s="68"/>
      <c r="D403" s="68"/>
    </row>
    <row r="404" spans="1:4" x14ac:dyDescent="0.25">
      <c r="A404" s="68"/>
      <c r="C404" s="68"/>
      <c r="D404" s="68"/>
    </row>
    <row r="405" spans="1:4" x14ac:dyDescent="0.25">
      <c r="A405" s="68"/>
      <c r="C405" s="68"/>
      <c r="D405" s="68"/>
    </row>
    <row r="406" spans="1:4" x14ac:dyDescent="0.25">
      <c r="A406" s="68"/>
      <c r="C406" s="68"/>
      <c r="D406" s="68"/>
    </row>
    <row r="407" spans="1:4" x14ac:dyDescent="0.25">
      <c r="A407" s="68"/>
      <c r="C407" s="68"/>
      <c r="D407" s="68"/>
    </row>
    <row r="408" spans="1:4" x14ac:dyDescent="0.25">
      <c r="A408" s="68"/>
      <c r="C408" s="68"/>
      <c r="D408" s="68"/>
    </row>
    <row r="409" spans="1:4" x14ac:dyDescent="0.25">
      <c r="A409" s="68"/>
      <c r="C409" s="68"/>
      <c r="D409" s="68"/>
    </row>
    <row r="410" spans="1:4" x14ac:dyDescent="0.25">
      <c r="A410" s="68"/>
      <c r="C410" s="68"/>
      <c r="D410" s="68"/>
    </row>
    <row r="411" spans="1:4" x14ac:dyDescent="0.25">
      <c r="A411" s="68"/>
      <c r="C411" s="68"/>
      <c r="D411" s="68"/>
    </row>
    <row r="412" spans="1:4" x14ac:dyDescent="0.25">
      <c r="A412" s="68"/>
      <c r="C412" s="68"/>
      <c r="D412" s="68"/>
    </row>
    <row r="413" spans="1:4" x14ac:dyDescent="0.25">
      <c r="A413" s="68"/>
      <c r="C413" s="68"/>
      <c r="D413" s="68"/>
    </row>
    <row r="414" spans="1:4" x14ac:dyDescent="0.25">
      <c r="A414" s="68"/>
      <c r="C414" s="68"/>
      <c r="D414" s="68"/>
    </row>
    <row r="415" spans="1:4" x14ac:dyDescent="0.25">
      <c r="A415" s="68"/>
      <c r="C415" s="68"/>
      <c r="D415" s="68"/>
    </row>
    <row r="416" spans="1:4" x14ac:dyDescent="0.25">
      <c r="A416" s="68"/>
      <c r="C416" s="68"/>
      <c r="D416" s="68"/>
    </row>
    <row r="417" spans="1:4" x14ac:dyDescent="0.25">
      <c r="A417" s="68"/>
      <c r="C417" s="68"/>
      <c r="D417" s="68"/>
    </row>
    <row r="418" spans="1:4" x14ac:dyDescent="0.25">
      <c r="A418" s="68"/>
      <c r="C418" s="68"/>
      <c r="D418" s="68"/>
    </row>
    <row r="419" spans="1:4" x14ac:dyDescent="0.25">
      <c r="A419" s="68"/>
      <c r="C419" s="68"/>
      <c r="D419" s="68"/>
    </row>
    <row r="420" spans="1:4" x14ac:dyDescent="0.25">
      <c r="A420" s="68"/>
      <c r="C420" s="68"/>
      <c r="D420" s="68"/>
    </row>
    <row r="421" spans="1:4" x14ac:dyDescent="0.25">
      <c r="A421" s="68"/>
      <c r="C421" s="68"/>
      <c r="D421" s="68"/>
    </row>
    <row r="422" spans="1:4" x14ac:dyDescent="0.25">
      <c r="A422" s="68"/>
      <c r="C422" s="68"/>
      <c r="D422" s="68"/>
    </row>
    <row r="423" spans="1:4" x14ac:dyDescent="0.25">
      <c r="A423" s="68"/>
      <c r="C423" s="68"/>
      <c r="D423" s="68"/>
    </row>
    <row r="424" spans="1:4" x14ac:dyDescent="0.25">
      <c r="A424" s="68"/>
      <c r="C424" s="68"/>
      <c r="D424" s="68"/>
    </row>
    <row r="425" spans="1:4" x14ac:dyDescent="0.25">
      <c r="A425" s="68"/>
      <c r="C425" s="68"/>
      <c r="D425" s="68"/>
    </row>
    <row r="426" spans="1:4" x14ac:dyDescent="0.25">
      <c r="A426" s="68"/>
      <c r="C426" s="68"/>
      <c r="D426" s="68"/>
    </row>
    <row r="427" spans="1:4" x14ac:dyDescent="0.25">
      <c r="A427" s="68"/>
      <c r="C427" s="68"/>
      <c r="D427" s="68"/>
    </row>
    <row r="428" spans="1:4" x14ac:dyDescent="0.25">
      <c r="A428" s="68"/>
      <c r="C428" s="68"/>
      <c r="D428" s="68"/>
    </row>
    <row r="429" spans="1:4" x14ac:dyDescent="0.25">
      <c r="A429" s="68"/>
      <c r="C429" s="68"/>
      <c r="D429" s="68"/>
    </row>
    <row r="430" spans="1:4" x14ac:dyDescent="0.25">
      <c r="A430" s="68"/>
      <c r="C430" s="68"/>
      <c r="D430" s="68"/>
    </row>
    <row r="431" spans="1:4" x14ac:dyDescent="0.25">
      <c r="A431" s="68"/>
      <c r="C431" s="68"/>
      <c r="D431" s="68"/>
    </row>
    <row r="432" spans="1:4" x14ac:dyDescent="0.25">
      <c r="A432" s="68"/>
      <c r="C432" s="68"/>
      <c r="D432" s="68"/>
    </row>
    <row r="433" spans="1:4" x14ac:dyDescent="0.25">
      <c r="A433" s="68"/>
      <c r="C433" s="68"/>
      <c r="D433" s="68"/>
    </row>
    <row r="434" spans="1:4" x14ac:dyDescent="0.25">
      <c r="A434" s="68"/>
      <c r="C434" s="68"/>
      <c r="D434" s="68"/>
    </row>
    <row r="435" spans="1:4" x14ac:dyDescent="0.25">
      <c r="A435" s="68"/>
      <c r="C435" s="68"/>
      <c r="D435" s="68"/>
    </row>
    <row r="436" spans="1:4" x14ac:dyDescent="0.25">
      <c r="A436" s="68"/>
      <c r="C436" s="68"/>
      <c r="D436" s="68"/>
    </row>
    <row r="437" spans="1:4" x14ac:dyDescent="0.25">
      <c r="A437" s="68"/>
      <c r="C437" s="68"/>
      <c r="D437" s="68"/>
    </row>
    <row r="438" spans="1:4" x14ac:dyDescent="0.25">
      <c r="A438" s="68"/>
      <c r="C438" s="68"/>
      <c r="D438" s="68"/>
    </row>
    <row r="439" spans="1:4" x14ac:dyDescent="0.25">
      <c r="A439" s="68"/>
      <c r="C439" s="68"/>
      <c r="D439" s="68"/>
    </row>
    <row r="440" spans="1:4" x14ac:dyDescent="0.25">
      <c r="A440" s="68"/>
      <c r="C440" s="68"/>
      <c r="D440" s="68"/>
    </row>
    <row r="441" spans="1:4" x14ac:dyDescent="0.25">
      <c r="A441" s="68"/>
      <c r="C441" s="68"/>
      <c r="D441" s="68"/>
    </row>
    <row r="442" spans="1:4" x14ac:dyDescent="0.25">
      <c r="A442" s="68"/>
      <c r="C442" s="68"/>
      <c r="D442" s="68"/>
    </row>
    <row r="443" spans="1:4" x14ac:dyDescent="0.25">
      <c r="A443" s="68"/>
      <c r="C443" s="68"/>
      <c r="D443" s="68"/>
    </row>
    <row r="444" spans="1:4" x14ac:dyDescent="0.25">
      <c r="A444" s="68"/>
      <c r="C444" s="68"/>
      <c r="D444" s="68"/>
    </row>
    <row r="445" spans="1:4" x14ac:dyDescent="0.25">
      <c r="A445" s="68"/>
      <c r="C445" s="68"/>
      <c r="D445" s="68"/>
    </row>
    <row r="446" spans="1:4" x14ac:dyDescent="0.25">
      <c r="A446" s="68"/>
      <c r="C446" s="68"/>
      <c r="D446" s="68"/>
    </row>
    <row r="447" spans="1:4" x14ac:dyDescent="0.25">
      <c r="A447" s="68"/>
      <c r="C447" s="68"/>
      <c r="D447" s="68"/>
    </row>
    <row r="448" spans="1:4" x14ac:dyDescent="0.25">
      <c r="A448" s="68"/>
      <c r="C448" s="68"/>
      <c r="D448" s="68"/>
    </row>
    <row r="449" spans="1:4" x14ac:dyDescent="0.25">
      <c r="A449" s="68"/>
      <c r="C449" s="68"/>
      <c r="D449" s="68"/>
    </row>
    <row r="450" spans="1:4" x14ac:dyDescent="0.25">
      <c r="A450" s="68"/>
      <c r="C450" s="68"/>
      <c r="D450" s="68"/>
    </row>
    <row r="451" spans="1:4" x14ac:dyDescent="0.25">
      <c r="A451" s="68"/>
      <c r="C451" s="68"/>
      <c r="D451" s="68"/>
    </row>
    <row r="452" spans="1:4" x14ac:dyDescent="0.25">
      <c r="A452" s="68"/>
      <c r="C452" s="68"/>
      <c r="D452" s="68"/>
    </row>
    <row r="453" spans="1:4" x14ac:dyDescent="0.25">
      <c r="A453" s="68"/>
      <c r="C453" s="68"/>
      <c r="D453" s="68"/>
    </row>
    <row r="454" spans="1:4" x14ac:dyDescent="0.25">
      <c r="A454" s="68"/>
      <c r="C454" s="68"/>
      <c r="D454" s="68"/>
    </row>
    <row r="455" spans="1:4" x14ac:dyDescent="0.25">
      <c r="A455" s="68"/>
      <c r="C455" s="68"/>
      <c r="D455" s="68"/>
    </row>
    <row r="456" spans="1:4" x14ac:dyDescent="0.25">
      <c r="A456" s="68"/>
      <c r="C456" s="68"/>
      <c r="D456" s="68"/>
    </row>
    <row r="457" spans="1:4" x14ac:dyDescent="0.25">
      <c r="A457" s="68"/>
      <c r="C457" s="68"/>
      <c r="D457" s="68"/>
    </row>
    <row r="458" spans="1:4" x14ac:dyDescent="0.25">
      <c r="A458" s="68"/>
      <c r="C458" s="68"/>
      <c r="D458" s="68"/>
    </row>
    <row r="459" spans="1:4" x14ac:dyDescent="0.25">
      <c r="A459" s="68"/>
      <c r="C459" s="68"/>
      <c r="D459" s="68"/>
    </row>
    <row r="460" spans="1:4" x14ac:dyDescent="0.25">
      <c r="A460" s="68"/>
      <c r="C460" s="68"/>
      <c r="D460" s="68"/>
    </row>
    <row r="461" spans="1:4" x14ac:dyDescent="0.25">
      <c r="A461" s="68"/>
      <c r="C461" s="68"/>
      <c r="D461" s="68"/>
    </row>
    <row r="462" spans="1:4" x14ac:dyDescent="0.25">
      <c r="A462" s="68"/>
      <c r="C462" s="68"/>
      <c r="D462" s="68"/>
    </row>
    <row r="463" spans="1:4" x14ac:dyDescent="0.25">
      <c r="A463" s="68"/>
      <c r="C463" s="68"/>
      <c r="D463" s="68"/>
    </row>
    <row r="464" spans="1:4" x14ac:dyDescent="0.25">
      <c r="A464" s="68"/>
      <c r="C464" s="68"/>
      <c r="D464" s="68"/>
    </row>
    <row r="465" spans="1:4" x14ac:dyDescent="0.25">
      <c r="A465" s="68"/>
      <c r="C465" s="68"/>
      <c r="D465" s="68"/>
    </row>
    <row r="466" spans="1:4" x14ac:dyDescent="0.25">
      <c r="A466" s="68"/>
      <c r="C466" s="68"/>
      <c r="D466" s="68"/>
    </row>
    <row r="467" spans="1:4" x14ac:dyDescent="0.25">
      <c r="A467" s="68"/>
      <c r="C467" s="68"/>
      <c r="D467" s="68"/>
    </row>
    <row r="468" spans="1:4" x14ac:dyDescent="0.25">
      <c r="A468" s="68"/>
      <c r="C468" s="68"/>
      <c r="D468" s="68"/>
    </row>
    <row r="469" spans="1:4" x14ac:dyDescent="0.25">
      <c r="A469" s="68"/>
      <c r="C469" s="68"/>
      <c r="D469" s="68"/>
    </row>
    <row r="470" spans="1:4" x14ac:dyDescent="0.25">
      <c r="A470" s="68"/>
      <c r="C470" s="68"/>
      <c r="D470" s="68"/>
    </row>
    <row r="471" spans="1:4" x14ac:dyDescent="0.25">
      <c r="A471" s="68"/>
      <c r="C471" s="68"/>
      <c r="D471" s="68"/>
    </row>
    <row r="472" spans="1:4" x14ac:dyDescent="0.25">
      <c r="A472" s="68"/>
      <c r="C472" s="68"/>
      <c r="D472" s="68"/>
    </row>
    <row r="473" spans="1:4" x14ac:dyDescent="0.25">
      <c r="A473" s="68"/>
      <c r="C473" s="68"/>
      <c r="D473" s="68"/>
    </row>
    <row r="474" spans="1:4" x14ac:dyDescent="0.25">
      <c r="A474" s="68"/>
      <c r="C474" s="68"/>
      <c r="D474" s="68"/>
    </row>
    <row r="475" spans="1:4" x14ac:dyDescent="0.25">
      <c r="A475" s="68"/>
      <c r="C475" s="68"/>
      <c r="D475" s="68"/>
    </row>
    <row r="476" spans="1:4" x14ac:dyDescent="0.25">
      <c r="A476" s="68"/>
      <c r="C476" s="68"/>
      <c r="D476" s="68"/>
    </row>
    <row r="477" spans="1:4" x14ac:dyDescent="0.25">
      <c r="A477" s="68"/>
      <c r="C477" s="68"/>
      <c r="D477" s="68"/>
    </row>
    <row r="478" spans="1:4" x14ac:dyDescent="0.25">
      <c r="A478" s="68"/>
      <c r="C478" s="68"/>
      <c r="D478" s="68"/>
    </row>
    <row r="479" spans="1:4" x14ac:dyDescent="0.25">
      <c r="A479" s="68"/>
      <c r="C479" s="68"/>
      <c r="D479" s="68"/>
    </row>
    <row r="480" spans="1:4" x14ac:dyDescent="0.25">
      <c r="A480" s="68"/>
      <c r="C480" s="68"/>
      <c r="D480" s="68"/>
    </row>
    <row r="481" spans="1:4" x14ac:dyDescent="0.25">
      <c r="A481" s="68"/>
      <c r="C481" s="68"/>
      <c r="D481" s="68"/>
    </row>
    <row r="482" spans="1:4" x14ac:dyDescent="0.25">
      <c r="A482" s="68"/>
      <c r="C482" s="68"/>
      <c r="D482" s="68"/>
    </row>
    <row r="483" spans="1:4" x14ac:dyDescent="0.25">
      <c r="A483" s="68"/>
      <c r="C483" s="68"/>
      <c r="D483" s="68"/>
    </row>
    <row r="484" spans="1:4" x14ac:dyDescent="0.25">
      <c r="A484" s="68"/>
      <c r="C484" s="68"/>
      <c r="D484" s="68"/>
    </row>
    <row r="485" spans="1:4" x14ac:dyDescent="0.25">
      <c r="A485" s="68"/>
      <c r="C485" s="68"/>
      <c r="D485" s="68"/>
    </row>
    <row r="486" spans="1:4" x14ac:dyDescent="0.25">
      <c r="A486" s="68"/>
      <c r="C486" s="68"/>
      <c r="D486" s="68"/>
    </row>
    <row r="487" spans="1:4" x14ac:dyDescent="0.25">
      <c r="A487" s="68"/>
      <c r="C487" s="68"/>
      <c r="D487" s="68"/>
    </row>
    <row r="488" spans="1:4" x14ac:dyDescent="0.25">
      <c r="A488" s="68"/>
      <c r="C488" s="68"/>
      <c r="D488" s="68"/>
    </row>
    <row r="489" spans="1:4" x14ac:dyDescent="0.25">
      <c r="A489" s="68"/>
      <c r="C489" s="68"/>
      <c r="D489" s="68"/>
    </row>
    <row r="490" spans="1:4" x14ac:dyDescent="0.25">
      <c r="A490" s="68"/>
      <c r="C490" s="68"/>
      <c r="D490" s="68"/>
    </row>
    <row r="491" spans="1:4" x14ac:dyDescent="0.25">
      <c r="A491" s="68"/>
      <c r="C491" s="68"/>
      <c r="D491" s="68"/>
    </row>
    <row r="492" spans="1:4" x14ac:dyDescent="0.25">
      <c r="A492" s="68"/>
      <c r="C492" s="68"/>
      <c r="D492" s="68"/>
    </row>
    <row r="493" spans="1:4" x14ac:dyDescent="0.25">
      <c r="A493" s="68"/>
      <c r="C493" s="68"/>
      <c r="D493" s="68"/>
    </row>
    <row r="494" spans="1:4" x14ac:dyDescent="0.25">
      <c r="A494" s="68"/>
      <c r="C494" s="68"/>
      <c r="D494" s="68"/>
    </row>
    <row r="495" spans="1:4" x14ac:dyDescent="0.25">
      <c r="A495" s="68"/>
      <c r="C495" s="68"/>
      <c r="D495" s="68"/>
    </row>
    <row r="496" spans="1:4" x14ac:dyDescent="0.25">
      <c r="A496" s="68"/>
      <c r="C496" s="68"/>
      <c r="D496" s="68"/>
    </row>
    <row r="497" spans="1:4" x14ac:dyDescent="0.25">
      <c r="A497" s="68"/>
      <c r="C497" s="68"/>
      <c r="D497" s="68"/>
    </row>
    <row r="498" spans="1:4" x14ac:dyDescent="0.25">
      <c r="A498" s="68"/>
      <c r="C498" s="68"/>
      <c r="D498" s="68"/>
    </row>
    <row r="499" spans="1:4" x14ac:dyDescent="0.25">
      <c r="A499" s="68"/>
      <c r="C499" s="68"/>
      <c r="D499" s="68"/>
    </row>
    <row r="500" spans="1:4" x14ac:dyDescent="0.25">
      <c r="A500" s="68"/>
      <c r="C500" s="68"/>
      <c r="D500" s="68"/>
    </row>
    <row r="501" spans="1:4" x14ac:dyDescent="0.25">
      <c r="A501" s="68"/>
      <c r="C501" s="68"/>
      <c r="D501" s="68"/>
    </row>
    <row r="502" spans="1:4" x14ac:dyDescent="0.25">
      <c r="A502" s="68"/>
      <c r="C502" s="68"/>
      <c r="D502" s="68"/>
    </row>
    <row r="503" spans="1:4" x14ac:dyDescent="0.25">
      <c r="A503" s="68"/>
      <c r="C503" s="68"/>
      <c r="D503" s="68"/>
    </row>
    <row r="504" spans="1:4" x14ac:dyDescent="0.25">
      <c r="A504" s="68"/>
      <c r="C504" s="68"/>
      <c r="D504" s="68"/>
    </row>
    <row r="505" spans="1:4" x14ac:dyDescent="0.25">
      <c r="A505" s="68"/>
      <c r="C505" s="68"/>
      <c r="D505" s="68"/>
    </row>
    <row r="506" spans="1:4" x14ac:dyDescent="0.25">
      <c r="A506" s="68"/>
      <c r="C506" s="68"/>
      <c r="D506" s="68"/>
    </row>
    <row r="507" spans="1:4" x14ac:dyDescent="0.25">
      <c r="A507" s="68"/>
      <c r="C507" s="68"/>
      <c r="D507" s="68"/>
    </row>
    <row r="508" spans="1:4" x14ac:dyDescent="0.25">
      <c r="A508" s="68"/>
      <c r="C508" s="68"/>
      <c r="D508" s="68"/>
    </row>
    <row r="509" spans="1:4" x14ac:dyDescent="0.25">
      <c r="A509" s="68"/>
      <c r="C509" s="68"/>
      <c r="D509" s="68"/>
    </row>
    <row r="510" spans="1:4" x14ac:dyDescent="0.25">
      <c r="A510" s="68"/>
      <c r="C510" s="68"/>
      <c r="D510" s="68"/>
    </row>
    <row r="511" spans="1:4" x14ac:dyDescent="0.25">
      <c r="A511" s="68"/>
      <c r="C511" s="68"/>
      <c r="D511" s="68"/>
    </row>
    <row r="512" spans="1:4" x14ac:dyDescent="0.25">
      <c r="A512" s="68"/>
      <c r="C512" s="68"/>
      <c r="D512" s="68"/>
    </row>
    <row r="513" spans="1:4" x14ac:dyDescent="0.25">
      <c r="A513" s="68"/>
      <c r="C513" s="68"/>
      <c r="D513" s="68"/>
    </row>
    <row r="514" spans="1:4" x14ac:dyDescent="0.25">
      <c r="A514" s="68"/>
      <c r="C514" s="68"/>
      <c r="D514" s="68"/>
    </row>
    <row r="515" spans="1:4" x14ac:dyDescent="0.25">
      <c r="A515" s="68"/>
      <c r="C515" s="68"/>
      <c r="D515" s="68"/>
    </row>
    <row r="516" spans="1:4" x14ac:dyDescent="0.25">
      <c r="A516" s="68"/>
      <c r="C516" s="68"/>
      <c r="D516" s="68"/>
    </row>
    <row r="517" spans="1:4" x14ac:dyDescent="0.25">
      <c r="A517" s="68"/>
      <c r="C517" s="68"/>
      <c r="D517" s="68"/>
    </row>
    <row r="518" spans="1:4" x14ac:dyDescent="0.25">
      <c r="A518" s="68"/>
      <c r="C518" s="68"/>
      <c r="D518" s="68"/>
    </row>
    <row r="519" spans="1:4" x14ac:dyDescent="0.25">
      <c r="A519" s="68"/>
      <c r="C519" s="68"/>
      <c r="D519" s="68"/>
    </row>
    <row r="520" spans="1:4" x14ac:dyDescent="0.25">
      <c r="A520" s="68"/>
      <c r="C520" s="68"/>
      <c r="D520" s="68"/>
    </row>
    <row r="521" spans="1:4" x14ac:dyDescent="0.25">
      <c r="A521" s="68"/>
      <c r="C521" s="68"/>
      <c r="D521" s="68"/>
    </row>
    <row r="522" spans="1:4" x14ac:dyDescent="0.25">
      <c r="A522" s="68"/>
      <c r="C522" s="68"/>
      <c r="D522" s="68"/>
    </row>
    <row r="523" spans="1:4" x14ac:dyDescent="0.25">
      <c r="A523" s="68"/>
      <c r="C523" s="68"/>
      <c r="D523" s="68"/>
    </row>
    <row r="524" spans="1:4" x14ac:dyDescent="0.25">
      <c r="A524" s="68"/>
      <c r="C524" s="68"/>
      <c r="D524" s="68"/>
    </row>
    <row r="525" spans="1:4" x14ac:dyDescent="0.25">
      <c r="A525" s="68"/>
      <c r="C525" s="68"/>
      <c r="D525" s="68"/>
    </row>
    <row r="526" spans="1:4" x14ac:dyDescent="0.25">
      <c r="A526" s="68"/>
      <c r="C526" s="68"/>
      <c r="D526" s="68"/>
    </row>
    <row r="527" spans="1:4" x14ac:dyDescent="0.25">
      <c r="A527" s="68"/>
      <c r="C527" s="68"/>
      <c r="D527" s="68"/>
    </row>
    <row r="528" spans="1:4" x14ac:dyDescent="0.25">
      <c r="A528" s="68"/>
      <c r="C528" s="68"/>
      <c r="D528" s="68"/>
    </row>
    <row r="529" spans="1:4" x14ac:dyDescent="0.25">
      <c r="A529" s="68"/>
      <c r="C529" s="68"/>
      <c r="D529" s="68"/>
    </row>
    <row r="530" spans="1:4" x14ac:dyDescent="0.25">
      <c r="A530" s="68"/>
      <c r="C530" s="68"/>
      <c r="D530" s="68"/>
    </row>
    <row r="531" spans="1:4" x14ac:dyDescent="0.25">
      <c r="A531" s="68"/>
      <c r="C531" s="68"/>
      <c r="D531" s="68"/>
    </row>
    <row r="532" spans="1:4" x14ac:dyDescent="0.25">
      <c r="A532" s="68"/>
      <c r="C532" s="68"/>
      <c r="D532" s="68"/>
    </row>
    <row r="533" spans="1:4" x14ac:dyDescent="0.25">
      <c r="A533" s="68"/>
      <c r="C533" s="68"/>
      <c r="D533" s="68"/>
    </row>
    <row r="534" spans="1:4" x14ac:dyDescent="0.25">
      <c r="A534" s="68"/>
      <c r="C534" s="68"/>
      <c r="D534" s="68"/>
    </row>
    <row r="535" spans="1:4" x14ac:dyDescent="0.25">
      <c r="A535" s="68"/>
      <c r="C535" s="68"/>
      <c r="D535" s="68"/>
    </row>
    <row r="536" spans="1:4" x14ac:dyDescent="0.25">
      <c r="A536" s="68"/>
      <c r="C536" s="68"/>
      <c r="D536" s="68"/>
    </row>
    <row r="537" spans="1:4" x14ac:dyDescent="0.25">
      <c r="A537" s="68"/>
      <c r="C537" s="68"/>
      <c r="D537" s="68"/>
    </row>
    <row r="538" spans="1:4" x14ac:dyDescent="0.25">
      <c r="A538" s="68"/>
      <c r="C538" s="68"/>
      <c r="D538" s="68"/>
    </row>
    <row r="539" spans="1:4" x14ac:dyDescent="0.25">
      <c r="A539" s="68"/>
      <c r="C539" s="68"/>
      <c r="D539" s="68"/>
    </row>
    <row r="540" spans="1:4" x14ac:dyDescent="0.25">
      <c r="A540" s="68"/>
      <c r="C540" s="68"/>
      <c r="D540" s="68"/>
    </row>
    <row r="541" spans="1:4" x14ac:dyDescent="0.25">
      <c r="A541" s="68"/>
      <c r="C541" s="68"/>
      <c r="D541" s="68"/>
    </row>
    <row r="542" spans="1:4" x14ac:dyDescent="0.25">
      <c r="A542" s="68"/>
      <c r="C542" s="68"/>
      <c r="D542" s="68"/>
    </row>
    <row r="543" spans="1:4" x14ac:dyDescent="0.25">
      <c r="A543" s="68"/>
      <c r="C543" s="68"/>
      <c r="D543" s="68"/>
    </row>
    <row r="544" spans="1:4" x14ac:dyDescent="0.25">
      <c r="A544" s="68"/>
      <c r="C544" s="68"/>
      <c r="D544" s="68"/>
    </row>
    <row r="545" spans="1:4" x14ac:dyDescent="0.25">
      <c r="A545" s="68"/>
      <c r="C545" s="68"/>
      <c r="D545" s="68"/>
    </row>
    <row r="546" spans="1:4" x14ac:dyDescent="0.25">
      <c r="A546" s="68"/>
      <c r="C546" s="68"/>
      <c r="D546" s="68"/>
    </row>
    <row r="547" spans="1:4" x14ac:dyDescent="0.25">
      <c r="A547" s="68"/>
      <c r="C547" s="68"/>
      <c r="D547" s="68"/>
    </row>
    <row r="548" spans="1:4" x14ac:dyDescent="0.25">
      <c r="A548" s="68"/>
      <c r="C548" s="68"/>
      <c r="D548" s="68"/>
    </row>
    <row r="549" spans="1:4" x14ac:dyDescent="0.25">
      <c r="A549" s="68"/>
      <c r="C549" s="68"/>
      <c r="D549" s="68"/>
    </row>
    <row r="550" spans="1:4" x14ac:dyDescent="0.25">
      <c r="A550" s="68"/>
      <c r="C550" s="68"/>
      <c r="D550" s="68"/>
    </row>
    <row r="551" spans="1:4" x14ac:dyDescent="0.25">
      <c r="A551" s="68"/>
      <c r="C551" s="68"/>
      <c r="D551" s="68"/>
    </row>
    <row r="552" spans="1:4" x14ac:dyDescent="0.25">
      <c r="A552" s="68"/>
      <c r="C552" s="68"/>
      <c r="D552" s="68"/>
    </row>
    <row r="553" spans="1:4" x14ac:dyDescent="0.25">
      <c r="A553" s="68"/>
      <c r="C553" s="68"/>
      <c r="D553" s="68"/>
    </row>
    <row r="554" spans="1:4" x14ac:dyDescent="0.25">
      <c r="A554" s="68"/>
      <c r="C554" s="68"/>
      <c r="D554" s="68"/>
    </row>
    <row r="555" spans="1:4" x14ac:dyDescent="0.25">
      <c r="A555" s="68"/>
      <c r="C555" s="68"/>
      <c r="D555" s="68"/>
    </row>
    <row r="556" spans="1:4" x14ac:dyDescent="0.25">
      <c r="A556" s="68"/>
      <c r="C556" s="68"/>
      <c r="D556" s="68"/>
    </row>
    <row r="557" spans="1:4" x14ac:dyDescent="0.25">
      <c r="A557" s="68"/>
      <c r="C557" s="68"/>
      <c r="D557" s="68"/>
    </row>
    <row r="558" spans="1:4" x14ac:dyDescent="0.25">
      <c r="A558" s="68"/>
      <c r="C558" s="68"/>
      <c r="D558" s="68"/>
    </row>
    <row r="559" spans="1:4" x14ac:dyDescent="0.25">
      <c r="A559" s="68"/>
      <c r="C559" s="68"/>
      <c r="D559" s="68"/>
    </row>
    <row r="560" spans="1:4" x14ac:dyDescent="0.25">
      <c r="A560" s="68"/>
      <c r="C560" s="68"/>
      <c r="D560" s="68"/>
    </row>
    <row r="561" spans="1:4" x14ac:dyDescent="0.25">
      <c r="A561" s="68"/>
      <c r="C561" s="68"/>
      <c r="D561" s="68"/>
    </row>
    <row r="562" spans="1:4" x14ac:dyDescent="0.25">
      <c r="A562" s="68"/>
      <c r="C562" s="68"/>
      <c r="D562" s="68"/>
    </row>
    <row r="563" spans="1:4" x14ac:dyDescent="0.25">
      <c r="A563" s="68"/>
      <c r="C563" s="68"/>
      <c r="D563" s="68"/>
    </row>
    <row r="564" spans="1:4" x14ac:dyDescent="0.25">
      <c r="A564" s="68"/>
      <c r="C564" s="68"/>
      <c r="D564" s="68"/>
    </row>
    <row r="565" spans="1:4" x14ac:dyDescent="0.25">
      <c r="A565" s="68"/>
      <c r="C565" s="68"/>
      <c r="D565" s="68"/>
    </row>
    <row r="566" spans="1:4" x14ac:dyDescent="0.25">
      <c r="A566" s="68"/>
      <c r="C566" s="68"/>
      <c r="D566" s="68"/>
    </row>
    <row r="567" spans="1:4" x14ac:dyDescent="0.25">
      <c r="A567" s="68"/>
      <c r="C567" s="68"/>
      <c r="D567" s="68"/>
    </row>
    <row r="568" spans="1:4" x14ac:dyDescent="0.25">
      <c r="A568" s="68"/>
      <c r="C568" s="68"/>
      <c r="D568" s="68"/>
    </row>
    <row r="569" spans="1:4" x14ac:dyDescent="0.25">
      <c r="A569" s="68"/>
      <c r="C569" s="68"/>
      <c r="D569" s="68"/>
    </row>
    <row r="570" spans="1:4" x14ac:dyDescent="0.25">
      <c r="A570" s="68"/>
      <c r="C570" s="68"/>
      <c r="D570" s="68"/>
    </row>
    <row r="571" spans="1:4" x14ac:dyDescent="0.25">
      <c r="A571" s="68"/>
      <c r="C571" s="68"/>
      <c r="D571" s="68"/>
    </row>
    <row r="572" spans="1:4" x14ac:dyDescent="0.25">
      <c r="A572" s="68"/>
      <c r="C572" s="68"/>
      <c r="D572" s="68"/>
    </row>
    <row r="573" spans="1:4" x14ac:dyDescent="0.25">
      <c r="A573" s="68"/>
      <c r="C573" s="68"/>
      <c r="D573" s="68"/>
    </row>
    <row r="574" spans="1:4" x14ac:dyDescent="0.25">
      <c r="A574" s="68"/>
      <c r="C574" s="68"/>
      <c r="D574" s="68"/>
    </row>
    <row r="575" spans="1:4" x14ac:dyDescent="0.25">
      <c r="A575" s="68"/>
      <c r="C575" s="68"/>
      <c r="D575" s="68"/>
    </row>
    <row r="576" spans="1:4" x14ac:dyDescent="0.25">
      <c r="A576" s="68"/>
      <c r="C576" s="68"/>
      <c r="D576" s="68"/>
    </row>
    <row r="577" spans="1:4" x14ac:dyDescent="0.25">
      <c r="A577" s="68"/>
      <c r="C577" s="68"/>
      <c r="D577" s="68"/>
    </row>
    <row r="578" spans="1:4" x14ac:dyDescent="0.25">
      <c r="A578" s="68"/>
      <c r="C578" s="68"/>
      <c r="D578" s="68"/>
    </row>
    <row r="579" spans="1:4" x14ac:dyDescent="0.25">
      <c r="A579" s="68"/>
      <c r="C579" s="68"/>
      <c r="D579" s="68"/>
    </row>
    <row r="580" spans="1:4" x14ac:dyDescent="0.25">
      <c r="A580" s="68"/>
      <c r="C580" s="68"/>
      <c r="D580" s="68"/>
    </row>
    <row r="581" spans="1:4" x14ac:dyDescent="0.25">
      <c r="A581" s="68"/>
      <c r="C581" s="68"/>
      <c r="D581" s="68"/>
    </row>
    <row r="582" spans="1:4" x14ac:dyDescent="0.25">
      <c r="A582" s="68"/>
      <c r="C582" s="68"/>
      <c r="D582" s="68"/>
    </row>
    <row r="583" spans="1:4" x14ac:dyDescent="0.25">
      <c r="A583" s="68"/>
      <c r="C583" s="68"/>
      <c r="D583" s="68"/>
    </row>
    <row r="584" spans="1:4" x14ac:dyDescent="0.25">
      <c r="A584" s="68"/>
      <c r="C584" s="68"/>
      <c r="D584" s="68"/>
    </row>
    <row r="585" spans="1:4" x14ac:dyDescent="0.25">
      <c r="A585" s="68"/>
      <c r="C585" s="68"/>
      <c r="D585" s="68"/>
    </row>
    <row r="586" spans="1:4" x14ac:dyDescent="0.25">
      <c r="A586" s="68"/>
      <c r="C586" s="68"/>
      <c r="D586" s="68"/>
    </row>
    <row r="587" spans="1:4" x14ac:dyDescent="0.25">
      <c r="A587" s="68"/>
      <c r="C587" s="68"/>
      <c r="D587" s="68"/>
    </row>
    <row r="588" spans="1:4" x14ac:dyDescent="0.25">
      <c r="A588" s="68"/>
      <c r="C588" s="68"/>
      <c r="D588" s="68"/>
    </row>
    <row r="589" spans="1:4" x14ac:dyDescent="0.25">
      <c r="A589" s="68"/>
      <c r="C589" s="68"/>
      <c r="D589" s="68"/>
    </row>
    <row r="590" spans="1:4" x14ac:dyDescent="0.25">
      <c r="A590" s="68"/>
      <c r="C590" s="68"/>
      <c r="D590" s="68"/>
    </row>
    <row r="591" spans="1:4" x14ac:dyDescent="0.25">
      <c r="A591" s="68"/>
      <c r="C591" s="68"/>
      <c r="D591" s="68"/>
    </row>
    <row r="592" spans="1:4" x14ac:dyDescent="0.25">
      <c r="A592" s="68"/>
      <c r="C592" s="68"/>
      <c r="D592" s="68"/>
    </row>
    <row r="593" spans="1:4" x14ac:dyDescent="0.25">
      <c r="A593" s="68"/>
      <c r="C593" s="68"/>
      <c r="D593" s="68"/>
    </row>
    <row r="594" spans="1:4" x14ac:dyDescent="0.25">
      <c r="A594" s="68"/>
      <c r="C594" s="68"/>
      <c r="D594" s="68"/>
    </row>
    <row r="595" spans="1:4" x14ac:dyDescent="0.25">
      <c r="A595" s="68"/>
      <c r="C595" s="68"/>
      <c r="D595" s="68"/>
    </row>
    <row r="596" spans="1:4" x14ac:dyDescent="0.25">
      <c r="A596" s="68"/>
      <c r="C596" s="68"/>
      <c r="D596" s="68"/>
    </row>
    <row r="597" spans="1:4" x14ac:dyDescent="0.25">
      <c r="A597" s="68"/>
      <c r="C597" s="68"/>
      <c r="D597" s="68"/>
    </row>
    <row r="598" spans="1:4" x14ac:dyDescent="0.25">
      <c r="A598" s="68"/>
      <c r="C598" s="68"/>
      <c r="D598" s="68"/>
    </row>
    <row r="599" spans="1:4" x14ac:dyDescent="0.25">
      <c r="A599" s="68"/>
      <c r="C599" s="68"/>
      <c r="D599" s="68"/>
    </row>
    <row r="600" spans="1:4" x14ac:dyDescent="0.25">
      <c r="A600" s="68"/>
      <c r="C600" s="68"/>
      <c r="D600" s="68"/>
    </row>
    <row r="601" spans="1:4" x14ac:dyDescent="0.25">
      <c r="A601" s="68"/>
      <c r="C601" s="68"/>
      <c r="D601" s="68"/>
    </row>
    <row r="602" spans="1:4" x14ac:dyDescent="0.25">
      <c r="A602" s="68"/>
      <c r="C602" s="68"/>
      <c r="D602" s="68"/>
    </row>
    <row r="603" spans="1:4" x14ac:dyDescent="0.25">
      <c r="A603" s="68"/>
      <c r="C603" s="68"/>
      <c r="D603" s="68"/>
    </row>
    <row r="604" spans="1:4" x14ac:dyDescent="0.25">
      <c r="A604" s="68"/>
      <c r="C604" s="68"/>
      <c r="D604" s="68"/>
    </row>
    <row r="605" spans="1:4" x14ac:dyDescent="0.25">
      <c r="A605" s="68"/>
      <c r="C605" s="68"/>
      <c r="D605" s="68"/>
    </row>
    <row r="606" spans="1:4" x14ac:dyDescent="0.25">
      <c r="A606" s="68"/>
      <c r="C606" s="68"/>
      <c r="D606" s="68"/>
    </row>
    <row r="607" spans="1:4" x14ac:dyDescent="0.25">
      <c r="A607" s="68"/>
      <c r="C607" s="68"/>
      <c r="D607" s="68"/>
    </row>
    <row r="608" spans="1:4" x14ac:dyDescent="0.25">
      <c r="A608" s="68"/>
      <c r="C608" s="68"/>
      <c r="D608" s="68"/>
    </row>
    <row r="609" spans="1:4" x14ac:dyDescent="0.25">
      <c r="A609" s="68"/>
      <c r="C609" s="68"/>
      <c r="D609" s="68"/>
    </row>
    <row r="610" spans="1:4" x14ac:dyDescent="0.25">
      <c r="A610" s="68"/>
      <c r="C610" s="68"/>
      <c r="D610" s="68"/>
    </row>
    <row r="611" spans="1:4" x14ac:dyDescent="0.25">
      <c r="A611" s="68"/>
      <c r="C611" s="68"/>
      <c r="D611" s="68"/>
    </row>
    <row r="612" spans="1:4" x14ac:dyDescent="0.25">
      <c r="A612" s="68"/>
      <c r="C612" s="68"/>
      <c r="D612" s="68"/>
    </row>
    <row r="613" spans="1:4" x14ac:dyDescent="0.25">
      <c r="A613" s="68"/>
      <c r="C613" s="68"/>
      <c r="D613" s="68"/>
    </row>
    <row r="614" spans="1:4" x14ac:dyDescent="0.25">
      <c r="A614" s="68"/>
      <c r="C614" s="68"/>
      <c r="D614" s="68"/>
    </row>
    <row r="615" spans="1:4" x14ac:dyDescent="0.25">
      <c r="A615" s="68"/>
      <c r="C615" s="68"/>
      <c r="D615" s="68"/>
    </row>
    <row r="616" spans="1:4" x14ac:dyDescent="0.25">
      <c r="A616" s="68"/>
      <c r="C616" s="68"/>
      <c r="D616" s="68"/>
    </row>
    <row r="617" spans="1:4" x14ac:dyDescent="0.25">
      <c r="A617" s="68"/>
      <c r="C617" s="68"/>
      <c r="D617" s="68"/>
    </row>
    <row r="618" spans="1:4" x14ac:dyDescent="0.25">
      <c r="A618" s="68"/>
      <c r="C618" s="68"/>
      <c r="D618" s="68"/>
    </row>
    <row r="619" spans="1:4" x14ac:dyDescent="0.25">
      <c r="A619" s="68"/>
      <c r="C619" s="68"/>
      <c r="D619" s="68"/>
    </row>
    <row r="620" spans="1:4" x14ac:dyDescent="0.25">
      <c r="A620" s="68"/>
      <c r="C620" s="68"/>
      <c r="D620" s="68"/>
    </row>
    <row r="621" spans="1:4" x14ac:dyDescent="0.25">
      <c r="A621" s="68"/>
      <c r="C621" s="68"/>
      <c r="D621" s="68"/>
    </row>
    <row r="622" spans="1:4" x14ac:dyDescent="0.25">
      <c r="A622" s="68"/>
      <c r="C622" s="68"/>
      <c r="D622" s="68"/>
    </row>
    <row r="623" spans="1:4" x14ac:dyDescent="0.25">
      <c r="A623" s="68"/>
      <c r="C623" s="68"/>
      <c r="D623" s="68"/>
    </row>
    <row r="624" spans="1:4" x14ac:dyDescent="0.25">
      <c r="A624" s="68"/>
      <c r="C624" s="68"/>
      <c r="D624" s="68"/>
    </row>
    <row r="625" spans="1:4" x14ac:dyDescent="0.25">
      <c r="A625" s="68"/>
      <c r="C625" s="68"/>
      <c r="D625" s="68"/>
    </row>
    <row r="626" spans="1:4" x14ac:dyDescent="0.25">
      <c r="A626" s="68"/>
      <c r="C626" s="68"/>
      <c r="D626" s="68"/>
    </row>
    <row r="627" spans="1:4" x14ac:dyDescent="0.25">
      <c r="A627" s="68"/>
      <c r="C627" s="68"/>
      <c r="D627" s="68"/>
    </row>
    <row r="628" spans="1:4" x14ac:dyDescent="0.25">
      <c r="A628" s="68"/>
      <c r="C628" s="68"/>
      <c r="D628" s="68"/>
    </row>
    <row r="629" spans="1:4" x14ac:dyDescent="0.25">
      <c r="A629" s="68"/>
      <c r="C629" s="68"/>
      <c r="D629" s="68"/>
    </row>
    <row r="630" spans="1:4" x14ac:dyDescent="0.25">
      <c r="A630" s="68"/>
      <c r="C630" s="68"/>
      <c r="D630" s="68"/>
    </row>
    <row r="631" spans="1:4" x14ac:dyDescent="0.25">
      <c r="A631" s="68"/>
      <c r="C631" s="68"/>
      <c r="D631" s="68"/>
    </row>
    <row r="632" spans="1:4" x14ac:dyDescent="0.25">
      <c r="A632" s="68"/>
      <c r="C632" s="68"/>
      <c r="D632" s="68"/>
    </row>
    <row r="633" spans="1:4" x14ac:dyDescent="0.25">
      <c r="A633" s="68"/>
      <c r="C633" s="68"/>
      <c r="D633" s="68"/>
    </row>
    <row r="634" spans="1:4" x14ac:dyDescent="0.25">
      <c r="A634" s="68"/>
      <c r="C634" s="68"/>
      <c r="D634" s="68"/>
    </row>
    <row r="635" spans="1:4" x14ac:dyDescent="0.25">
      <c r="A635" s="68"/>
      <c r="C635" s="68"/>
      <c r="D635" s="68"/>
    </row>
    <row r="636" spans="1:4" x14ac:dyDescent="0.25">
      <c r="A636" s="68"/>
      <c r="C636" s="68"/>
      <c r="D636" s="68"/>
    </row>
    <row r="637" spans="1:4" x14ac:dyDescent="0.25">
      <c r="A637" s="68"/>
      <c r="C637" s="68"/>
      <c r="D637" s="68"/>
    </row>
    <row r="638" spans="1:4" x14ac:dyDescent="0.25">
      <c r="A638" s="68"/>
      <c r="C638" s="68"/>
      <c r="D638" s="68"/>
    </row>
    <row r="639" spans="1:4" x14ac:dyDescent="0.25">
      <c r="A639" s="68"/>
      <c r="C639" s="68"/>
      <c r="D639" s="68"/>
    </row>
    <row r="640" spans="1:4" x14ac:dyDescent="0.25">
      <c r="A640" s="68"/>
      <c r="C640" s="68"/>
      <c r="D640" s="68"/>
    </row>
    <row r="641" spans="1:4" x14ac:dyDescent="0.25">
      <c r="A641" s="68"/>
      <c r="C641" s="68"/>
      <c r="D641" s="68"/>
    </row>
    <row r="642" spans="1:4" x14ac:dyDescent="0.25">
      <c r="A642" s="68"/>
      <c r="C642" s="68"/>
      <c r="D642" s="68"/>
    </row>
    <row r="643" spans="1:4" x14ac:dyDescent="0.25">
      <c r="A643" s="68"/>
      <c r="C643" s="68"/>
      <c r="D643" s="68"/>
    </row>
    <row r="644" spans="1:4" x14ac:dyDescent="0.25">
      <c r="A644" s="68"/>
      <c r="C644" s="68"/>
      <c r="D644" s="68"/>
    </row>
    <row r="645" spans="1:4" x14ac:dyDescent="0.25">
      <c r="A645" s="68"/>
      <c r="C645" s="68"/>
      <c r="D645" s="68"/>
    </row>
    <row r="646" spans="1:4" x14ac:dyDescent="0.25">
      <c r="A646" s="68"/>
      <c r="C646" s="68"/>
      <c r="D646" s="68"/>
    </row>
    <row r="647" spans="1:4" x14ac:dyDescent="0.25">
      <c r="A647" s="68"/>
      <c r="C647" s="68"/>
      <c r="D647" s="68"/>
    </row>
    <row r="648" spans="1:4" x14ac:dyDescent="0.25">
      <c r="A648" s="68"/>
      <c r="C648" s="68"/>
      <c r="D648" s="68"/>
    </row>
    <row r="649" spans="1:4" x14ac:dyDescent="0.25">
      <c r="A649" s="68"/>
      <c r="C649" s="68"/>
      <c r="D649" s="68"/>
    </row>
    <row r="650" spans="1:4" x14ac:dyDescent="0.25">
      <c r="A650" s="68"/>
      <c r="C650" s="68"/>
      <c r="D650" s="68"/>
    </row>
    <row r="651" spans="1:4" x14ac:dyDescent="0.25">
      <c r="A651" s="68"/>
      <c r="C651" s="68"/>
      <c r="D651" s="68"/>
    </row>
    <row r="652" spans="1:4" x14ac:dyDescent="0.25">
      <c r="A652" s="68"/>
      <c r="C652" s="68"/>
      <c r="D652" s="68"/>
    </row>
    <row r="653" spans="1:4" x14ac:dyDescent="0.25">
      <c r="A653" s="68"/>
      <c r="C653" s="68"/>
      <c r="D653" s="68"/>
    </row>
    <row r="654" spans="1:4" x14ac:dyDescent="0.25">
      <c r="A654" s="68"/>
      <c r="C654" s="68"/>
      <c r="D654" s="68"/>
    </row>
    <row r="655" spans="1:4" x14ac:dyDescent="0.25">
      <c r="A655" s="68"/>
      <c r="C655" s="68"/>
      <c r="D655" s="68"/>
    </row>
    <row r="656" spans="1:4" x14ac:dyDescent="0.25">
      <c r="A656" s="68"/>
      <c r="C656" s="68"/>
      <c r="D656" s="68"/>
    </row>
    <row r="657" spans="1:4" x14ac:dyDescent="0.25">
      <c r="A657" s="68"/>
      <c r="C657" s="68"/>
      <c r="D657" s="68"/>
    </row>
    <row r="658" spans="1:4" x14ac:dyDescent="0.25">
      <c r="A658" s="68"/>
      <c r="C658" s="68"/>
      <c r="D658" s="68"/>
    </row>
    <row r="659" spans="1:4" x14ac:dyDescent="0.25">
      <c r="A659" s="68"/>
      <c r="C659" s="68"/>
      <c r="D659" s="68"/>
    </row>
    <row r="660" spans="1:4" x14ac:dyDescent="0.25">
      <c r="A660" s="68"/>
      <c r="C660" s="68"/>
      <c r="D660" s="68"/>
    </row>
    <row r="661" spans="1:4" x14ac:dyDescent="0.25">
      <c r="A661" s="68"/>
      <c r="C661" s="68"/>
      <c r="D661" s="68"/>
    </row>
    <row r="662" spans="1:4" x14ac:dyDescent="0.25">
      <c r="A662" s="68"/>
      <c r="C662" s="68"/>
      <c r="D662" s="68"/>
    </row>
    <row r="663" spans="1:4" x14ac:dyDescent="0.25">
      <c r="A663" s="68"/>
      <c r="C663" s="68"/>
      <c r="D663" s="68"/>
    </row>
    <row r="664" spans="1:4" x14ac:dyDescent="0.25">
      <c r="A664" s="68"/>
      <c r="C664" s="68"/>
      <c r="D664" s="68"/>
    </row>
    <row r="665" spans="1:4" x14ac:dyDescent="0.25">
      <c r="A665" s="68"/>
      <c r="C665" s="68"/>
      <c r="D665" s="68"/>
    </row>
    <row r="666" spans="1:4" x14ac:dyDescent="0.25">
      <c r="A666" s="68"/>
      <c r="C666" s="68"/>
      <c r="D666" s="68"/>
    </row>
    <row r="667" spans="1:4" x14ac:dyDescent="0.25">
      <c r="A667" s="68"/>
      <c r="C667" s="68"/>
      <c r="D667" s="68"/>
    </row>
    <row r="668" spans="1:4" x14ac:dyDescent="0.25">
      <c r="A668" s="68"/>
      <c r="C668" s="68"/>
      <c r="D668" s="68"/>
    </row>
    <row r="669" spans="1:4" x14ac:dyDescent="0.25">
      <c r="A669" s="68"/>
      <c r="C669" s="68"/>
      <c r="D669" s="68"/>
    </row>
    <row r="670" spans="1:4" x14ac:dyDescent="0.25">
      <c r="A670" s="68"/>
      <c r="C670" s="68"/>
      <c r="D670" s="68"/>
    </row>
    <row r="671" spans="1:4" x14ac:dyDescent="0.25">
      <c r="A671" s="68"/>
      <c r="C671" s="68"/>
      <c r="D671" s="68"/>
    </row>
    <row r="672" spans="1:4" x14ac:dyDescent="0.25">
      <c r="A672" s="68"/>
      <c r="C672" s="68"/>
      <c r="D672" s="68"/>
    </row>
    <row r="673" spans="1:4" x14ac:dyDescent="0.25">
      <c r="A673" s="68"/>
      <c r="C673" s="68"/>
      <c r="D673" s="68"/>
    </row>
    <row r="674" spans="1:4" x14ac:dyDescent="0.25">
      <c r="A674" s="68"/>
      <c r="C674" s="68"/>
      <c r="D674" s="68"/>
    </row>
    <row r="675" spans="1:4" x14ac:dyDescent="0.25">
      <c r="A675" s="68"/>
      <c r="C675" s="68"/>
      <c r="D675" s="68"/>
    </row>
    <row r="676" spans="1:4" x14ac:dyDescent="0.25">
      <c r="A676" s="68"/>
      <c r="C676" s="68"/>
      <c r="D676" s="68"/>
    </row>
    <row r="677" spans="1:4" x14ac:dyDescent="0.25">
      <c r="A677" s="68"/>
      <c r="C677" s="68"/>
      <c r="D677" s="68"/>
    </row>
    <row r="678" spans="1:4" x14ac:dyDescent="0.25">
      <c r="A678" s="68"/>
      <c r="C678" s="68"/>
      <c r="D678" s="68"/>
    </row>
    <row r="679" spans="1:4" x14ac:dyDescent="0.25">
      <c r="A679" s="68"/>
      <c r="C679" s="68"/>
      <c r="D679" s="68"/>
    </row>
    <row r="680" spans="1:4" x14ac:dyDescent="0.25">
      <c r="A680" s="68"/>
      <c r="C680" s="68"/>
      <c r="D680" s="68"/>
    </row>
    <row r="681" spans="1:4" x14ac:dyDescent="0.25">
      <c r="A681" s="68"/>
      <c r="C681" s="68"/>
      <c r="D681" s="68"/>
    </row>
    <row r="682" spans="1:4" x14ac:dyDescent="0.25">
      <c r="A682" s="68"/>
      <c r="C682" s="68"/>
      <c r="D682" s="68"/>
    </row>
    <row r="683" spans="1:4" x14ac:dyDescent="0.25">
      <c r="A683" s="68"/>
      <c r="C683" s="68"/>
      <c r="D683" s="68"/>
    </row>
    <row r="684" spans="1:4" x14ac:dyDescent="0.25">
      <c r="A684" s="68"/>
      <c r="C684" s="68"/>
      <c r="D684" s="68"/>
    </row>
    <row r="685" spans="1:4" x14ac:dyDescent="0.25">
      <c r="A685" s="68"/>
      <c r="C685" s="68"/>
      <c r="D685" s="68"/>
    </row>
    <row r="686" spans="1:4" x14ac:dyDescent="0.25">
      <c r="A686" s="68"/>
      <c r="C686" s="68"/>
      <c r="D686" s="68"/>
    </row>
    <row r="687" spans="1:4" x14ac:dyDescent="0.25">
      <c r="A687" s="68"/>
      <c r="C687" s="68"/>
      <c r="D687" s="68"/>
    </row>
    <row r="688" spans="1:4" x14ac:dyDescent="0.25">
      <c r="A688" s="68"/>
      <c r="C688" s="68"/>
      <c r="D688" s="68"/>
    </row>
    <row r="689" spans="1:4" x14ac:dyDescent="0.25">
      <c r="A689" s="68"/>
      <c r="C689" s="68"/>
      <c r="D689" s="68"/>
    </row>
    <row r="690" spans="1:4" x14ac:dyDescent="0.25">
      <c r="A690" s="68"/>
      <c r="C690" s="68"/>
      <c r="D690" s="68"/>
    </row>
    <row r="691" spans="1:4" x14ac:dyDescent="0.25">
      <c r="A691" s="68"/>
      <c r="C691" s="68"/>
      <c r="D691" s="68"/>
    </row>
    <row r="692" spans="1:4" x14ac:dyDescent="0.25">
      <c r="A692" s="68"/>
      <c r="C692" s="68"/>
      <c r="D692" s="68"/>
    </row>
    <row r="693" spans="1:4" x14ac:dyDescent="0.25">
      <c r="A693" s="68"/>
      <c r="C693" s="68"/>
      <c r="D693" s="68"/>
    </row>
    <row r="694" spans="1:4" x14ac:dyDescent="0.25">
      <c r="A694" s="68"/>
      <c r="C694" s="68"/>
      <c r="D694" s="68"/>
    </row>
    <row r="695" spans="1:4" x14ac:dyDescent="0.25">
      <c r="A695" s="68"/>
      <c r="C695" s="68"/>
      <c r="D695" s="68"/>
    </row>
    <row r="696" spans="1:4" x14ac:dyDescent="0.25">
      <c r="A696" s="68"/>
      <c r="C696" s="68"/>
      <c r="D696" s="68"/>
    </row>
    <row r="697" spans="1:4" x14ac:dyDescent="0.25">
      <c r="A697" s="68"/>
      <c r="C697" s="68"/>
      <c r="D697" s="68"/>
    </row>
    <row r="698" spans="1:4" x14ac:dyDescent="0.25">
      <c r="A698" s="68"/>
      <c r="C698" s="68"/>
      <c r="D698" s="68"/>
    </row>
    <row r="699" spans="1:4" x14ac:dyDescent="0.25">
      <c r="A699" s="68"/>
      <c r="C699" s="68"/>
      <c r="D699" s="68"/>
    </row>
    <row r="700" spans="1:4" x14ac:dyDescent="0.25">
      <c r="A700" s="68"/>
      <c r="C700" s="68"/>
      <c r="D700" s="68"/>
    </row>
    <row r="701" spans="1:4" x14ac:dyDescent="0.25">
      <c r="A701" s="68"/>
      <c r="C701" s="68"/>
      <c r="D701" s="68"/>
    </row>
    <row r="702" spans="1:4" x14ac:dyDescent="0.25">
      <c r="A702" s="68"/>
      <c r="C702" s="68"/>
      <c r="D702" s="68"/>
    </row>
    <row r="703" spans="1:4" x14ac:dyDescent="0.25">
      <c r="A703" s="68"/>
      <c r="C703" s="68"/>
      <c r="D703" s="68"/>
    </row>
    <row r="704" spans="1:4" x14ac:dyDescent="0.25">
      <c r="A704" s="68"/>
      <c r="C704" s="68"/>
      <c r="D704" s="68"/>
    </row>
    <row r="705" spans="1:4" x14ac:dyDescent="0.25">
      <c r="A705" s="68"/>
      <c r="C705" s="68"/>
      <c r="D705" s="68"/>
    </row>
    <row r="706" spans="1:4" x14ac:dyDescent="0.25">
      <c r="A706" s="68"/>
      <c r="C706" s="68"/>
      <c r="D706" s="68"/>
    </row>
    <row r="707" spans="1:4" x14ac:dyDescent="0.25">
      <c r="A707" s="68"/>
      <c r="C707" s="68"/>
      <c r="D707" s="68"/>
    </row>
    <row r="708" spans="1:4" x14ac:dyDescent="0.25">
      <c r="A708" s="68"/>
      <c r="C708" s="68"/>
      <c r="D708" s="68"/>
    </row>
    <row r="709" spans="1:4" x14ac:dyDescent="0.25">
      <c r="A709" s="68"/>
      <c r="C709" s="68"/>
      <c r="D709" s="68"/>
    </row>
    <row r="710" spans="1:4" x14ac:dyDescent="0.25">
      <c r="A710" s="68"/>
      <c r="C710" s="68"/>
      <c r="D710" s="68"/>
    </row>
    <row r="711" spans="1:4" x14ac:dyDescent="0.25">
      <c r="A711" s="68"/>
      <c r="C711" s="68"/>
      <c r="D711" s="68"/>
    </row>
    <row r="712" spans="1:4" x14ac:dyDescent="0.25">
      <c r="A712" s="68"/>
      <c r="C712" s="68"/>
      <c r="D712" s="68"/>
    </row>
    <row r="713" spans="1:4" x14ac:dyDescent="0.25">
      <c r="A713" s="68"/>
      <c r="C713" s="68"/>
      <c r="D713" s="68"/>
    </row>
    <row r="714" spans="1:4" x14ac:dyDescent="0.25">
      <c r="A714" s="68"/>
      <c r="C714" s="68"/>
      <c r="D714" s="68"/>
    </row>
    <row r="715" spans="1:4" x14ac:dyDescent="0.25">
      <c r="A715" s="68"/>
      <c r="C715" s="68"/>
      <c r="D715" s="68"/>
    </row>
    <row r="716" spans="1:4" x14ac:dyDescent="0.25">
      <c r="A716" s="68"/>
      <c r="C716" s="68"/>
      <c r="D716" s="68"/>
    </row>
    <row r="717" spans="1:4" x14ac:dyDescent="0.25">
      <c r="A717" s="68"/>
      <c r="C717" s="68"/>
      <c r="D717" s="68"/>
    </row>
    <row r="718" spans="1:4" x14ac:dyDescent="0.25">
      <c r="A718" s="68"/>
      <c r="C718" s="68"/>
      <c r="D718" s="68"/>
    </row>
    <row r="719" spans="1:4" x14ac:dyDescent="0.25">
      <c r="A719" s="68"/>
      <c r="C719" s="68"/>
      <c r="D719" s="68"/>
    </row>
    <row r="720" spans="1:4" x14ac:dyDescent="0.25">
      <c r="A720" s="68"/>
      <c r="C720" s="68"/>
      <c r="D720" s="68"/>
    </row>
    <row r="721" spans="1:4" x14ac:dyDescent="0.25">
      <c r="A721" s="68"/>
      <c r="C721" s="68"/>
      <c r="D721" s="68"/>
    </row>
    <row r="722" spans="1:4" x14ac:dyDescent="0.25">
      <c r="A722" s="68"/>
      <c r="C722" s="68"/>
      <c r="D722" s="68"/>
    </row>
    <row r="723" spans="1:4" x14ac:dyDescent="0.25">
      <c r="A723" s="68"/>
      <c r="C723" s="68"/>
      <c r="D723" s="68"/>
    </row>
    <row r="724" spans="1:4" x14ac:dyDescent="0.25">
      <c r="A724" s="68"/>
      <c r="C724" s="68"/>
      <c r="D724" s="68"/>
    </row>
    <row r="725" spans="1:4" x14ac:dyDescent="0.25">
      <c r="A725" s="68"/>
      <c r="C725" s="68"/>
      <c r="D725" s="68"/>
    </row>
    <row r="726" spans="1:4" x14ac:dyDescent="0.25">
      <c r="A726" s="68"/>
      <c r="C726" s="68"/>
      <c r="D726" s="68"/>
    </row>
    <row r="727" spans="1:4" x14ac:dyDescent="0.25">
      <c r="A727" s="68"/>
      <c r="C727" s="68"/>
      <c r="D727" s="68"/>
    </row>
    <row r="728" spans="1:4" x14ac:dyDescent="0.25">
      <c r="A728" s="68"/>
      <c r="C728" s="68"/>
      <c r="D728" s="68"/>
    </row>
    <row r="729" spans="1:4" x14ac:dyDescent="0.25">
      <c r="A729" s="68"/>
      <c r="C729" s="68"/>
      <c r="D729" s="68"/>
    </row>
    <row r="730" spans="1:4" x14ac:dyDescent="0.25">
      <c r="A730" s="68"/>
      <c r="C730" s="68"/>
      <c r="D730" s="68"/>
    </row>
    <row r="731" spans="1:4" x14ac:dyDescent="0.25">
      <c r="A731" s="68"/>
      <c r="C731" s="68"/>
      <c r="D731" s="68"/>
    </row>
    <row r="732" spans="1:4" x14ac:dyDescent="0.25">
      <c r="A732" s="68"/>
      <c r="C732" s="68"/>
      <c r="D732" s="68"/>
    </row>
    <row r="733" spans="1:4" x14ac:dyDescent="0.25">
      <c r="A733" s="68"/>
      <c r="C733" s="68"/>
      <c r="D733" s="68"/>
    </row>
    <row r="734" spans="1:4" x14ac:dyDescent="0.25">
      <c r="A734" s="68"/>
      <c r="C734" s="68"/>
      <c r="D734" s="68"/>
    </row>
    <row r="735" spans="1:4" x14ac:dyDescent="0.25">
      <c r="A735" s="68"/>
      <c r="C735" s="68"/>
      <c r="D735" s="68"/>
    </row>
    <row r="736" spans="1:4" x14ac:dyDescent="0.25">
      <c r="A736" s="68"/>
      <c r="C736" s="68"/>
      <c r="D736" s="68"/>
    </row>
    <row r="737" spans="1:4" x14ac:dyDescent="0.25">
      <c r="A737" s="68"/>
      <c r="C737" s="68"/>
      <c r="D737" s="68"/>
    </row>
    <row r="738" spans="1:4" x14ac:dyDescent="0.25">
      <c r="A738" s="68"/>
      <c r="C738" s="68"/>
      <c r="D738" s="68"/>
    </row>
    <row r="739" spans="1:4" x14ac:dyDescent="0.25">
      <c r="A739" s="68"/>
      <c r="C739" s="68"/>
      <c r="D739" s="68"/>
    </row>
    <row r="740" spans="1:4" x14ac:dyDescent="0.25">
      <c r="A740" s="68"/>
      <c r="C740" s="68"/>
      <c r="D740" s="68"/>
    </row>
    <row r="741" spans="1:4" x14ac:dyDescent="0.25">
      <c r="A741" s="68"/>
      <c r="C741" s="68"/>
      <c r="D741" s="68"/>
    </row>
    <row r="742" spans="1:4" x14ac:dyDescent="0.25">
      <c r="A742" s="68"/>
      <c r="C742" s="68"/>
      <c r="D742" s="68"/>
    </row>
    <row r="743" spans="1:4" x14ac:dyDescent="0.25">
      <c r="A743" s="68"/>
      <c r="C743" s="68"/>
      <c r="D743" s="68"/>
    </row>
    <row r="744" spans="1:4" x14ac:dyDescent="0.25">
      <c r="A744" s="68"/>
      <c r="C744" s="68"/>
      <c r="D744" s="68"/>
    </row>
    <row r="745" spans="1:4" x14ac:dyDescent="0.25">
      <c r="A745" s="68"/>
      <c r="C745" s="68"/>
      <c r="D745" s="68"/>
    </row>
    <row r="746" spans="1:4" x14ac:dyDescent="0.25">
      <c r="A746" s="68"/>
      <c r="C746" s="68"/>
      <c r="D746" s="68"/>
    </row>
    <row r="747" spans="1:4" x14ac:dyDescent="0.25">
      <c r="A747" s="68"/>
      <c r="C747" s="68"/>
      <c r="D747" s="68"/>
    </row>
    <row r="748" spans="1:4" x14ac:dyDescent="0.25">
      <c r="A748" s="68"/>
      <c r="C748" s="68"/>
      <c r="D748" s="68"/>
    </row>
    <row r="749" spans="1:4" x14ac:dyDescent="0.25">
      <c r="A749" s="68"/>
      <c r="C749" s="68"/>
      <c r="D749" s="68"/>
    </row>
    <row r="750" spans="1:4" x14ac:dyDescent="0.25">
      <c r="A750" s="68"/>
      <c r="C750" s="68"/>
      <c r="D750" s="68"/>
    </row>
    <row r="751" spans="1:4" x14ac:dyDescent="0.25">
      <c r="A751" s="68"/>
      <c r="C751" s="68"/>
      <c r="D751" s="68"/>
    </row>
    <row r="752" spans="1:4" x14ac:dyDescent="0.25">
      <c r="A752" s="68"/>
      <c r="C752" s="68"/>
      <c r="D752" s="68"/>
    </row>
    <row r="753" spans="1:4" x14ac:dyDescent="0.25">
      <c r="A753" s="68"/>
      <c r="C753" s="68"/>
      <c r="D753" s="68"/>
    </row>
    <row r="754" spans="1:4" x14ac:dyDescent="0.25">
      <c r="A754" s="68"/>
      <c r="C754" s="68"/>
      <c r="D754" s="68"/>
    </row>
    <row r="755" spans="1:4" x14ac:dyDescent="0.25">
      <c r="A755" s="68"/>
      <c r="C755" s="68"/>
      <c r="D755" s="68"/>
    </row>
    <row r="756" spans="1:4" x14ac:dyDescent="0.25">
      <c r="A756" s="68"/>
      <c r="C756" s="68"/>
      <c r="D756" s="68"/>
    </row>
    <row r="757" spans="1:4" x14ac:dyDescent="0.25">
      <c r="A757" s="68"/>
      <c r="C757" s="68"/>
      <c r="D757" s="68"/>
    </row>
    <row r="758" spans="1:4" x14ac:dyDescent="0.25">
      <c r="A758" s="68"/>
      <c r="C758" s="68"/>
      <c r="D758" s="68"/>
    </row>
    <row r="759" spans="1:4" x14ac:dyDescent="0.25">
      <c r="A759" s="68"/>
      <c r="C759" s="68"/>
      <c r="D759" s="68"/>
    </row>
    <row r="760" spans="1:4" x14ac:dyDescent="0.25">
      <c r="A760" s="68"/>
      <c r="C760" s="68"/>
      <c r="D760" s="68"/>
    </row>
    <row r="761" spans="1:4" x14ac:dyDescent="0.25">
      <c r="A761" s="68"/>
      <c r="C761" s="68"/>
      <c r="D761" s="68"/>
    </row>
    <row r="762" spans="1:4" x14ac:dyDescent="0.25">
      <c r="A762" s="68"/>
      <c r="C762" s="68"/>
      <c r="D762" s="68"/>
    </row>
    <row r="763" spans="1:4" x14ac:dyDescent="0.25">
      <c r="A763" s="68"/>
      <c r="C763" s="68"/>
      <c r="D763" s="68"/>
    </row>
    <row r="764" spans="1:4" x14ac:dyDescent="0.25">
      <c r="A764" s="68"/>
      <c r="C764" s="68"/>
      <c r="D764" s="68"/>
    </row>
    <row r="765" spans="1:4" x14ac:dyDescent="0.25">
      <c r="A765" s="68"/>
      <c r="C765" s="68"/>
      <c r="D765" s="68"/>
    </row>
    <row r="766" spans="1:4" x14ac:dyDescent="0.25">
      <c r="A766" s="68"/>
      <c r="C766" s="68"/>
      <c r="D766" s="68"/>
    </row>
    <row r="767" spans="1:4" x14ac:dyDescent="0.25">
      <c r="A767" s="68"/>
      <c r="C767" s="68"/>
      <c r="D767" s="68"/>
    </row>
    <row r="768" spans="1:4" x14ac:dyDescent="0.25">
      <c r="A768" s="68"/>
      <c r="C768" s="68"/>
      <c r="D768" s="68"/>
    </row>
    <row r="769" spans="1:4" x14ac:dyDescent="0.25">
      <c r="A769" s="68"/>
      <c r="C769" s="68"/>
      <c r="D769" s="68"/>
    </row>
    <row r="770" spans="1:4" x14ac:dyDescent="0.25">
      <c r="A770" s="68"/>
      <c r="C770" s="68"/>
      <c r="D770" s="68"/>
    </row>
    <row r="771" spans="1:4" x14ac:dyDescent="0.25">
      <c r="A771" s="68"/>
      <c r="C771" s="68"/>
      <c r="D771" s="68"/>
    </row>
    <row r="772" spans="1:4" x14ac:dyDescent="0.25">
      <c r="A772" s="68"/>
      <c r="C772" s="68"/>
      <c r="D772" s="68"/>
    </row>
    <row r="773" spans="1:4" x14ac:dyDescent="0.25">
      <c r="A773" s="68"/>
      <c r="C773" s="68"/>
      <c r="D773" s="68"/>
    </row>
    <row r="774" spans="1:4" x14ac:dyDescent="0.25">
      <c r="A774" s="68"/>
      <c r="C774" s="68"/>
      <c r="D774" s="68"/>
    </row>
    <row r="775" spans="1:4" x14ac:dyDescent="0.25">
      <c r="A775" s="68"/>
      <c r="C775" s="68"/>
      <c r="D775" s="68"/>
    </row>
    <row r="776" spans="1:4" x14ac:dyDescent="0.25">
      <c r="A776" s="68"/>
      <c r="C776" s="68"/>
      <c r="D776" s="68"/>
    </row>
    <row r="777" spans="1:4" x14ac:dyDescent="0.25">
      <c r="A777" s="68"/>
      <c r="C777" s="68"/>
      <c r="D777" s="68"/>
    </row>
    <row r="778" spans="1:4" x14ac:dyDescent="0.25">
      <c r="A778" s="68"/>
      <c r="C778" s="68"/>
      <c r="D778" s="68"/>
    </row>
    <row r="779" spans="1:4" x14ac:dyDescent="0.25">
      <c r="A779" s="68"/>
      <c r="C779" s="68"/>
      <c r="D779" s="68"/>
    </row>
    <row r="780" spans="1:4" x14ac:dyDescent="0.25">
      <c r="A780" s="68"/>
      <c r="C780" s="68"/>
      <c r="D780" s="68"/>
    </row>
    <row r="781" spans="1:4" x14ac:dyDescent="0.25">
      <c r="A781" s="68"/>
      <c r="C781" s="68"/>
      <c r="D781" s="68"/>
    </row>
    <row r="782" spans="1:4" x14ac:dyDescent="0.25">
      <c r="A782" s="68"/>
      <c r="C782" s="68"/>
      <c r="D782" s="68"/>
    </row>
    <row r="783" spans="1:4" x14ac:dyDescent="0.25">
      <c r="A783" s="68"/>
      <c r="C783" s="68"/>
      <c r="D783" s="68"/>
    </row>
    <row r="784" spans="1:4" x14ac:dyDescent="0.25">
      <c r="A784" s="68"/>
      <c r="C784" s="68"/>
      <c r="D784" s="68"/>
    </row>
    <row r="785" spans="1:4" x14ac:dyDescent="0.25">
      <c r="A785" s="68"/>
      <c r="C785" s="68"/>
      <c r="D785" s="68"/>
    </row>
    <row r="786" spans="1:4" x14ac:dyDescent="0.25">
      <c r="A786" s="68"/>
      <c r="C786" s="68"/>
      <c r="D786" s="68"/>
    </row>
    <row r="787" spans="1:4" x14ac:dyDescent="0.25">
      <c r="A787" s="68"/>
      <c r="C787" s="68"/>
      <c r="D787" s="68"/>
    </row>
    <row r="788" spans="1:4" x14ac:dyDescent="0.25">
      <c r="A788" s="68"/>
      <c r="C788" s="68"/>
      <c r="D788" s="68"/>
    </row>
    <row r="789" spans="1:4" x14ac:dyDescent="0.25">
      <c r="A789" s="68"/>
      <c r="C789" s="68"/>
      <c r="D789" s="68"/>
    </row>
    <row r="790" spans="1:4" x14ac:dyDescent="0.25">
      <c r="A790" s="68"/>
      <c r="C790" s="68"/>
      <c r="D790" s="68"/>
    </row>
    <row r="791" spans="1:4" x14ac:dyDescent="0.25">
      <c r="A791" s="68"/>
      <c r="C791" s="68"/>
      <c r="D791" s="68"/>
    </row>
    <row r="792" spans="1:4" x14ac:dyDescent="0.25">
      <c r="A792" s="68"/>
      <c r="C792" s="68"/>
      <c r="D792" s="68"/>
    </row>
    <row r="793" spans="1:4" x14ac:dyDescent="0.25">
      <c r="A793" s="68"/>
      <c r="C793" s="68"/>
      <c r="D793" s="68"/>
    </row>
    <row r="794" spans="1:4" x14ac:dyDescent="0.25">
      <c r="A794" s="68"/>
      <c r="C794" s="68"/>
      <c r="D794" s="68"/>
    </row>
    <row r="795" spans="1:4" x14ac:dyDescent="0.25">
      <c r="A795" s="68"/>
      <c r="C795" s="68"/>
      <c r="D795" s="68"/>
    </row>
    <row r="796" spans="1:4" x14ac:dyDescent="0.25">
      <c r="A796" s="68"/>
      <c r="C796" s="68"/>
      <c r="D796" s="68"/>
    </row>
    <row r="797" spans="1:4" x14ac:dyDescent="0.25">
      <c r="A797" s="68"/>
      <c r="C797" s="68"/>
      <c r="D797" s="68"/>
    </row>
    <row r="798" spans="1:4" x14ac:dyDescent="0.25">
      <c r="A798" s="68"/>
      <c r="C798" s="68"/>
      <c r="D798" s="68"/>
    </row>
    <row r="799" spans="1:4" x14ac:dyDescent="0.25">
      <c r="A799" s="68"/>
      <c r="C799" s="68"/>
      <c r="D799" s="68"/>
    </row>
    <row r="800" spans="1:4" x14ac:dyDescent="0.25">
      <c r="A800" s="68"/>
      <c r="C800" s="68"/>
      <c r="D800" s="68"/>
    </row>
    <row r="801" spans="1:4" x14ac:dyDescent="0.25">
      <c r="A801" s="68"/>
      <c r="C801" s="68"/>
      <c r="D801" s="68"/>
    </row>
    <row r="802" spans="1:4" x14ac:dyDescent="0.25">
      <c r="A802" s="68"/>
      <c r="C802" s="68"/>
      <c r="D802" s="68"/>
    </row>
    <row r="803" spans="1:4" x14ac:dyDescent="0.25">
      <c r="A803" s="68"/>
      <c r="C803" s="68"/>
      <c r="D803" s="68"/>
    </row>
    <row r="804" spans="1:4" x14ac:dyDescent="0.25">
      <c r="A804" s="68"/>
      <c r="C804" s="68"/>
      <c r="D804" s="68"/>
    </row>
    <row r="805" spans="1:4" x14ac:dyDescent="0.25">
      <c r="A805" s="68"/>
      <c r="C805" s="68"/>
      <c r="D805" s="68"/>
    </row>
    <row r="806" spans="1:4" x14ac:dyDescent="0.25">
      <c r="A806" s="68"/>
      <c r="C806" s="68"/>
      <c r="D806" s="68"/>
    </row>
    <row r="807" spans="1:4" x14ac:dyDescent="0.25">
      <c r="A807" s="68"/>
      <c r="C807" s="68"/>
      <c r="D807" s="68"/>
    </row>
    <row r="808" spans="1:4" x14ac:dyDescent="0.25">
      <c r="A808" s="68"/>
      <c r="C808" s="68"/>
      <c r="D808" s="68"/>
    </row>
    <row r="809" spans="1:4" x14ac:dyDescent="0.25">
      <c r="A809" s="68"/>
      <c r="C809" s="68"/>
      <c r="D809" s="68"/>
    </row>
    <row r="810" spans="1:4" x14ac:dyDescent="0.25">
      <c r="A810" s="68"/>
      <c r="C810" s="68"/>
      <c r="D810" s="68"/>
    </row>
    <row r="811" spans="1:4" x14ac:dyDescent="0.25">
      <c r="A811" s="68"/>
      <c r="C811" s="68"/>
      <c r="D811" s="68"/>
    </row>
    <row r="812" spans="1:4" x14ac:dyDescent="0.25">
      <c r="A812" s="68"/>
      <c r="C812" s="68"/>
      <c r="D812" s="68"/>
    </row>
    <row r="813" spans="1:4" x14ac:dyDescent="0.25">
      <c r="A813" s="68"/>
      <c r="C813" s="68"/>
      <c r="D813" s="68"/>
    </row>
    <row r="814" spans="1:4" x14ac:dyDescent="0.25">
      <c r="A814" s="68"/>
      <c r="C814" s="68"/>
      <c r="D814" s="68"/>
    </row>
    <row r="815" spans="1:4" x14ac:dyDescent="0.25">
      <c r="A815" s="68"/>
      <c r="C815" s="68"/>
      <c r="D815" s="68"/>
    </row>
    <row r="816" spans="1:4" x14ac:dyDescent="0.25">
      <c r="A816" s="68"/>
      <c r="C816" s="68"/>
      <c r="D816" s="68"/>
    </row>
    <row r="817" spans="1:4" x14ac:dyDescent="0.25">
      <c r="A817" s="68"/>
      <c r="C817" s="68"/>
      <c r="D817" s="68"/>
    </row>
    <row r="818" spans="1:4" x14ac:dyDescent="0.25">
      <c r="A818" s="68"/>
      <c r="C818" s="68"/>
      <c r="D818" s="68"/>
    </row>
    <row r="819" spans="1:4" x14ac:dyDescent="0.25">
      <c r="A819" s="68"/>
      <c r="C819" s="68"/>
      <c r="D819" s="68"/>
    </row>
    <row r="820" spans="1:4" x14ac:dyDescent="0.25">
      <c r="A820" s="68"/>
      <c r="C820" s="68"/>
      <c r="D820" s="68"/>
    </row>
    <row r="821" spans="1:4" x14ac:dyDescent="0.25">
      <c r="A821" s="68"/>
      <c r="C821" s="68"/>
      <c r="D821" s="68"/>
    </row>
    <row r="822" spans="1:4" x14ac:dyDescent="0.25">
      <c r="A822" s="68"/>
      <c r="C822" s="68"/>
      <c r="D822" s="68"/>
    </row>
    <row r="823" spans="1:4" x14ac:dyDescent="0.25">
      <c r="A823" s="68"/>
      <c r="C823" s="68"/>
      <c r="D823" s="68"/>
    </row>
    <row r="824" spans="1:4" x14ac:dyDescent="0.25">
      <c r="A824" s="68"/>
      <c r="C824" s="68"/>
      <c r="D824" s="68"/>
    </row>
    <row r="825" spans="1:4" x14ac:dyDescent="0.25">
      <c r="A825" s="68"/>
      <c r="C825" s="68"/>
      <c r="D825" s="68"/>
    </row>
    <row r="826" spans="1:4" x14ac:dyDescent="0.25">
      <c r="A826" s="68"/>
      <c r="C826" s="68"/>
      <c r="D826" s="68"/>
    </row>
    <row r="827" spans="1:4" x14ac:dyDescent="0.25">
      <c r="A827" s="68"/>
      <c r="C827" s="68"/>
      <c r="D827" s="68"/>
    </row>
    <row r="828" spans="1:4" x14ac:dyDescent="0.25">
      <c r="A828" s="68"/>
      <c r="C828" s="68"/>
      <c r="D828" s="68"/>
    </row>
    <row r="829" spans="1:4" x14ac:dyDescent="0.25">
      <c r="A829" s="68"/>
      <c r="C829" s="68"/>
      <c r="D829" s="68"/>
    </row>
    <row r="830" spans="1:4" x14ac:dyDescent="0.25">
      <c r="A830" s="68"/>
      <c r="C830" s="68"/>
      <c r="D830" s="68"/>
    </row>
    <row r="831" spans="1:4" x14ac:dyDescent="0.25">
      <c r="A831" s="68"/>
      <c r="C831" s="68"/>
      <c r="D831" s="68"/>
    </row>
    <row r="832" spans="1:4" x14ac:dyDescent="0.25">
      <c r="A832" s="68"/>
      <c r="C832" s="68"/>
      <c r="D832" s="68"/>
    </row>
    <row r="833" spans="1:4" x14ac:dyDescent="0.25">
      <c r="A833" s="68"/>
      <c r="C833" s="68"/>
      <c r="D833" s="68"/>
    </row>
    <row r="834" spans="1:4" x14ac:dyDescent="0.25">
      <c r="A834" s="68"/>
      <c r="C834" s="68"/>
      <c r="D834" s="68"/>
    </row>
    <row r="835" spans="1:4" x14ac:dyDescent="0.25">
      <c r="A835" s="68"/>
      <c r="C835" s="68"/>
      <c r="D835" s="68"/>
    </row>
    <row r="836" spans="1:4" x14ac:dyDescent="0.25">
      <c r="A836" s="68"/>
      <c r="C836" s="68"/>
      <c r="D836" s="68"/>
    </row>
    <row r="837" spans="1:4" x14ac:dyDescent="0.25">
      <c r="A837" s="68"/>
      <c r="C837" s="68"/>
      <c r="D837" s="68"/>
    </row>
    <row r="838" spans="1:4" x14ac:dyDescent="0.25">
      <c r="A838" s="68"/>
      <c r="C838" s="68"/>
      <c r="D838" s="68"/>
    </row>
    <row r="839" spans="1:4" x14ac:dyDescent="0.25">
      <c r="A839" s="68"/>
      <c r="C839" s="68"/>
      <c r="D839" s="68"/>
    </row>
    <row r="840" spans="1:4" x14ac:dyDescent="0.25">
      <c r="A840" s="68"/>
      <c r="C840" s="68"/>
      <c r="D840" s="68"/>
    </row>
    <row r="841" spans="1:4" x14ac:dyDescent="0.25">
      <c r="A841" s="68"/>
      <c r="C841" s="68"/>
      <c r="D841" s="68"/>
    </row>
    <row r="842" spans="1:4" x14ac:dyDescent="0.25">
      <c r="A842" s="68"/>
      <c r="C842" s="68"/>
      <c r="D842" s="68"/>
    </row>
    <row r="843" spans="1:4" x14ac:dyDescent="0.25">
      <c r="A843" s="68"/>
      <c r="C843" s="68"/>
      <c r="D843" s="68"/>
    </row>
    <row r="844" spans="1:4" x14ac:dyDescent="0.25">
      <c r="A844" s="68"/>
      <c r="C844" s="68"/>
      <c r="D844" s="68"/>
    </row>
    <row r="845" spans="1:4" x14ac:dyDescent="0.25">
      <c r="A845" s="68"/>
      <c r="C845" s="68"/>
      <c r="D845" s="68"/>
    </row>
    <row r="846" spans="1:4" x14ac:dyDescent="0.25">
      <c r="A846" s="68"/>
      <c r="C846" s="68"/>
      <c r="D846" s="68"/>
    </row>
    <row r="847" spans="1:4" x14ac:dyDescent="0.25">
      <c r="A847" s="68"/>
      <c r="C847" s="68"/>
      <c r="D847" s="68"/>
    </row>
    <row r="848" spans="1:4" x14ac:dyDescent="0.25">
      <c r="A848" s="68"/>
      <c r="C848" s="68"/>
      <c r="D848" s="68"/>
    </row>
    <row r="849" spans="1:4" x14ac:dyDescent="0.25">
      <c r="A849" s="68"/>
      <c r="C849" s="68"/>
      <c r="D849" s="68"/>
    </row>
    <row r="850" spans="1:4" x14ac:dyDescent="0.25">
      <c r="A850" s="68"/>
      <c r="C850" s="68"/>
      <c r="D850" s="68"/>
    </row>
    <row r="851" spans="1:4" x14ac:dyDescent="0.25">
      <c r="A851" s="68"/>
      <c r="C851" s="68"/>
      <c r="D851" s="68"/>
    </row>
    <row r="852" spans="1:4" x14ac:dyDescent="0.25">
      <c r="A852" s="68"/>
      <c r="C852" s="68"/>
      <c r="D852" s="68"/>
    </row>
    <row r="853" spans="1:4" x14ac:dyDescent="0.25">
      <c r="A853" s="68"/>
      <c r="C853" s="68"/>
      <c r="D853" s="68"/>
    </row>
    <row r="854" spans="1:4" x14ac:dyDescent="0.25">
      <c r="A854" s="68"/>
      <c r="C854" s="68"/>
      <c r="D854" s="68"/>
    </row>
    <row r="855" spans="1:4" x14ac:dyDescent="0.25">
      <c r="A855" s="68"/>
      <c r="C855" s="68"/>
      <c r="D855" s="68"/>
    </row>
    <row r="856" spans="1:4" x14ac:dyDescent="0.25">
      <c r="A856" s="68"/>
      <c r="C856" s="68"/>
      <c r="D856" s="68"/>
    </row>
    <row r="857" spans="1:4" x14ac:dyDescent="0.25">
      <c r="A857" s="68"/>
      <c r="C857" s="68"/>
      <c r="D857" s="68"/>
    </row>
    <row r="858" spans="1:4" x14ac:dyDescent="0.25">
      <c r="A858" s="68"/>
      <c r="C858" s="68"/>
      <c r="D858" s="68"/>
    </row>
    <row r="859" spans="1:4" x14ac:dyDescent="0.25">
      <c r="A859" s="68"/>
      <c r="C859" s="68"/>
      <c r="D859" s="68"/>
    </row>
    <row r="860" spans="1:4" x14ac:dyDescent="0.25">
      <c r="A860" s="68"/>
      <c r="C860" s="68"/>
      <c r="D860" s="68"/>
    </row>
    <row r="861" spans="1:4" x14ac:dyDescent="0.25">
      <c r="A861" s="68"/>
      <c r="C861" s="68"/>
      <c r="D861" s="68"/>
    </row>
    <row r="862" spans="1:4" x14ac:dyDescent="0.25">
      <c r="A862" s="68"/>
      <c r="C862" s="68"/>
      <c r="D862" s="68"/>
    </row>
    <row r="863" spans="1:4" x14ac:dyDescent="0.25">
      <c r="A863" s="68"/>
      <c r="C863" s="68"/>
      <c r="D863" s="68"/>
    </row>
    <row r="864" spans="1:4" x14ac:dyDescent="0.25">
      <c r="A864" s="68"/>
      <c r="C864" s="68"/>
      <c r="D864" s="68"/>
    </row>
    <row r="865" spans="1:4" x14ac:dyDescent="0.25">
      <c r="A865" s="68"/>
      <c r="C865" s="68"/>
      <c r="D865" s="68"/>
    </row>
    <row r="866" spans="1:4" x14ac:dyDescent="0.25">
      <c r="A866" s="68"/>
      <c r="C866" s="68"/>
      <c r="D866" s="68"/>
    </row>
    <row r="867" spans="1:4" x14ac:dyDescent="0.25">
      <c r="A867" s="68"/>
      <c r="C867" s="68"/>
      <c r="D867" s="68"/>
    </row>
    <row r="868" spans="1:4" x14ac:dyDescent="0.25">
      <c r="A868" s="68"/>
      <c r="C868" s="68"/>
      <c r="D868" s="68"/>
    </row>
    <row r="869" spans="1:4" x14ac:dyDescent="0.25">
      <c r="A869" s="68"/>
      <c r="C869" s="68"/>
      <c r="D869" s="68"/>
    </row>
    <row r="870" spans="1:4" x14ac:dyDescent="0.25">
      <c r="A870" s="68"/>
      <c r="C870" s="68"/>
      <c r="D870" s="68"/>
    </row>
    <row r="871" spans="1:4" x14ac:dyDescent="0.25">
      <c r="A871" s="68"/>
      <c r="C871" s="68"/>
      <c r="D871" s="68"/>
    </row>
    <row r="872" spans="1:4" x14ac:dyDescent="0.25">
      <c r="A872" s="68"/>
      <c r="C872" s="68"/>
      <c r="D872" s="68"/>
    </row>
    <row r="873" spans="1:4" x14ac:dyDescent="0.25">
      <c r="A873" s="68"/>
      <c r="C873" s="68"/>
      <c r="D873" s="68"/>
    </row>
    <row r="874" spans="1:4" x14ac:dyDescent="0.25">
      <c r="A874" s="68"/>
      <c r="C874" s="68"/>
      <c r="D874" s="68"/>
    </row>
    <row r="875" spans="1:4" x14ac:dyDescent="0.25">
      <c r="A875" s="68"/>
      <c r="C875" s="68"/>
      <c r="D875" s="68"/>
    </row>
    <row r="876" spans="1:4" x14ac:dyDescent="0.25">
      <c r="A876" s="68"/>
      <c r="C876" s="68"/>
      <c r="D876" s="68"/>
    </row>
    <row r="877" spans="1:4" x14ac:dyDescent="0.25">
      <c r="A877" s="68"/>
      <c r="C877" s="68"/>
      <c r="D877" s="68"/>
    </row>
    <row r="878" spans="1:4" x14ac:dyDescent="0.25">
      <c r="A878" s="68"/>
      <c r="C878" s="68"/>
      <c r="D878" s="68"/>
    </row>
    <row r="879" spans="1:4" x14ac:dyDescent="0.25">
      <c r="A879" s="68"/>
      <c r="C879" s="68"/>
      <c r="D879" s="68"/>
    </row>
    <row r="880" spans="1:4" x14ac:dyDescent="0.25">
      <c r="A880" s="68"/>
      <c r="C880" s="68"/>
      <c r="D880" s="68"/>
    </row>
    <row r="881" spans="1:4" x14ac:dyDescent="0.25">
      <c r="A881" s="68"/>
      <c r="C881" s="68"/>
      <c r="D881" s="68"/>
    </row>
    <row r="882" spans="1:4" x14ac:dyDescent="0.25">
      <c r="A882" s="68"/>
      <c r="C882" s="68"/>
      <c r="D882" s="68"/>
    </row>
    <row r="883" spans="1:4" x14ac:dyDescent="0.25">
      <c r="A883" s="68"/>
      <c r="C883" s="68"/>
      <c r="D883" s="68"/>
    </row>
    <row r="884" spans="1:4" x14ac:dyDescent="0.25">
      <c r="A884" s="68"/>
      <c r="C884" s="68"/>
      <c r="D884" s="68"/>
    </row>
    <row r="885" spans="1:4" x14ac:dyDescent="0.25">
      <c r="A885" s="68"/>
      <c r="C885" s="68"/>
      <c r="D885" s="68"/>
    </row>
    <row r="886" spans="1:4" x14ac:dyDescent="0.25">
      <c r="A886" s="68"/>
      <c r="C886" s="68"/>
      <c r="D886" s="68"/>
    </row>
    <row r="887" spans="1:4" x14ac:dyDescent="0.25">
      <c r="A887" s="68"/>
      <c r="C887" s="68"/>
      <c r="D887" s="68"/>
    </row>
    <row r="888" spans="1:4" x14ac:dyDescent="0.25">
      <c r="A888" s="68"/>
      <c r="C888" s="68"/>
      <c r="D888" s="68"/>
    </row>
    <row r="889" spans="1:4" x14ac:dyDescent="0.25">
      <c r="A889" s="68"/>
      <c r="C889" s="68"/>
      <c r="D889" s="68"/>
    </row>
    <row r="890" spans="1:4" x14ac:dyDescent="0.25">
      <c r="A890" s="68"/>
      <c r="C890" s="68"/>
      <c r="D890" s="68"/>
    </row>
    <row r="891" spans="1:4" x14ac:dyDescent="0.25">
      <c r="A891" s="68"/>
      <c r="C891" s="68"/>
      <c r="D891" s="68"/>
    </row>
    <row r="892" spans="1:4" x14ac:dyDescent="0.25">
      <c r="A892" s="68"/>
      <c r="C892" s="68"/>
      <c r="D892" s="68"/>
    </row>
    <row r="893" spans="1:4" x14ac:dyDescent="0.25">
      <c r="A893" s="68"/>
      <c r="C893" s="68"/>
      <c r="D893" s="68"/>
    </row>
    <row r="894" spans="1:4" x14ac:dyDescent="0.25">
      <c r="A894" s="68"/>
      <c r="C894" s="68"/>
      <c r="D894" s="68"/>
    </row>
    <row r="895" spans="1:4" x14ac:dyDescent="0.25">
      <c r="A895" s="68"/>
      <c r="C895" s="68"/>
      <c r="D895" s="68"/>
    </row>
    <row r="896" spans="1:4" x14ac:dyDescent="0.25">
      <c r="A896" s="68"/>
      <c r="C896" s="68"/>
      <c r="D896" s="68"/>
    </row>
    <row r="897" spans="1:4" x14ac:dyDescent="0.25">
      <c r="A897" s="68"/>
      <c r="C897" s="68"/>
      <c r="D897" s="68"/>
    </row>
    <row r="898" spans="1:4" x14ac:dyDescent="0.25">
      <c r="A898" s="68"/>
      <c r="C898" s="68"/>
      <c r="D898" s="68"/>
    </row>
    <row r="899" spans="1:4" x14ac:dyDescent="0.25">
      <c r="A899" s="68"/>
      <c r="C899" s="68"/>
      <c r="D899" s="68"/>
    </row>
    <row r="900" spans="1:4" x14ac:dyDescent="0.25">
      <c r="A900" s="68"/>
      <c r="C900" s="68"/>
      <c r="D900" s="68"/>
    </row>
    <row r="901" spans="1:4" x14ac:dyDescent="0.25">
      <c r="A901" s="68"/>
      <c r="C901" s="68"/>
      <c r="D901" s="68"/>
    </row>
    <row r="902" spans="1:4" x14ac:dyDescent="0.25">
      <c r="A902" s="68"/>
      <c r="C902" s="68"/>
      <c r="D902" s="68"/>
    </row>
    <row r="903" spans="1:4" x14ac:dyDescent="0.25">
      <c r="A903" s="68"/>
      <c r="C903" s="68"/>
      <c r="D903" s="68"/>
    </row>
    <row r="904" spans="1:4" x14ac:dyDescent="0.25">
      <c r="A904" s="68"/>
      <c r="C904" s="68"/>
      <c r="D904" s="68"/>
    </row>
    <row r="905" spans="1:4" x14ac:dyDescent="0.25">
      <c r="A905" s="68"/>
      <c r="C905" s="68"/>
      <c r="D905" s="68"/>
    </row>
    <row r="906" spans="1:4" x14ac:dyDescent="0.25">
      <c r="A906" s="68"/>
      <c r="C906" s="68"/>
      <c r="D906" s="68"/>
    </row>
    <row r="907" spans="1:4" x14ac:dyDescent="0.25">
      <c r="A907" s="68"/>
      <c r="C907" s="68"/>
      <c r="D907" s="68"/>
    </row>
    <row r="908" spans="1:4" x14ac:dyDescent="0.25">
      <c r="A908" s="68"/>
      <c r="C908" s="68"/>
      <c r="D908" s="68"/>
    </row>
    <row r="909" spans="1:4" x14ac:dyDescent="0.25">
      <c r="A909" s="68"/>
      <c r="C909" s="68"/>
      <c r="D909" s="68"/>
    </row>
    <row r="910" spans="1:4" x14ac:dyDescent="0.25">
      <c r="A910" s="68"/>
      <c r="C910" s="68"/>
      <c r="D910" s="68"/>
    </row>
    <row r="911" spans="1:4" x14ac:dyDescent="0.25">
      <c r="A911" s="68"/>
      <c r="C911" s="68"/>
      <c r="D911" s="68"/>
    </row>
    <row r="912" spans="1:4" x14ac:dyDescent="0.25">
      <c r="A912" s="68"/>
      <c r="C912" s="68"/>
      <c r="D912" s="68"/>
    </row>
    <row r="913" spans="1:4" x14ac:dyDescent="0.25">
      <c r="A913" s="68"/>
      <c r="C913" s="68"/>
      <c r="D913" s="68"/>
    </row>
    <row r="914" spans="1:4" x14ac:dyDescent="0.25">
      <c r="A914" s="68"/>
      <c r="C914" s="68"/>
      <c r="D914" s="68"/>
    </row>
    <row r="915" spans="1:4" x14ac:dyDescent="0.25">
      <c r="A915" s="68"/>
      <c r="C915" s="68"/>
      <c r="D915" s="68"/>
    </row>
    <row r="916" spans="1:4" x14ac:dyDescent="0.25">
      <c r="A916" s="68"/>
      <c r="C916" s="68"/>
      <c r="D916" s="68"/>
    </row>
    <row r="917" spans="1:4" x14ac:dyDescent="0.25">
      <c r="A917" s="68"/>
      <c r="C917" s="68"/>
      <c r="D917" s="68"/>
    </row>
    <row r="918" spans="1:4" x14ac:dyDescent="0.25">
      <c r="A918" s="68"/>
      <c r="C918" s="68"/>
      <c r="D918" s="68"/>
    </row>
    <row r="919" spans="1:4" x14ac:dyDescent="0.25">
      <c r="A919" s="68"/>
      <c r="C919" s="68"/>
      <c r="D919" s="68"/>
    </row>
    <row r="920" spans="1:4" x14ac:dyDescent="0.25">
      <c r="A920" s="68"/>
      <c r="C920" s="68"/>
      <c r="D920" s="68"/>
    </row>
    <row r="921" spans="1:4" x14ac:dyDescent="0.25">
      <c r="A921" s="68"/>
      <c r="C921" s="68"/>
      <c r="D921" s="68"/>
    </row>
    <row r="922" spans="1:4" x14ac:dyDescent="0.25">
      <c r="A922" s="68"/>
      <c r="C922" s="68"/>
      <c r="D922" s="68"/>
    </row>
    <row r="923" spans="1:4" x14ac:dyDescent="0.25">
      <c r="A923" s="68"/>
      <c r="C923" s="68"/>
      <c r="D923" s="68"/>
    </row>
    <row r="924" spans="1:4" x14ac:dyDescent="0.25">
      <c r="A924" s="68"/>
      <c r="C924" s="68"/>
      <c r="D924" s="68"/>
    </row>
    <row r="925" spans="1:4" x14ac:dyDescent="0.25">
      <c r="A925" s="68"/>
      <c r="C925" s="68"/>
      <c r="D925" s="68"/>
    </row>
    <row r="926" spans="1:4" x14ac:dyDescent="0.25">
      <c r="A926" s="68"/>
      <c r="C926" s="68"/>
      <c r="D926" s="68"/>
    </row>
    <row r="927" spans="1:4" x14ac:dyDescent="0.25">
      <c r="A927" s="68"/>
      <c r="C927" s="68"/>
      <c r="D927" s="68"/>
    </row>
    <row r="928" spans="1:4" x14ac:dyDescent="0.25">
      <c r="A928" s="68"/>
      <c r="C928" s="68"/>
      <c r="D928" s="68"/>
    </row>
    <row r="929" spans="1:4" x14ac:dyDescent="0.25">
      <c r="A929" s="68"/>
      <c r="C929" s="68"/>
      <c r="D929" s="68"/>
    </row>
    <row r="930" spans="1:4" x14ac:dyDescent="0.25">
      <c r="A930" s="68"/>
      <c r="C930" s="68"/>
      <c r="D930" s="68"/>
    </row>
    <row r="931" spans="1:4" x14ac:dyDescent="0.25">
      <c r="A931" s="68"/>
      <c r="C931" s="68"/>
      <c r="D931" s="68"/>
    </row>
    <row r="932" spans="1:4" x14ac:dyDescent="0.25">
      <c r="A932" s="68"/>
      <c r="C932" s="68"/>
      <c r="D932" s="68"/>
    </row>
    <row r="933" spans="1:4" x14ac:dyDescent="0.25">
      <c r="A933" s="68"/>
      <c r="C933" s="68"/>
      <c r="D933" s="68"/>
    </row>
    <row r="934" spans="1:4" x14ac:dyDescent="0.25">
      <c r="A934" s="68"/>
      <c r="C934" s="68"/>
      <c r="D934" s="68"/>
    </row>
    <row r="935" spans="1:4" x14ac:dyDescent="0.25">
      <c r="A935" s="68"/>
      <c r="C935" s="68"/>
      <c r="D935" s="68"/>
    </row>
    <row r="936" spans="1:4" x14ac:dyDescent="0.25">
      <c r="A936" s="68"/>
      <c r="C936" s="68"/>
      <c r="D936" s="68"/>
    </row>
    <row r="937" spans="1:4" x14ac:dyDescent="0.25">
      <c r="A937" s="68"/>
      <c r="C937" s="68"/>
      <c r="D937" s="68"/>
    </row>
    <row r="938" spans="1:4" x14ac:dyDescent="0.25">
      <c r="A938" s="68"/>
      <c r="C938" s="68"/>
      <c r="D938" s="68"/>
    </row>
    <row r="939" spans="1:4" x14ac:dyDescent="0.25">
      <c r="A939" s="68"/>
      <c r="C939" s="68"/>
      <c r="D939" s="68"/>
    </row>
    <row r="940" spans="1:4" x14ac:dyDescent="0.25">
      <c r="A940" s="68"/>
      <c r="C940" s="68"/>
      <c r="D940" s="68"/>
    </row>
    <row r="941" spans="1:4" x14ac:dyDescent="0.25">
      <c r="A941" s="68"/>
      <c r="C941" s="68"/>
      <c r="D941" s="68"/>
    </row>
    <row r="942" spans="1:4" x14ac:dyDescent="0.25">
      <c r="A942" s="68"/>
      <c r="C942" s="68"/>
      <c r="D942" s="68"/>
    </row>
    <row r="943" spans="1:4" x14ac:dyDescent="0.25">
      <c r="A943" s="68"/>
      <c r="C943" s="68"/>
      <c r="D943" s="68"/>
    </row>
    <row r="944" spans="1:4" x14ac:dyDescent="0.25">
      <c r="A944" s="68"/>
      <c r="C944" s="68"/>
      <c r="D944" s="68"/>
    </row>
    <row r="945" spans="1:4" x14ac:dyDescent="0.25">
      <c r="A945" s="68"/>
      <c r="C945" s="68"/>
      <c r="D945" s="68"/>
    </row>
    <row r="946" spans="1:4" x14ac:dyDescent="0.25">
      <c r="A946" s="68"/>
      <c r="C946" s="68"/>
      <c r="D946" s="68"/>
    </row>
    <row r="947" spans="1:4" x14ac:dyDescent="0.25">
      <c r="A947" s="68"/>
      <c r="C947" s="68"/>
      <c r="D947" s="68"/>
    </row>
    <row r="948" spans="1:4" x14ac:dyDescent="0.25">
      <c r="A948" s="68"/>
      <c r="C948" s="68"/>
      <c r="D948" s="68"/>
    </row>
    <row r="949" spans="1:4" x14ac:dyDescent="0.25">
      <c r="A949" s="68"/>
      <c r="C949" s="68"/>
      <c r="D949" s="68"/>
    </row>
    <row r="950" spans="1:4" x14ac:dyDescent="0.25">
      <c r="A950" s="68"/>
      <c r="C950" s="68"/>
      <c r="D950" s="68"/>
    </row>
    <row r="951" spans="1:4" x14ac:dyDescent="0.25">
      <c r="A951" s="68"/>
      <c r="C951" s="68"/>
      <c r="D951" s="68"/>
    </row>
    <row r="952" spans="1:4" x14ac:dyDescent="0.25">
      <c r="A952" s="68"/>
      <c r="C952" s="68"/>
      <c r="D952" s="68"/>
    </row>
    <row r="953" spans="1:4" x14ac:dyDescent="0.25">
      <c r="A953" s="68"/>
      <c r="C953" s="68"/>
      <c r="D953" s="68"/>
    </row>
    <row r="954" spans="1:4" x14ac:dyDescent="0.25">
      <c r="A954" s="68"/>
      <c r="C954" s="68"/>
      <c r="D954" s="68"/>
    </row>
    <row r="955" spans="1:4" x14ac:dyDescent="0.25">
      <c r="A955" s="68"/>
      <c r="C955" s="68"/>
      <c r="D955" s="68"/>
    </row>
    <row r="956" spans="1:4" x14ac:dyDescent="0.25">
      <c r="A956" s="68"/>
      <c r="C956" s="68"/>
      <c r="D956" s="68"/>
    </row>
    <row r="957" spans="1:4" x14ac:dyDescent="0.25">
      <c r="A957" s="68"/>
      <c r="C957" s="68"/>
      <c r="D957" s="68"/>
    </row>
    <row r="958" spans="1:4" x14ac:dyDescent="0.25">
      <c r="A958" s="68"/>
      <c r="C958" s="68"/>
      <c r="D958" s="68"/>
    </row>
    <row r="959" spans="1:4" x14ac:dyDescent="0.25">
      <c r="A959" s="68"/>
      <c r="C959" s="68"/>
      <c r="D959" s="68"/>
    </row>
    <row r="960" spans="1:4" x14ac:dyDescent="0.25">
      <c r="A960" s="68"/>
      <c r="C960" s="68"/>
      <c r="D960" s="68"/>
    </row>
    <row r="961" spans="1:4" x14ac:dyDescent="0.25">
      <c r="A961" s="68"/>
      <c r="C961" s="68"/>
      <c r="D961" s="68"/>
    </row>
    <row r="962" spans="1:4" x14ac:dyDescent="0.25">
      <c r="A962" s="68"/>
      <c r="C962" s="68"/>
      <c r="D962" s="68"/>
    </row>
    <row r="963" spans="1:4" x14ac:dyDescent="0.25">
      <c r="A963" s="68"/>
      <c r="C963" s="68"/>
      <c r="D963" s="68"/>
    </row>
    <row r="964" spans="1:4" x14ac:dyDescent="0.25">
      <c r="A964" s="68"/>
      <c r="C964" s="68"/>
      <c r="D964" s="68"/>
    </row>
    <row r="965" spans="1:4" x14ac:dyDescent="0.25">
      <c r="A965" s="68"/>
      <c r="C965" s="68"/>
      <c r="D965" s="68"/>
    </row>
    <row r="966" spans="1:4" x14ac:dyDescent="0.25">
      <c r="A966" s="68"/>
      <c r="C966" s="68"/>
      <c r="D966" s="68"/>
    </row>
    <row r="967" spans="1:4" x14ac:dyDescent="0.25">
      <c r="A967" s="68"/>
      <c r="C967" s="68"/>
      <c r="D967" s="68"/>
    </row>
    <row r="968" spans="1:4" x14ac:dyDescent="0.25">
      <c r="A968" s="68"/>
      <c r="C968" s="68"/>
      <c r="D968" s="68"/>
    </row>
    <row r="969" spans="1:4" x14ac:dyDescent="0.25">
      <c r="A969" s="68"/>
      <c r="C969" s="68"/>
      <c r="D969" s="68"/>
    </row>
    <row r="970" spans="1:4" x14ac:dyDescent="0.25">
      <c r="A970" s="68"/>
      <c r="C970" s="68"/>
      <c r="D970" s="68"/>
    </row>
    <row r="971" spans="1:4" x14ac:dyDescent="0.25">
      <c r="A971" s="68"/>
      <c r="C971" s="68"/>
      <c r="D971" s="68"/>
    </row>
    <row r="972" spans="1:4" x14ac:dyDescent="0.25">
      <c r="A972" s="68"/>
      <c r="C972" s="68"/>
      <c r="D972" s="68"/>
    </row>
    <row r="973" spans="1:4" x14ac:dyDescent="0.25">
      <c r="A973" s="68"/>
      <c r="C973" s="68"/>
      <c r="D973" s="68"/>
    </row>
    <row r="974" spans="1:4" x14ac:dyDescent="0.25">
      <c r="A974" s="68"/>
      <c r="C974" s="68"/>
      <c r="D974" s="68"/>
    </row>
    <row r="975" spans="1:4" x14ac:dyDescent="0.25">
      <c r="A975" s="68"/>
      <c r="C975" s="68"/>
      <c r="D975" s="68"/>
    </row>
    <row r="976" spans="1:4" x14ac:dyDescent="0.25">
      <c r="A976" s="68"/>
      <c r="C976" s="68"/>
      <c r="D976" s="68"/>
    </row>
    <row r="977" spans="1:4" x14ac:dyDescent="0.25">
      <c r="A977" s="68"/>
      <c r="C977" s="68"/>
      <c r="D977" s="68"/>
    </row>
    <row r="978" spans="1:4" x14ac:dyDescent="0.25">
      <c r="A978" s="68"/>
      <c r="C978" s="68"/>
      <c r="D978" s="68"/>
    </row>
    <row r="979" spans="1:4" x14ac:dyDescent="0.25">
      <c r="A979" s="68"/>
      <c r="C979" s="68"/>
      <c r="D979" s="68"/>
    </row>
    <row r="980" spans="1:4" x14ac:dyDescent="0.25">
      <c r="A980" s="68"/>
      <c r="C980" s="68"/>
      <c r="D980" s="68"/>
    </row>
    <row r="981" spans="1:4" x14ac:dyDescent="0.25">
      <c r="A981" s="68"/>
      <c r="C981" s="68"/>
      <c r="D981" s="68"/>
    </row>
    <row r="982" spans="1:4" x14ac:dyDescent="0.25">
      <c r="A982" s="68"/>
      <c r="C982" s="68"/>
      <c r="D982" s="68"/>
    </row>
    <row r="983" spans="1:4" x14ac:dyDescent="0.25">
      <c r="A983" s="68"/>
      <c r="C983" s="68"/>
      <c r="D983" s="68"/>
    </row>
    <row r="984" spans="1:4" x14ac:dyDescent="0.25">
      <c r="A984" s="68"/>
      <c r="C984" s="68"/>
      <c r="D984" s="68"/>
    </row>
    <row r="985" spans="1:4" x14ac:dyDescent="0.25">
      <c r="A985" s="68"/>
      <c r="C985" s="68"/>
      <c r="D985" s="68"/>
    </row>
    <row r="986" spans="1:4" x14ac:dyDescent="0.25">
      <c r="A986" s="68"/>
      <c r="C986" s="68"/>
      <c r="D986" s="68"/>
    </row>
    <row r="987" spans="1:4" x14ac:dyDescent="0.25">
      <c r="A987" s="68"/>
      <c r="C987" s="68"/>
      <c r="D987" s="68"/>
    </row>
    <row r="988" spans="1:4" x14ac:dyDescent="0.25">
      <c r="A988" s="68"/>
      <c r="C988" s="68"/>
      <c r="D988" s="68"/>
    </row>
    <row r="989" spans="1:4" x14ac:dyDescent="0.25">
      <c r="A989" s="68"/>
      <c r="C989" s="68"/>
      <c r="D989" s="68"/>
    </row>
    <row r="990" spans="1:4" x14ac:dyDescent="0.25">
      <c r="A990" s="68"/>
      <c r="C990" s="68"/>
      <c r="D990" s="68"/>
    </row>
    <row r="991" spans="1:4" x14ac:dyDescent="0.25">
      <c r="A991" s="68"/>
      <c r="C991" s="68"/>
      <c r="D991" s="68"/>
    </row>
    <row r="992" spans="1:4" x14ac:dyDescent="0.25">
      <c r="A992" s="68"/>
      <c r="C992" s="68"/>
      <c r="D992" s="68"/>
    </row>
    <row r="993" spans="1:4" x14ac:dyDescent="0.25">
      <c r="A993" s="68"/>
      <c r="C993" s="68"/>
      <c r="D993" s="68"/>
    </row>
    <row r="994" spans="1:4" x14ac:dyDescent="0.25">
      <c r="A994" s="68"/>
      <c r="C994" s="68"/>
      <c r="D994" s="68"/>
    </row>
    <row r="995" spans="1:4" x14ac:dyDescent="0.25">
      <c r="A995" s="68"/>
      <c r="C995" s="68"/>
      <c r="D995" s="68"/>
    </row>
    <row r="996" spans="1:4" x14ac:dyDescent="0.25">
      <c r="A996" s="68"/>
      <c r="C996" s="68"/>
      <c r="D996" s="68"/>
    </row>
    <row r="997" spans="1:4" x14ac:dyDescent="0.25">
      <c r="A997" s="68"/>
      <c r="C997" s="68"/>
      <c r="D997" s="68"/>
    </row>
    <row r="998" spans="1:4" x14ac:dyDescent="0.25">
      <c r="A998" s="68"/>
      <c r="C998" s="68"/>
      <c r="D998" s="68"/>
    </row>
    <row r="999" spans="1:4" x14ac:dyDescent="0.25">
      <c r="A999" s="68"/>
      <c r="C999" s="68"/>
      <c r="D999" s="68"/>
    </row>
    <row r="1000" spans="1:4" x14ac:dyDescent="0.25">
      <c r="A1000" s="68"/>
      <c r="C1000" s="68"/>
      <c r="D1000" s="68"/>
    </row>
    <row r="1001" spans="1:4" x14ac:dyDescent="0.25">
      <c r="A1001" s="68"/>
      <c r="C1001" s="68"/>
      <c r="D1001" s="68"/>
    </row>
    <row r="1002" spans="1:4" x14ac:dyDescent="0.25">
      <c r="A1002" s="68"/>
      <c r="C1002" s="68"/>
      <c r="D1002" s="68"/>
    </row>
    <row r="1003" spans="1:4" x14ac:dyDescent="0.25">
      <c r="A1003" s="68"/>
      <c r="C1003" s="68"/>
      <c r="D1003" s="68"/>
    </row>
    <row r="1004" spans="1:4" x14ac:dyDescent="0.25">
      <c r="A1004" s="68"/>
      <c r="C1004" s="68"/>
      <c r="D1004" s="68"/>
    </row>
    <row r="1005" spans="1:4" x14ac:dyDescent="0.25">
      <c r="A1005" s="68"/>
      <c r="C1005" s="68"/>
      <c r="D1005" s="68"/>
    </row>
    <row r="1006" spans="1:4" x14ac:dyDescent="0.25">
      <c r="A1006" s="68"/>
      <c r="C1006" s="68"/>
      <c r="D1006" s="68"/>
    </row>
    <row r="1007" spans="1:4" x14ac:dyDescent="0.25">
      <c r="A1007" s="68"/>
      <c r="C1007" s="68"/>
      <c r="D1007" s="68"/>
    </row>
    <row r="1008" spans="1:4" x14ac:dyDescent="0.25">
      <c r="A1008" s="68"/>
      <c r="C1008" s="68"/>
      <c r="D1008" s="68"/>
    </row>
    <row r="1009" spans="1:4" x14ac:dyDescent="0.25">
      <c r="A1009" s="68"/>
      <c r="C1009" s="68"/>
      <c r="D1009" s="68"/>
    </row>
    <row r="1010" spans="1:4" x14ac:dyDescent="0.25">
      <c r="A1010" s="68"/>
      <c r="C1010" s="68"/>
      <c r="D1010" s="68"/>
    </row>
    <row r="1011" spans="1:4" x14ac:dyDescent="0.25">
      <c r="A1011" s="68"/>
      <c r="C1011" s="68"/>
      <c r="D1011" s="68"/>
    </row>
    <row r="1012" spans="1:4" x14ac:dyDescent="0.25">
      <c r="A1012" s="68"/>
      <c r="C1012" s="68"/>
      <c r="D1012" s="68"/>
    </row>
    <row r="1013" spans="1:4" x14ac:dyDescent="0.25">
      <c r="A1013" s="68"/>
      <c r="C1013" s="68"/>
      <c r="D1013" s="68"/>
    </row>
    <row r="1014" spans="1:4" x14ac:dyDescent="0.25">
      <c r="A1014" s="68"/>
      <c r="C1014" s="68"/>
      <c r="D1014" s="68"/>
    </row>
    <row r="1015" spans="1:4" x14ac:dyDescent="0.25">
      <c r="A1015" s="68"/>
      <c r="C1015" s="68"/>
      <c r="D1015" s="68"/>
    </row>
    <row r="1016" spans="1:4" x14ac:dyDescent="0.25">
      <c r="A1016" s="68"/>
      <c r="C1016" s="68"/>
      <c r="D1016" s="68"/>
    </row>
    <row r="1017" spans="1:4" x14ac:dyDescent="0.25">
      <c r="A1017" s="68"/>
      <c r="C1017" s="68"/>
      <c r="D1017" s="68"/>
    </row>
    <row r="1018" spans="1:4" x14ac:dyDescent="0.25">
      <c r="A1018" s="68"/>
      <c r="C1018" s="68"/>
      <c r="D1018" s="68"/>
    </row>
    <row r="1019" spans="1:4" x14ac:dyDescent="0.25">
      <c r="A1019" s="68"/>
      <c r="C1019" s="68"/>
      <c r="D1019" s="68"/>
    </row>
    <row r="1020" spans="1:4" x14ac:dyDescent="0.25">
      <c r="A1020" s="68"/>
      <c r="C1020" s="68"/>
      <c r="D1020" s="68"/>
    </row>
    <row r="1021" spans="1:4" x14ac:dyDescent="0.25">
      <c r="A1021" s="68"/>
      <c r="C1021" s="68"/>
      <c r="D1021" s="68"/>
    </row>
    <row r="1022" spans="1:4" x14ac:dyDescent="0.25">
      <c r="A1022" s="68"/>
      <c r="C1022" s="68"/>
      <c r="D1022" s="68"/>
    </row>
    <row r="1023" spans="1:4" x14ac:dyDescent="0.25">
      <c r="A1023" s="68"/>
      <c r="C1023" s="68"/>
      <c r="D1023" s="68"/>
    </row>
    <row r="1024" spans="1:4" x14ac:dyDescent="0.25">
      <c r="A1024" s="68"/>
      <c r="C1024" s="68"/>
      <c r="D1024" s="68"/>
    </row>
    <row r="1025" spans="1:4" x14ac:dyDescent="0.25">
      <c r="A1025" s="68"/>
      <c r="C1025" s="68"/>
      <c r="D1025" s="68"/>
    </row>
    <row r="1026" spans="1:4" x14ac:dyDescent="0.25">
      <c r="A1026" s="68"/>
      <c r="C1026" s="68"/>
      <c r="D1026" s="68"/>
    </row>
    <row r="1027" spans="1:4" x14ac:dyDescent="0.25">
      <c r="A1027" s="68"/>
      <c r="C1027" s="68"/>
      <c r="D1027" s="68"/>
    </row>
    <row r="1028" spans="1:4" x14ac:dyDescent="0.25">
      <c r="A1028" s="68"/>
      <c r="C1028" s="68"/>
      <c r="D1028" s="68"/>
    </row>
    <row r="1029" spans="1:4" x14ac:dyDescent="0.25">
      <c r="A1029" s="68"/>
      <c r="C1029" s="68"/>
      <c r="D1029" s="68"/>
    </row>
    <row r="1030" spans="1:4" x14ac:dyDescent="0.25">
      <c r="A1030" s="68"/>
      <c r="C1030" s="68"/>
      <c r="D1030" s="68"/>
    </row>
    <row r="1031" spans="1:4" x14ac:dyDescent="0.25">
      <c r="A1031" s="68"/>
      <c r="C1031" s="68"/>
      <c r="D1031" s="68"/>
    </row>
    <row r="1032" spans="1:4" x14ac:dyDescent="0.25">
      <c r="A1032" s="68"/>
      <c r="C1032" s="68"/>
      <c r="D1032" s="68"/>
    </row>
    <row r="1033" spans="1:4" x14ac:dyDescent="0.25">
      <c r="A1033" s="68"/>
      <c r="C1033" s="68"/>
      <c r="D1033" s="68"/>
    </row>
    <row r="1034" spans="1:4" x14ac:dyDescent="0.25">
      <c r="A1034" s="68"/>
      <c r="C1034" s="68"/>
      <c r="D1034" s="68"/>
    </row>
    <row r="1035" spans="1:4" x14ac:dyDescent="0.25">
      <c r="A1035" s="68"/>
      <c r="C1035" s="68"/>
      <c r="D1035" s="68"/>
    </row>
    <row r="1036" spans="1:4" x14ac:dyDescent="0.25">
      <c r="A1036" s="68"/>
      <c r="C1036" s="68"/>
      <c r="D1036" s="68"/>
    </row>
    <row r="1037" spans="1:4" x14ac:dyDescent="0.25">
      <c r="A1037" s="68"/>
      <c r="C1037" s="68"/>
      <c r="D1037" s="68"/>
    </row>
    <row r="1038" spans="1:4" x14ac:dyDescent="0.25">
      <c r="A1038" s="68"/>
      <c r="C1038" s="68"/>
      <c r="D1038" s="68"/>
    </row>
    <row r="1039" spans="1:4" x14ac:dyDescent="0.25">
      <c r="A1039" s="68"/>
      <c r="C1039" s="68"/>
      <c r="D1039" s="68"/>
    </row>
    <row r="1040" spans="1:4" x14ac:dyDescent="0.25">
      <c r="A1040" s="68"/>
      <c r="C1040" s="68"/>
      <c r="D1040" s="68"/>
    </row>
    <row r="1041" spans="1:4" x14ac:dyDescent="0.25">
      <c r="A1041" s="68"/>
      <c r="C1041" s="68"/>
      <c r="D1041" s="68"/>
    </row>
    <row r="1042" spans="1:4" x14ac:dyDescent="0.25">
      <c r="A1042" s="68"/>
      <c r="C1042" s="68"/>
      <c r="D1042" s="68"/>
    </row>
    <row r="1043" spans="1:4" x14ac:dyDescent="0.25">
      <c r="A1043" s="68"/>
      <c r="C1043" s="68"/>
      <c r="D1043" s="68"/>
    </row>
    <row r="1044" spans="1:4" x14ac:dyDescent="0.25">
      <c r="A1044" s="68"/>
      <c r="C1044" s="68"/>
      <c r="D1044" s="68"/>
    </row>
    <row r="1045" spans="1:4" x14ac:dyDescent="0.25">
      <c r="A1045" s="68"/>
      <c r="C1045" s="68"/>
      <c r="D1045" s="68"/>
    </row>
    <row r="1046" spans="1:4" x14ac:dyDescent="0.25">
      <c r="A1046" s="68"/>
      <c r="C1046" s="68"/>
      <c r="D1046" s="68"/>
    </row>
    <row r="1047" spans="1:4" x14ac:dyDescent="0.25">
      <c r="A1047" s="68"/>
      <c r="C1047" s="68"/>
      <c r="D1047" s="68"/>
    </row>
    <row r="1048" spans="1:4" x14ac:dyDescent="0.25">
      <c r="A1048" s="68"/>
      <c r="C1048" s="68"/>
      <c r="D1048" s="68"/>
    </row>
    <row r="1049" spans="1:4" x14ac:dyDescent="0.25">
      <c r="A1049" s="68"/>
      <c r="C1049" s="68"/>
      <c r="D1049" s="68"/>
    </row>
    <row r="1050" spans="1:4" x14ac:dyDescent="0.25">
      <c r="A1050" s="68"/>
      <c r="C1050" s="68"/>
      <c r="D1050" s="68"/>
    </row>
    <row r="1051" spans="1:4" x14ac:dyDescent="0.25">
      <c r="A1051" s="68"/>
      <c r="C1051" s="68"/>
      <c r="D1051" s="68"/>
    </row>
    <row r="1052" spans="1:4" x14ac:dyDescent="0.25">
      <c r="A1052" s="68"/>
      <c r="C1052" s="68"/>
      <c r="D1052" s="68"/>
    </row>
    <row r="1053" spans="1:4" x14ac:dyDescent="0.25">
      <c r="A1053" s="68"/>
      <c r="C1053" s="68"/>
      <c r="D1053" s="68"/>
    </row>
    <row r="1054" spans="1:4" x14ac:dyDescent="0.25">
      <c r="A1054" s="68"/>
      <c r="C1054" s="68"/>
      <c r="D1054" s="68"/>
    </row>
    <row r="1055" spans="1:4" x14ac:dyDescent="0.25">
      <c r="A1055" s="68"/>
      <c r="C1055" s="68"/>
      <c r="D1055" s="68"/>
    </row>
    <row r="1056" spans="1:4" x14ac:dyDescent="0.25">
      <c r="A1056" s="68"/>
      <c r="C1056" s="68"/>
      <c r="D1056" s="68"/>
    </row>
    <row r="1057" spans="1:4" x14ac:dyDescent="0.25">
      <c r="A1057" s="68"/>
      <c r="C1057" s="68"/>
      <c r="D1057" s="68"/>
    </row>
    <row r="1058" spans="1:4" x14ac:dyDescent="0.25">
      <c r="A1058" s="68"/>
      <c r="C1058" s="68"/>
      <c r="D1058" s="68"/>
    </row>
    <row r="1059" spans="1:4" x14ac:dyDescent="0.25">
      <c r="A1059" s="68"/>
      <c r="C1059" s="68"/>
      <c r="D1059" s="68"/>
    </row>
    <row r="1060" spans="1:4" x14ac:dyDescent="0.25">
      <c r="A1060" s="68"/>
      <c r="C1060" s="68"/>
      <c r="D1060" s="68"/>
    </row>
    <row r="1061" spans="1:4" x14ac:dyDescent="0.25">
      <c r="A1061" s="68"/>
      <c r="C1061" s="68"/>
      <c r="D1061" s="68"/>
    </row>
    <row r="1062" spans="1:4" x14ac:dyDescent="0.25">
      <c r="A1062" s="68"/>
      <c r="C1062" s="68"/>
      <c r="D1062" s="68"/>
    </row>
    <row r="1063" spans="1:4" x14ac:dyDescent="0.25">
      <c r="A1063" s="68"/>
      <c r="C1063" s="68"/>
      <c r="D1063" s="68"/>
    </row>
    <row r="1064" spans="1:4" x14ac:dyDescent="0.25">
      <c r="A1064" s="68"/>
      <c r="C1064" s="68"/>
      <c r="D1064" s="68"/>
    </row>
    <row r="1065" spans="1:4" x14ac:dyDescent="0.25">
      <c r="A1065" s="68"/>
      <c r="C1065" s="68"/>
      <c r="D1065" s="68"/>
    </row>
    <row r="1066" spans="1:4" x14ac:dyDescent="0.25">
      <c r="A1066" s="68"/>
      <c r="C1066" s="68"/>
      <c r="D1066" s="68"/>
    </row>
    <row r="1067" spans="1:4" x14ac:dyDescent="0.25">
      <c r="A1067" s="68"/>
      <c r="C1067" s="68"/>
      <c r="D1067" s="68"/>
    </row>
    <row r="1068" spans="1:4" x14ac:dyDescent="0.25">
      <c r="A1068" s="68"/>
      <c r="C1068" s="68"/>
      <c r="D1068" s="68"/>
    </row>
    <row r="1069" spans="1:4" x14ac:dyDescent="0.25">
      <c r="A1069" s="68"/>
      <c r="C1069" s="68"/>
      <c r="D1069" s="68"/>
    </row>
    <row r="1070" spans="1:4" x14ac:dyDescent="0.25">
      <c r="A1070" s="68"/>
      <c r="C1070" s="68"/>
      <c r="D1070" s="68"/>
    </row>
    <row r="1071" spans="1:4" x14ac:dyDescent="0.25">
      <c r="A1071" s="68"/>
      <c r="C1071" s="68"/>
      <c r="D1071" s="68"/>
    </row>
    <row r="1072" spans="1:4" x14ac:dyDescent="0.25">
      <c r="A1072" s="68"/>
      <c r="C1072" s="68"/>
      <c r="D1072" s="68"/>
    </row>
    <row r="1073" spans="1:4" x14ac:dyDescent="0.25">
      <c r="A1073" s="68"/>
      <c r="C1073" s="68"/>
      <c r="D1073" s="68"/>
    </row>
    <row r="1074" spans="1:4" x14ac:dyDescent="0.25">
      <c r="A1074" s="68"/>
      <c r="C1074" s="68"/>
      <c r="D1074" s="68"/>
    </row>
    <row r="1075" spans="1:4" x14ac:dyDescent="0.25">
      <c r="A1075" s="68"/>
      <c r="C1075" s="68"/>
      <c r="D1075" s="68"/>
    </row>
    <row r="1076" spans="1:4" x14ac:dyDescent="0.25">
      <c r="A1076" s="68"/>
      <c r="C1076" s="68"/>
      <c r="D1076" s="68"/>
    </row>
    <row r="1077" spans="1:4" x14ac:dyDescent="0.25">
      <c r="A1077" s="68"/>
      <c r="C1077" s="68"/>
      <c r="D1077" s="68"/>
    </row>
    <row r="1078" spans="1:4" x14ac:dyDescent="0.25">
      <c r="A1078" s="68"/>
      <c r="C1078" s="68"/>
      <c r="D1078" s="68"/>
    </row>
    <row r="1079" spans="1:4" x14ac:dyDescent="0.25">
      <c r="A1079" s="68"/>
      <c r="C1079" s="68"/>
      <c r="D1079" s="68"/>
    </row>
    <row r="1080" spans="1:4" x14ac:dyDescent="0.25">
      <c r="A1080" s="68"/>
      <c r="C1080" s="68"/>
      <c r="D1080" s="68"/>
    </row>
    <row r="1081" spans="1:4" x14ac:dyDescent="0.25">
      <c r="A1081" s="68"/>
      <c r="C1081" s="68"/>
      <c r="D1081" s="68"/>
    </row>
    <row r="1082" spans="1:4" x14ac:dyDescent="0.25">
      <c r="A1082" s="68"/>
      <c r="C1082" s="68"/>
      <c r="D1082" s="68"/>
    </row>
    <row r="1083" spans="1:4" x14ac:dyDescent="0.25">
      <c r="A1083" s="68"/>
      <c r="C1083" s="68"/>
      <c r="D1083" s="68"/>
    </row>
    <row r="1084" spans="1:4" x14ac:dyDescent="0.25">
      <c r="A1084" s="68"/>
      <c r="C1084" s="68"/>
      <c r="D1084" s="68"/>
    </row>
    <row r="1085" spans="1:4" x14ac:dyDescent="0.25">
      <c r="A1085" s="68"/>
      <c r="C1085" s="68"/>
      <c r="D1085" s="68"/>
    </row>
    <row r="1086" spans="1:4" x14ac:dyDescent="0.25">
      <c r="A1086" s="68"/>
      <c r="C1086" s="68"/>
      <c r="D1086" s="68"/>
    </row>
    <row r="1087" spans="1:4" x14ac:dyDescent="0.25">
      <c r="A1087" s="68"/>
      <c r="C1087" s="68"/>
      <c r="D1087" s="68"/>
    </row>
    <row r="1088" spans="1:4" x14ac:dyDescent="0.25">
      <c r="A1088" s="68"/>
      <c r="C1088" s="68"/>
      <c r="D1088" s="68"/>
    </row>
    <row r="1089" spans="1:4" x14ac:dyDescent="0.25">
      <c r="A1089" s="68"/>
      <c r="C1089" s="68"/>
      <c r="D1089" s="68"/>
    </row>
    <row r="1090" spans="1:4" x14ac:dyDescent="0.25">
      <c r="A1090" s="68"/>
      <c r="C1090" s="68"/>
      <c r="D1090" s="68"/>
    </row>
    <row r="1091" spans="1:4" x14ac:dyDescent="0.25">
      <c r="A1091" s="68"/>
      <c r="C1091" s="68"/>
      <c r="D1091" s="68"/>
    </row>
    <row r="1092" spans="1:4" x14ac:dyDescent="0.25">
      <c r="A1092" s="68"/>
      <c r="C1092" s="68"/>
      <c r="D1092" s="68"/>
    </row>
    <row r="1093" spans="1:4" x14ac:dyDescent="0.25">
      <c r="A1093" s="68"/>
      <c r="C1093" s="68"/>
      <c r="D1093" s="68"/>
    </row>
    <row r="1094" spans="1:4" x14ac:dyDescent="0.25">
      <c r="A1094" s="68"/>
      <c r="C1094" s="68"/>
      <c r="D1094" s="68"/>
    </row>
    <row r="1095" spans="1:4" x14ac:dyDescent="0.25">
      <c r="A1095" s="68"/>
      <c r="C1095" s="68"/>
      <c r="D1095" s="68"/>
    </row>
    <row r="1096" spans="1:4" x14ac:dyDescent="0.25">
      <c r="A1096" s="68"/>
      <c r="C1096" s="68"/>
      <c r="D1096" s="68"/>
    </row>
    <row r="1097" spans="1:4" x14ac:dyDescent="0.25">
      <c r="A1097" s="68"/>
      <c r="C1097" s="68"/>
      <c r="D1097" s="68"/>
    </row>
    <row r="1098" spans="1:4" x14ac:dyDescent="0.25">
      <c r="A1098" s="68"/>
      <c r="C1098" s="68"/>
      <c r="D1098" s="68"/>
    </row>
    <row r="1099" spans="1:4" x14ac:dyDescent="0.25">
      <c r="A1099" s="68"/>
      <c r="C1099" s="68"/>
      <c r="D1099" s="68"/>
    </row>
    <row r="1100" spans="1:4" x14ac:dyDescent="0.25">
      <c r="A1100" s="68"/>
      <c r="C1100" s="68"/>
      <c r="D1100" s="68"/>
    </row>
    <row r="1101" spans="1:4" x14ac:dyDescent="0.25">
      <c r="A1101" s="68"/>
      <c r="C1101" s="68"/>
      <c r="D1101" s="68"/>
    </row>
    <row r="1102" spans="1:4" x14ac:dyDescent="0.25">
      <c r="A1102" s="68"/>
      <c r="C1102" s="68"/>
      <c r="D1102" s="68"/>
    </row>
    <row r="1103" spans="1:4" x14ac:dyDescent="0.25">
      <c r="A1103" s="68"/>
      <c r="C1103" s="68"/>
      <c r="D1103" s="68"/>
    </row>
    <row r="1104" spans="1:4" x14ac:dyDescent="0.25">
      <c r="A1104" s="68"/>
      <c r="C1104" s="68"/>
      <c r="D1104" s="68"/>
    </row>
    <row r="1105" spans="1:4" x14ac:dyDescent="0.25">
      <c r="A1105" s="68"/>
      <c r="C1105" s="68"/>
      <c r="D1105" s="68"/>
    </row>
    <row r="1106" spans="1:4" x14ac:dyDescent="0.25">
      <c r="A1106" s="68"/>
      <c r="C1106" s="68"/>
      <c r="D1106" s="68"/>
    </row>
    <row r="1107" spans="1:4" x14ac:dyDescent="0.25">
      <c r="A1107" s="68"/>
      <c r="C1107" s="68"/>
      <c r="D1107" s="68"/>
    </row>
    <row r="1108" spans="1:4" x14ac:dyDescent="0.25">
      <c r="A1108" s="68"/>
      <c r="C1108" s="68"/>
      <c r="D1108" s="68"/>
    </row>
    <row r="1109" spans="1:4" x14ac:dyDescent="0.25">
      <c r="A1109" s="68"/>
      <c r="C1109" s="68"/>
      <c r="D1109" s="68"/>
    </row>
    <row r="1110" spans="1:4" x14ac:dyDescent="0.25">
      <c r="A1110" s="68"/>
      <c r="C1110" s="68"/>
      <c r="D1110" s="68"/>
    </row>
    <row r="1111" spans="1:4" x14ac:dyDescent="0.25">
      <c r="A1111" s="68"/>
      <c r="C1111" s="68"/>
      <c r="D1111" s="68"/>
    </row>
    <row r="1112" spans="1:4" x14ac:dyDescent="0.25">
      <c r="A1112" s="68"/>
      <c r="C1112" s="68"/>
      <c r="D1112" s="68"/>
    </row>
    <row r="1113" spans="1:4" x14ac:dyDescent="0.25">
      <c r="A1113" s="68"/>
      <c r="C1113" s="68"/>
      <c r="D1113" s="68"/>
    </row>
    <row r="1114" spans="1:4" x14ac:dyDescent="0.25">
      <c r="A1114" s="68"/>
      <c r="C1114" s="68"/>
      <c r="D1114" s="68"/>
    </row>
    <row r="1115" spans="1:4" x14ac:dyDescent="0.25">
      <c r="A1115" s="68"/>
      <c r="C1115" s="68"/>
      <c r="D1115" s="68"/>
    </row>
    <row r="1116" spans="1:4" x14ac:dyDescent="0.25">
      <c r="A1116" s="68"/>
      <c r="C1116" s="68"/>
      <c r="D1116" s="68"/>
    </row>
    <row r="1117" spans="1:4" x14ac:dyDescent="0.25">
      <c r="A1117" s="68"/>
      <c r="C1117" s="68"/>
      <c r="D1117" s="68"/>
    </row>
    <row r="1118" spans="1:4" x14ac:dyDescent="0.25">
      <c r="A1118" s="68"/>
      <c r="C1118" s="68"/>
      <c r="D1118" s="68"/>
    </row>
    <row r="1119" spans="1:4" x14ac:dyDescent="0.25">
      <c r="A1119" s="68"/>
      <c r="C1119" s="68"/>
      <c r="D1119" s="68"/>
    </row>
    <row r="1120" spans="1:4" x14ac:dyDescent="0.25">
      <c r="A1120" s="68"/>
      <c r="C1120" s="68"/>
      <c r="D1120" s="68"/>
    </row>
    <row r="1121" spans="1:4" x14ac:dyDescent="0.25">
      <c r="A1121" s="68"/>
      <c r="C1121" s="68"/>
      <c r="D1121" s="68"/>
    </row>
    <row r="1122" spans="1:4" x14ac:dyDescent="0.25">
      <c r="A1122" s="68"/>
      <c r="C1122" s="68"/>
      <c r="D1122" s="68"/>
    </row>
    <row r="1123" spans="1:4" x14ac:dyDescent="0.25">
      <c r="A1123" s="68"/>
      <c r="C1123" s="68"/>
      <c r="D1123" s="68"/>
    </row>
    <row r="1124" spans="1:4" x14ac:dyDescent="0.25">
      <c r="A1124" s="68"/>
      <c r="C1124" s="68"/>
      <c r="D1124" s="68"/>
    </row>
    <row r="1125" spans="1:4" x14ac:dyDescent="0.25">
      <c r="A1125" s="68"/>
      <c r="C1125" s="68"/>
      <c r="D1125" s="68"/>
    </row>
    <row r="1126" spans="1:4" x14ac:dyDescent="0.25">
      <c r="A1126" s="68"/>
      <c r="C1126" s="68"/>
      <c r="D1126" s="68"/>
    </row>
    <row r="1127" spans="1:4" x14ac:dyDescent="0.25">
      <c r="A1127" s="68"/>
      <c r="C1127" s="68"/>
      <c r="D1127" s="68"/>
    </row>
    <row r="1128" spans="1:4" x14ac:dyDescent="0.25">
      <c r="A1128" s="68"/>
      <c r="C1128" s="68"/>
      <c r="D1128" s="68"/>
    </row>
    <row r="1129" spans="1:4" x14ac:dyDescent="0.25">
      <c r="A1129" s="68"/>
      <c r="C1129" s="68"/>
      <c r="D1129" s="68"/>
    </row>
    <row r="1130" spans="1:4" x14ac:dyDescent="0.25">
      <c r="A1130" s="68"/>
      <c r="C1130" s="68"/>
      <c r="D1130" s="68"/>
    </row>
    <row r="1131" spans="1:4" x14ac:dyDescent="0.25">
      <c r="A1131" s="68"/>
      <c r="C1131" s="68"/>
      <c r="D1131" s="68"/>
    </row>
    <row r="1132" spans="1:4" x14ac:dyDescent="0.25">
      <c r="A1132" s="68"/>
      <c r="C1132" s="68"/>
      <c r="D1132" s="68"/>
    </row>
    <row r="1133" spans="1:4" x14ac:dyDescent="0.25">
      <c r="A1133" s="68"/>
      <c r="C1133" s="68"/>
      <c r="D1133" s="68"/>
    </row>
    <row r="1134" spans="1:4" x14ac:dyDescent="0.25">
      <c r="A1134" s="68"/>
      <c r="C1134" s="68"/>
      <c r="D1134" s="68"/>
    </row>
    <row r="1135" spans="1:4" x14ac:dyDescent="0.25">
      <c r="A1135" s="68"/>
      <c r="C1135" s="68"/>
      <c r="D1135" s="68"/>
    </row>
    <row r="1136" spans="1:4" x14ac:dyDescent="0.25">
      <c r="A1136" s="68"/>
      <c r="C1136" s="68"/>
      <c r="D1136" s="68"/>
    </row>
    <row r="1137" spans="1:4" x14ac:dyDescent="0.25">
      <c r="A1137" s="68"/>
      <c r="C1137" s="68"/>
      <c r="D1137" s="68"/>
    </row>
    <row r="1138" spans="1:4" x14ac:dyDescent="0.25">
      <c r="A1138" s="68"/>
      <c r="C1138" s="68"/>
      <c r="D1138" s="68"/>
    </row>
    <row r="1139" spans="1:4" x14ac:dyDescent="0.25">
      <c r="A1139" s="68"/>
      <c r="C1139" s="68"/>
      <c r="D1139" s="68"/>
    </row>
    <row r="1140" spans="1:4" x14ac:dyDescent="0.25">
      <c r="A1140" s="68"/>
      <c r="C1140" s="68"/>
      <c r="D1140" s="68"/>
    </row>
    <row r="1141" spans="1:4" x14ac:dyDescent="0.25">
      <c r="A1141" s="68"/>
      <c r="C1141" s="68"/>
      <c r="D1141" s="68"/>
    </row>
    <row r="1142" spans="1:4" x14ac:dyDescent="0.25">
      <c r="A1142" s="68"/>
      <c r="C1142" s="68"/>
      <c r="D1142" s="68"/>
    </row>
    <row r="1143" spans="1:4" x14ac:dyDescent="0.25">
      <c r="A1143" s="68"/>
      <c r="C1143" s="68"/>
      <c r="D1143" s="68"/>
    </row>
    <row r="1144" spans="1:4" x14ac:dyDescent="0.25">
      <c r="A1144" s="68"/>
      <c r="C1144" s="68"/>
      <c r="D1144" s="68"/>
    </row>
    <row r="1145" spans="1:4" x14ac:dyDescent="0.25">
      <c r="A1145" s="68"/>
      <c r="C1145" s="68"/>
      <c r="D1145" s="68"/>
    </row>
    <row r="1146" spans="1:4" x14ac:dyDescent="0.25">
      <c r="A1146" s="68"/>
      <c r="C1146" s="68"/>
      <c r="D1146" s="68"/>
    </row>
    <row r="1147" spans="1:4" x14ac:dyDescent="0.25">
      <c r="A1147" s="68"/>
      <c r="C1147" s="68"/>
      <c r="D1147" s="68"/>
    </row>
    <row r="1148" spans="1:4" x14ac:dyDescent="0.25">
      <c r="A1148" s="68"/>
      <c r="C1148" s="68"/>
      <c r="D1148" s="68"/>
    </row>
    <row r="1149" spans="1:4" x14ac:dyDescent="0.25">
      <c r="A1149" s="68"/>
      <c r="C1149" s="68"/>
      <c r="D1149" s="68"/>
    </row>
    <row r="1150" spans="1:4" x14ac:dyDescent="0.25">
      <c r="A1150" s="68"/>
      <c r="C1150" s="68"/>
      <c r="D1150" s="68"/>
    </row>
    <row r="1151" spans="1:4" x14ac:dyDescent="0.25">
      <c r="A1151" s="68"/>
      <c r="C1151" s="68"/>
      <c r="D1151" s="68"/>
    </row>
    <row r="1152" spans="1:4" x14ac:dyDescent="0.25">
      <c r="A1152" s="68"/>
      <c r="C1152" s="68"/>
      <c r="D1152" s="68"/>
    </row>
    <row r="1153" spans="1:4" x14ac:dyDescent="0.25">
      <c r="A1153" s="68"/>
      <c r="C1153" s="68"/>
      <c r="D1153" s="68"/>
    </row>
    <row r="1154" spans="1:4" x14ac:dyDescent="0.25">
      <c r="A1154" s="68"/>
      <c r="C1154" s="68"/>
      <c r="D1154" s="68"/>
    </row>
    <row r="1155" spans="1:4" x14ac:dyDescent="0.25">
      <c r="A1155" s="68"/>
      <c r="C1155" s="68"/>
      <c r="D1155" s="68"/>
    </row>
    <row r="1156" spans="1:4" x14ac:dyDescent="0.25">
      <c r="A1156" s="68"/>
      <c r="C1156" s="68"/>
      <c r="D1156" s="68"/>
    </row>
    <row r="1157" spans="1:4" x14ac:dyDescent="0.25">
      <c r="A1157" s="68"/>
      <c r="C1157" s="68"/>
      <c r="D1157" s="68"/>
    </row>
    <row r="1158" spans="1:4" x14ac:dyDescent="0.25">
      <c r="A1158" s="68"/>
      <c r="C1158" s="68"/>
      <c r="D1158" s="68"/>
    </row>
    <row r="1159" spans="1:4" x14ac:dyDescent="0.25">
      <c r="A1159" s="68"/>
      <c r="C1159" s="68"/>
      <c r="D1159" s="68"/>
    </row>
    <row r="1160" spans="1:4" x14ac:dyDescent="0.25">
      <c r="A1160" s="68"/>
      <c r="C1160" s="68"/>
      <c r="D1160" s="68"/>
    </row>
    <row r="1161" spans="1:4" x14ac:dyDescent="0.25">
      <c r="A1161" s="68"/>
      <c r="C1161" s="68"/>
      <c r="D1161" s="68"/>
    </row>
    <row r="1162" spans="1:4" x14ac:dyDescent="0.25">
      <c r="A1162" s="68"/>
      <c r="C1162" s="68"/>
      <c r="D1162" s="68"/>
    </row>
    <row r="1163" spans="1:4" x14ac:dyDescent="0.25">
      <c r="A1163" s="68"/>
      <c r="C1163" s="68"/>
      <c r="D1163" s="68"/>
    </row>
    <row r="1164" spans="1:4" x14ac:dyDescent="0.25">
      <c r="A1164" s="68"/>
      <c r="C1164" s="68"/>
      <c r="D1164" s="68"/>
    </row>
    <row r="1165" spans="1:4" x14ac:dyDescent="0.25">
      <c r="A1165" s="68"/>
      <c r="C1165" s="68"/>
      <c r="D1165" s="68"/>
    </row>
    <row r="1166" spans="1:4" x14ac:dyDescent="0.25">
      <c r="A1166" s="68"/>
      <c r="C1166" s="68"/>
      <c r="D1166" s="68"/>
    </row>
    <row r="1167" spans="1:4" x14ac:dyDescent="0.25">
      <c r="A1167" s="68"/>
      <c r="C1167" s="68"/>
      <c r="D1167" s="68"/>
    </row>
    <row r="1168" spans="1:4" x14ac:dyDescent="0.25">
      <c r="A1168" s="68"/>
      <c r="C1168" s="68"/>
      <c r="D1168" s="68"/>
    </row>
    <row r="1169" spans="1:4" x14ac:dyDescent="0.25">
      <c r="A1169" s="68"/>
      <c r="C1169" s="68"/>
      <c r="D1169" s="68"/>
    </row>
    <row r="1170" spans="1:4" x14ac:dyDescent="0.25">
      <c r="A1170" s="68"/>
      <c r="C1170" s="68"/>
      <c r="D1170" s="68"/>
    </row>
    <row r="1171" spans="1:4" x14ac:dyDescent="0.25">
      <c r="A1171" s="68"/>
      <c r="C1171" s="68"/>
      <c r="D1171" s="68"/>
    </row>
    <row r="1172" spans="1:4" x14ac:dyDescent="0.25">
      <c r="A1172" s="68"/>
      <c r="C1172" s="68"/>
      <c r="D1172" s="68"/>
    </row>
    <row r="1173" spans="1:4" x14ac:dyDescent="0.25">
      <c r="A1173" s="68"/>
      <c r="C1173" s="68"/>
      <c r="D1173" s="68"/>
    </row>
    <row r="1174" spans="1:4" x14ac:dyDescent="0.25">
      <c r="A1174" s="68"/>
      <c r="C1174" s="68"/>
      <c r="D1174" s="68"/>
    </row>
    <row r="1175" spans="1:4" x14ac:dyDescent="0.25">
      <c r="A1175" s="68"/>
      <c r="C1175" s="68"/>
      <c r="D1175" s="68"/>
    </row>
    <row r="1176" spans="1:4" x14ac:dyDescent="0.25">
      <c r="A1176" s="68"/>
      <c r="C1176" s="68"/>
      <c r="D1176" s="68"/>
    </row>
    <row r="1177" spans="1:4" x14ac:dyDescent="0.25">
      <c r="A1177" s="68"/>
      <c r="C1177" s="68"/>
      <c r="D1177" s="68"/>
    </row>
    <row r="1178" spans="1:4" x14ac:dyDescent="0.25">
      <c r="A1178" s="68"/>
      <c r="C1178" s="68"/>
      <c r="D1178" s="68"/>
    </row>
    <row r="1179" spans="1:4" x14ac:dyDescent="0.25">
      <c r="A1179" s="68"/>
      <c r="C1179" s="68"/>
      <c r="D1179" s="68"/>
    </row>
    <row r="1180" spans="1:4" x14ac:dyDescent="0.25">
      <c r="A1180" s="68"/>
      <c r="C1180" s="68"/>
      <c r="D1180" s="68"/>
    </row>
    <row r="1181" spans="1:4" x14ac:dyDescent="0.25">
      <c r="A1181" s="68"/>
      <c r="C1181" s="68"/>
      <c r="D1181" s="68"/>
    </row>
    <row r="1182" spans="1:4" x14ac:dyDescent="0.25">
      <c r="A1182" s="68"/>
      <c r="C1182" s="68"/>
      <c r="D1182" s="68"/>
    </row>
    <row r="1183" spans="1:4" x14ac:dyDescent="0.25">
      <c r="A1183" s="68"/>
      <c r="C1183" s="68"/>
      <c r="D1183" s="68"/>
    </row>
    <row r="1184" spans="1:4" x14ac:dyDescent="0.25">
      <c r="A1184" s="68"/>
      <c r="C1184" s="68"/>
      <c r="D1184" s="68"/>
    </row>
    <row r="1185" spans="1:4" x14ac:dyDescent="0.25">
      <c r="A1185" s="68"/>
      <c r="C1185" s="68"/>
      <c r="D1185" s="68"/>
    </row>
    <row r="1186" spans="1:4" x14ac:dyDescent="0.25">
      <c r="A1186" s="68"/>
      <c r="C1186" s="68"/>
      <c r="D1186" s="68"/>
    </row>
    <row r="1187" spans="1:4" x14ac:dyDescent="0.25">
      <c r="A1187" s="68"/>
      <c r="C1187" s="68"/>
      <c r="D1187" s="68"/>
    </row>
    <row r="1188" spans="1:4" x14ac:dyDescent="0.25">
      <c r="A1188" s="68"/>
      <c r="C1188" s="68"/>
      <c r="D1188" s="68"/>
    </row>
    <row r="1189" spans="1:4" x14ac:dyDescent="0.25">
      <c r="A1189" s="68"/>
      <c r="C1189" s="68"/>
      <c r="D1189" s="68"/>
    </row>
    <row r="1190" spans="1:4" x14ac:dyDescent="0.25">
      <c r="A1190" s="68"/>
      <c r="C1190" s="68"/>
      <c r="D1190" s="68"/>
    </row>
    <row r="1191" spans="1:4" x14ac:dyDescent="0.25">
      <c r="A1191" s="68"/>
      <c r="C1191" s="68"/>
      <c r="D1191" s="68"/>
    </row>
    <row r="1192" spans="1:4" x14ac:dyDescent="0.25">
      <c r="A1192" s="68"/>
      <c r="C1192" s="68"/>
      <c r="D1192" s="68"/>
    </row>
    <row r="1193" spans="1:4" x14ac:dyDescent="0.25">
      <c r="A1193" s="68"/>
      <c r="C1193" s="68"/>
      <c r="D1193" s="68"/>
    </row>
    <row r="1194" spans="1:4" x14ac:dyDescent="0.25">
      <c r="A1194" s="68"/>
      <c r="C1194" s="68"/>
      <c r="D1194" s="68"/>
    </row>
    <row r="1195" spans="1:4" x14ac:dyDescent="0.25">
      <c r="A1195" s="68"/>
      <c r="C1195" s="68"/>
      <c r="D1195" s="68"/>
    </row>
    <row r="1196" spans="1:4" x14ac:dyDescent="0.25">
      <c r="A1196" s="68"/>
      <c r="C1196" s="68"/>
      <c r="D1196" s="68"/>
    </row>
    <row r="1197" spans="1:4" x14ac:dyDescent="0.25">
      <c r="A1197" s="68"/>
      <c r="C1197" s="68"/>
      <c r="D1197" s="68"/>
    </row>
    <row r="1198" spans="1:4" x14ac:dyDescent="0.25">
      <c r="A1198" s="68"/>
      <c r="C1198" s="68"/>
      <c r="D1198" s="68"/>
    </row>
    <row r="1199" spans="1:4" x14ac:dyDescent="0.25">
      <c r="A1199" s="68"/>
      <c r="C1199" s="68"/>
      <c r="D1199" s="68"/>
    </row>
    <row r="1200" spans="1:4" x14ac:dyDescent="0.25">
      <c r="A1200" s="68"/>
      <c r="C1200" s="68"/>
      <c r="D1200" s="68"/>
    </row>
    <row r="1201" spans="1:4" x14ac:dyDescent="0.25">
      <c r="A1201" s="68"/>
      <c r="C1201" s="68"/>
      <c r="D1201" s="68"/>
    </row>
    <row r="1202" spans="1:4" x14ac:dyDescent="0.25">
      <c r="A1202" s="68"/>
      <c r="C1202" s="68"/>
      <c r="D1202" s="68"/>
    </row>
    <row r="1203" spans="1:4" x14ac:dyDescent="0.25">
      <c r="A1203" s="68"/>
      <c r="C1203" s="68"/>
      <c r="D1203" s="68"/>
    </row>
    <row r="1204" spans="1:4" x14ac:dyDescent="0.25">
      <c r="A1204" s="68"/>
      <c r="C1204" s="68"/>
      <c r="D1204" s="68"/>
    </row>
    <row r="1205" spans="1:4" x14ac:dyDescent="0.25">
      <c r="A1205" s="68"/>
      <c r="C1205" s="68"/>
      <c r="D1205" s="68"/>
    </row>
    <row r="1206" spans="1:4" x14ac:dyDescent="0.25">
      <c r="A1206" s="68"/>
      <c r="C1206" s="68"/>
      <c r="D1206" s="68"/>
    </row>
    <row r="1207" spans="1:4" x14ac:dyDescent="0.25">
      <c r="A1207" s="68"/>
      <c r="C1207" s="68"/>
      <c r="D1207" s="68"/>
    </row>
    <row r="1208" spans="1:4" x14ac:dyDescent="0.25">
      <c r="A1208" s="68"/>
      <c r="C1208" s="68"/>
      <c r="D1208" s="68"/>
    </row>
    <row r="1209" spans="1:4" x14ac:dyDescent="0.25">
      <c r="A1209" s="68"/>
      <c r="C1209" s="68"/>
      <c r="D1209" s="68"/>
    </row>
    <row r="1210" spans="1:4" x14ac:dyDescent="0.25">
      <c r="A1210" s="68"/>
      <c r="C1210" s="68"/>
      <c r="D1210" s="68"/>
    </row>
    <row r="1211" spans="1:4" x14ac:dyDescent="0.25">
      <c r="A1211" s="68"/>
      <c r="C1211" s="68"/>
      <c r="D1211" s="68"/>
    </row>
    <row r="1212" spans="1:4" x14ac:dyDescent="0.25">
      <c r="A1212" s="68"/>
      <c r="C1212" s="68"/>
      <c r="D1212" s="68"/>
    </row>
    <row r="1213" spans="1:4" x14ac:dyDescent="0.25">
      <c r="A1213" s="68"/>
      <c r="C1213" s="68"/>
      <c r="D1213" s="68"/>
    </row>
    <row r="1214" spans="1:4" x14ac:dyDescent="0.25">
      <c r="A1214" s="68"/>
      <c r="C1214" s="68"/>
      <c r="D1214" s="68"/>
    </row>
    <row r="1215" spans="1:4" x14ac:dyDescent="0.25">
      <c r="A1215" s="68"/>
      <c r="C1215" s="68"/>
      <c r="D1215" s="68"/>
    </row>
    <row r="1216" spans="1:4" x14ac:dyDescent="0.25">
      <c r="A1216" s="68"/>
      <c r="C1216" s="68"/>
      <c r="D1216" s="68"/>
    </row>
    <row r="1217" spans="1:4" x14ac:dyDescent="0.25">
      <c r="A1217" s="68"/>
      <c r="C1217" s="68"/>
      <c r="D1217" s="68"/>
    </row>
    <row r="1218" spans="1:4" x14ac:dyDescent="0.25">
      <c r="A1218" s="68"/>
      <c r="C1218" s="68"/>
      <c r="D1218" s="68"/>
    </row>
    <row r="1219" spans="1:4" x14ac:dyDescent="0.25">
      <c r="A1219" s="68"/>
      <c r="C1219" s="68"/>
      <c r="D1219" s="68"/>
    </row>
    <row r="1220" spans="1:4" x14ac:dyDescent="0.25">
      <c r="A1220" s="68"/>
      <c r="C1220" s="68"/>
      <c r="D1220" s="68"/>
    </row>
    <row r="1221" spans="1:4" x14ac:dyDescent="0.25">
      <c r="A1221" s="68"/>
      <c r="C1221" s="68"/>
      <c r="D1221" s="68"/>
    </row>
    <row r="1222" spans="1:4" x14ac:dyDescent="0.25">
      <c r="A1222" s="68"/>
      <c r="C1222" s="68"/>
      <c r="D1222" s="68"/>
    </row>
    <row r="1223" spans="1:4" x14ac:dyDescent="0.25">
      <c r="A1223" s="68"/>
      <c r="C1223" s="68"/>
      <c r="D1223" s="68"/>
    </row>
    <row r="1224" spans="1:4" x14ac:dyDescent="0.25">
      <c r="A1224" s="68"/>
      <c r="C1224" s="68"/>
      <c r="D1224" s="68"/>
    </row>
    <row r="1225" spans="1:4" x14ac:dyDescent="0.25">
      <c r="A1225" s="68"/>
      <c r="C1225" s="68"/>
      <c r="D1225" s="68"/>
    </row>
    <row r="1226" spans="1:4" x14ac:dyDescent="0.25">
      <c r="A1226" s="68"/>
      <c r="C1226" s="68"/>
      <c r="D1226" s="68"/>
    </row>
    <row r="1227" spans="1:4" x14ac:dyDescent="0.25">
      <c r="A1227" s="68"/>
      <c r="C1227" s="68"/>
      <c r="D1227" s="68"/>
    </row>
    <row r="1228" spans="1:4" x14ac:dyDescent="0.25">
      <c r="A1228" s="68"/>
      <c r="C1228" s="68"/>
      <c r="D1228" s="68"/>
    </row>
    <row r="1229" spans="1:4" x14ac:dyDescent="0.25">
      <c r="A1229" s="68"/>
      <c r="C1229" s="68"/>
      <c r="D1229" s="68"/>
    </row>
    <row r="1230" spans="1:4" x14ac:dyDescent="0.25">
      <c r="A1230" s="68"/>
      <c r="C1230" s="68"/>
      <c r="D1230" s="68"/>
    </row>
    <row r="1231" spans="1:4" x14ac:dyDescent="0.25">
      <c r="A1231" s="68"/>
      <c r="C1231" s="68"/>
      <c r="D1231" s="68"/>
    </row>
    <row r="1232" spans="1:4" x14ac:dyDescent="0.25">
      <c r="A1232" s="68"/>
      <c r="C1232" s="68"/>
      <c r="D1232" s="68"/>
    </row>
    <row r="1233" spans="1:4" x14ac:dyDescent="0.25">
      <c r="A1233" s="68"/>
      <c r="C1233" s="68"/>
      <c r="D1233" s="68"/>
    </row>
    <row r="1234" spans="1:4" x14ac:dyDescent="0.25">
      <c r="A1234" s="68"/>
      <c r="C1234" s="68"/>
      <c r="D1234" s="68"/>
    </row>
    <row r="1235" spans="1:4" x14ac:dyDescent="0.25">
      <c r="A1235" s="68"/>
      <c r="C1235" s="68"/>
      <c r="D1235" s="68"/>
    </row>
    <row r="1236" spans="1:4" x14ac:dyDescent="0.25">
      <c r="A1236" s="68"/>
      <c r="C1236" s="68"/>
      <c r="D1236" s="68"/>
    </row>
    <row r="1237" spans="1:4" x14ac:dyDescent="0.25">
      <c r="A1237" s="68"/>
      <c r="C1237" s="68"/>
      <c r="D1237" s="68"/>
    </row>
    <row r="1238" spans="1:4" x14ac:dyDescent="0.25">
      <c r="A1238" s="68"/>
      <c r="C1238" s="68"/>
      <c r="D1238" s="68"/>
    </row>
    <row r="1239" spans="1:4" x14ac:dyDescent="0.25">
      <c r="A1239" s="68"/>
      <c r="C1239" s="68"/>
      <c r="D1239" s="68"/>
    </row>
    <row r="1240" spans="1:4" x14ac:dyDescent="0.25">
      <c r="A1240" s="68"/>
      <c r="C1240" s="68"/>
      <c r="D1240" s="68"/>
    </row>
    <row r="1241" spans="1:4" x14ac:dyDescent="0.25">
      <c r="A1241" s="68"/>
      <c r="C1241" s="68"/>
      <c r="D1241" s="68"/>
    </row>
    <row r="1242" spans="1:4" x14ac:dyDescent="0.25">
      <c r="A1242" s="68"/>
      <c r="C1242" s="68"/>
      <c r="D1242" s="68"/>
    </row>
    <row r="1243" spans="1:4" x14ac:dyDescent="0.25">
      <c r="A1243" s="68"/>
      <c r="C1243" s="68"/>
      <c r="D1243" s="68"/>
    </row>
    <row r="1244" spans="1:4" x14ac:dyDescent="0.25">
      <c r="A1244" s="68"/>
      <c r="C1244" s="68"/>
      <c r="D1244" s="68"/>
    </row>
    <row r="1245" spans="1:4" x14ac:dyDescent="0.25">
      <c r="A1245" s="68"/>
      <c r="C1245" s="68"/>
      <c r="D1245" s="68"/>
    </row>
    <row r="1246" spans="1:4" x14ac:dyDescent="0.25">
      <c r="A1246" s="68"/>
      <c r="C1246" s="68"/>
      <c r="D1246" s="68"/>
    </row>
    <row r="1247" spans="1:4" x14ac:dyDescent="0.25">
      <c r="A1247" s="68"/>
      <c r="C1247" s="68"/>
      <c r="D1247" s="68"/>
    </row>
    <row r="1248" spans="1:4" x14ac:dyDescent="0.25">
      <c r="A1248" s="68"/>
      <c r="C1248" s="68"/>
      <c r="D1248" s="68"/>
    </row>
    <row r="1249" spans="1:4" x14ac:dyDescent="0.25">
      <c r="A1249" s="68"/>
      <c r="C1249" s="68"/>
      <c r="D1249" s="68"/>
    </row>
    <row r="1250" spans="1:4" x14ac:dyDescent="0.25">
      <c r="A1250" s="68"/>
      <c r="C1250" s="68"/>
      <c r="D1250" s="68"/>
    </row>
    <row r="1251" spans="1:4" x14ac:dyDescent="0.25">
      <c r="A1251" s="68"/>
      <c r="C1251" s="68"/>
      <c r="D1251" s="68"/>
    </row>
    <row r="1252" spans="1:4" x14ac:dyDescent="0.25">
      <c r="A1252" s="68"/>
      <c r="C1252" s="68"/>
      <c r="D1252" s="68"/>
    </row>
    <row r="1253" spans="1:4" x14ac:dyDescent="0.25">
      <c r="A1253" s="68"/>
      <c r="C1253" s="68"/>
      <c r="D1253" s="68"/>
    </row>
    <row r="1254" spans="1:4" x14ac:dyDescent="0.25">
      <c r="A1254" s="68"/>
      <c r="C1254" s="68"/>
      <c r="D1254" s="68"/>
    </row>
    <row r="1255" spans="1:4" x14ac:dyDescent="0.25">
      <c r="A1255" s="68"/>
      <c r="C1255" s="68"/>
      <c r="D1255" s="68"/>
    </row>
    <row r="1256" spans="1:4" x14ac:dyDescent="0.25">
      <c r="A1256" s="68"/>
      <c r="C1256" s="68"/>
      <c r="D1256" s="68"/>
    </row>
    <row r="1257" spans="1:4" x14ac:dyDescent="0.25">
      <c r="A1257" s="68"/>
      <c r="C1257" s="68"/>
      <c r="D1257" s="68"/>
    </row>
    <row r="1258" spans="1:4" x14ac:dyDescent="0.25">
      <c r="A1258" s="68"/>
      <c r="C1258" s="68"/>
      <c r="D1258" s="68"/>
    </row>
    <row r="1259" spans="1:4" x14ac:dyDescent="0.25">
      <c r="A1259" s="68"/>
      <c r="C1259" s="68"/>
      <c r="D1259" s="68"/>
    </row>
    <row r="1260" spans="1:4" x14ac:dyDescent="0.25">
      <c r="A1260" s="68"/>
      <c r="C1260" s="68"/>
      <c r="D1260" s="68"/>
    </row>
    <row r="1261" spans="1:4" x14ac:dyDescent="0.25">
      <c r="A1261" s="68"/>
      <c r="C1261" s="68"/>
      <c r="D1261" s="68"/>
    </row>
    <row r="1262" spans="1:4" x14ac:dyDescent="0.25">
      <c r="A1262" s="68"/>
      <c r="C1262" s="68"/>
      <c r="D1262" s="68"/>
    </row>
    <row r="1263" spans="1:4" x14ac:dyDescent="0.25">
      <c r="A1263" s="68"/>
      <c r="C1263" s="68"/>
      <c r="D1263" s="68"/>
    </row>
    <row r="1264" spans="1:4" x14ac:dyDescent="0.25">
      <c r="A1264" s="68"/>
      <c r="C1264" s="68"/>
      <c r="D1264" s="68"/>
    </row>
    <row r="1265" spans="1:4" x14ac:dyDescent="0.25">
      <c r="A1265" s="68"/>
      <c r="C1265" s="68"/>
      <c r="D1265" s="68"/>
    </row>
    <row r="1266" spans="1:4" x14ac:dyDescent="0.25">
      <c r="A1266" s="68"/>
      <c r="C1266" s="68"/>
      <c r="D1266" s="68"/>
    </row>
    <row r="1267" spans="1:4" x14ac:dyDescent="0.25">
      <c r="A1267" s="68"/>
      <c r="C1267" s="68"/>
      <c r="D1267" s="68"/>
    </row>
    <row r="1268" spans="1:4" x14ac:dyDescent="0.25">
      <c r="A1268" s="68"/>
      <c r="C1268" s="68"/>
      <c r="D1268" s="68"/>
    </row>
    <row r="1269" spans="1:4" x14ac:dyDescent="0.25">
      <c r="A1269" s="68"/>
      <c r="C1269" s="68"/>
      <c r="D1269" s="68"/>
    </row>
    <row r="1270" spans="1:4" x14ac:dyDescent="0.25">
      <c r="A1270" s="68"/>
      <c r="C1270" s="68"/>
      <c r="D1270" s="68"/>
    </row>
    <row r="1271" spans="1:4" x14ac:dyDescent="0.25">
      <c r="A1271" s="68"/>
      <c r="C1271" s="68"/>
      <c r="D1271" s="68"/>
    </row>
    <row r="1272" spans="1:4" x14ac:dyDescent="0.25">
      <c r="A1272" s="68"/>
      <c r="C1272" s="68"/>
      <c r="D1272" s="68"/>
    </row>
    <row r="1273" spans="1:4" x14ac:dyDescent="0.25">
      <c r="A1273" s="68"/>
      <c r="C1273" s="68"/>
      <c r="D1273" s="68"/>
    </row>
    <row r="1274" spans="1:4" x14ac:dyDescent="0.25">
      <c r="A1274" s="68"/>
      <c r="C1274" s="68"/>
      <c r="D1274" s="68"/>
    </row>
    <row r="1275" spans="1:4" x14ac:dyDescent="0.25">
      <c r="A1275" s="68"/>
      <c r="C1275" s="68"/>
      <c r="D1275" s="68"/>
    </row>
    <row r="1276" spans="1:4" x14ac:dyDescent="0.25">
      <c r="A1276" s="68"/>
      <c r="C1276" s="68"/>
      <c r="D1276" s="68"/>
    </row>
  </sheetData>
  <mergeCells count="40">
    <mergeCell ref="C51:E51"/>
    <mergeCell ref="F1:G1"/>
    <mergeCell ref="A1:E1"/>
    <mergeCell ref="A2:E2"/>
    <mergeCell ref="A7:E7"/>
    <mergeCell ref="A3:B3"/>
    <mergeCell ref="C3:E6"/>
    <mergeCell ref="A6:B6"/>
    <mergeCell ref="A52:E52"/>
    <mergeCell ref="A53:E53"/>
    <mergeCell ref="D54:E54"/>
    <mergeCell ref="C67:E67"/>
    <mergeCell ref="C108:E108"/>
    <mergeCell ref="A98:E98"/>
    <mergeCell ref="C96:E96"/>
    <mergeCell ref="A97:E97"/>
    <mergeCell ref="A68:E68"/>
    <mergeCell ref="A69:E69"/>
    <mergeCell ref="C84:E84"/>
    <mergeCell ref="A85:E85"/>
    <mergeCell ref="A86:E86"/>
    <mergeCell ref="A109:B109"/>
    <mergeCell ref="C109:E112"/>
    <mergeCell ref="A110:B110"/>
    <mergeCell ref="A111:B111"/>
    <mergeCell ref="A112:B112"/>
    <mergeCell ref="A113:E113"/>
    <mergeCell ref="D114:E114"/>
    <mergeCell ref="D115:E115"/>
    <mergeCell ref="D116:E116"/>
    <mergeCell ref="D117:E117"/>
    <mergeCell ref="D123:E123"/>
    <mergeCell ref="D124:E124"/>
    <mergeCell ref="D125:E125"/>
    <mergeCell ref="C131:E131"/>
    <mergeCell ref="D118:E118"/>
    <mergeCell ref="D119:E119"/>
    <mergeCell ref="D120:E120"/>
    <mergeCell ref="D121:E121"/>
    <mergeCell ref="D122:E122"/>
  </mergeCells>
  <phoneticPr fontId="45" type="noConversion"/>
  <conditionalFormatting sqref="E41">
    <cfRule type="duplicateValues" dxfId="460" priority="97"/>
  </conditionalFormatting>
  <conditionalFormatting sqref="E90">
    <cfRule type="duplicateValues" dxfId="459" priority="96"/>
  </conditionalFormatting>
  <conditionalFormatting sqref="E42">
    <cfRule type="duplicateValues" dxfId="458" priority="95"/>
  </conditionalFormatting>
  <conditionalFormatting sqref="E42">
    <cfRule type="duplicateValues" dxfId="457" priority="94"/>
  </conditionalFormatting>
  <conditionalFormatting sqref="E43">
    <cfRule type="duplicateValues" dxfId="456" priority="93"/>
  </conditionalFormatting>
  <conditionalFormatting sqref="E43">
    <cfRule type="duplicateValues" dxfId="455" priority="92"/>
  </conditionalFormatting>
  <conditionalFormatting sqref="E44">
    <cfRule type="duplicateValues" dxfId="454" priority="91"/>
  </conditionalFormatting>
  <conditionalFormatting sqref="E44">
    <cfRule type="duplicateValues" dxfId="453" priority="90"/>
  </conditionalFormatting>
  <conditionalFormatting sqref="B101">
    <cfRule type="duplicateValues" dxfId="452" priority="89"/>
  </conditionalFormatting>
  <conditionalFormatting sqref="B26">
    <cfRule type="duplicateValues" dxfId="451" priority="88"/>
  </conditionalFormatting>
  <conditionalFormatting sqref="B108:B132 B84:B90 B40:B44 B96:B99 B1:B25 B50:B57 B60:B74">
    <cfRule type="duplicateValues" dxfId="450" priority="99"/>
  </conditionalFormatting>
  <conditionalFormatting sqref="E45">
    <cfRule type="duplicateValues" dxfId="449" priority="86"/>
  </conditionalFormatting>
  <conditionalFormatting sqref="E45">
    <cfRule type="duplicateValues" dxfId="448" priority="85"/>
  </conditionalFormatting>
  <conditionalFormatting sqref="B45">
    <cfRule type="duplicateValues" dxfId="447" priority="87"/>
  </conditionalFormatting>
  <conditionalFormatting sqref="B108:B132 B84:B90 B40:B45 B96:B99 B101 B1:B26 B50:B57 B60:B74">
    <cfRule type="duplicateValues" dxfId="446" priority="84"/>
  </conditionalFormatting>
  <conditionalFormatting sqref="B108:B132 B96:B99 B84:B90 B40:B45 B101 B1:B26 B50:B57 B60:B74">
    <cfRule type="duplicateValues" dxfId="445" priority="83"/>
  </conditionalFormatting>
  <conditionalFormatting sqref="E46">
    <cfRule type="duplicateValues" dxfId="444" priority="81"/>
  </conditionalFormatting>
  <conditionalFormatting sqref="E46">
    <cfRule type="duplicateValues" dxfId="443" priority="80"/>
  </conditionalFormatting>
  <conditionalFormatting sqref="B46">
    <cfRule type="duplicateValues" dxfId="442" priority="82"/>
  </conditionalFormatting>
  <conditionalFormatting sqref="B46">
    <cfRule type="duplicateValues" dxfId="441" priority="79"/>
  </conditionalFormatting>
  <conditionalFormatting sqref="B46">
    <cfRule type="duplicateValues" dxfId="440" priority="78"/>
  </conditionalFormatting>
  <conditionalFormatting sqref="B27">
    <cfRule type="duplicateValues" dxfId="439" priority="77"/>
  </conditionalFormatting>
  <conditionalFormatting sqref="B27">
    <cfRule type="duplicateValues" dxfId="438" priority="76"/>
  </conditionalFormatting>
  <conditionalFormatting sqref="B27">
    <cfRule type="duplicateValues" dxfId="437" priority="75"/>
  </conditionalFormatting>
  <conditionalFormatting sqref="B28">
    <cfRule type="duplicateValues" dxfId="436" priority="74"/>
  </conditionalFormatting>
  <conditionalFormatting sqref="B28">
    <cfRule type="duplicateValues" dxfId="435" priority="73"/>
  </conditionalFormatting>
  <conditionalFormatting sqref="B28">
    <cfRule type="duplicateValues" dxfId="434" priority="72"/>
  </conditionalFormatting>
  <conditionalFormatting sqref="B29">
    <cfRule type="duplicateValues" dxfId="433" priority="71"/>
  </conditionalFormatting>
  <conditionalFormatting sqref="B29">
    <cfRule type="duplicateValues" dxfId="432" priority="70"/>
  </conditionalFormatting>
  <conditionalFormatting sqref="B29">
    <cfRule type="duplicateValues" dxfId="431" priority="69"/>
  </conditionalFormatting>
  <conditionalFormatting sqref="B108:B132 B84:B90 B40:B46 B101 B96:B99 B1:B29 B50:B57 B60:B74">
    <cfRule type="duplicateValues" dxfId="430" priority="68"/>
  </conditionalFormatting>
  <conditionalFormatting sqref="B30">
    <cfRule type="duplicateValues" dxfId="429" priority="67"/>
  </conditionalFormatting>
  <conditionalFormatting sqref="B30">
    <cfRule type="duplicateValues" dxfId="428" priority="66"/>
  </conditionalFormatting>
  <conditionalFormatting sqref="B30">
    <cfRule type="duplicateValues" dxfId="427" priority="65"/>
  </conditionalFormatting>
  <conditionalFormatting sqref="B30">
    <cfRule type="duplicateValues" dxfId="426" priority="64"/>
  </conditionalFormatting>
  <conditionalFormatting sqref="B75">
    <cfRule type="duplicateValues" dxfId="425" priority="63"/>
  </conditionalFormatting>
  <conditionalFormatting sqref="B75">
    <cfRule type="duplicateValues" dxfId="424" priority="62"/>
  </conditionalFormatting>
  <conditionalFormatting sqref="B75">
    <cfRule type="duplicateValues" dxfId="423" priority="61"/>
  </conditionalFormatting>
  <conditionalFormatting sqref="B75">
    <cfRule type="duplicateValues" dxfId="422" priority="60"/>
  </conditionalFormatting>
  <conditionalFormatting sqref="B76">
    <cfRule type="duplicateValues" dxfId="421" priority="59"/>
  </conditionalFormatting>
  <conditionalFormatting sqref="B76">
    <cfRule type="duplicateValues" dxfId="420" priority="58"/>
  </conditionalFormatting>
  <conditionalFormatting sqref="B76">
    <cfRule type="duplicateValues" dxfId="419" priority="57"/>
  </conditionalFormatting>
  <conditionalFormatting sqref="B76">
    <cfRule type="duplicateValues" dxfId="418" priority="56"/>
  </conditionalFormatting>
  <conditionalFormatting sqref="B108:B132 B101 B84:B90 B40:B46 B96:B99 B1:B30 B50:B57 B60:B76">
    <cfRule type="duplicateValues" dxfId="417" priority="55"/>
  </conditionalFormatting>
  <conditionalFormatting sqref="B58">
    <cfRule type="duplicateValues" dxfId="416" priority="54"/>
  </conditionalFormatting>
  <conditionalFormatting sqref="B58">
    <cfRule type="duplicateValues" dxfId="415" priority="53"/>
  </conditionalFormatting>
  <conditionalFormatting sqref="B58">
    <cfRule type="duplicateValues" dxfId="414" priority="52"/>
  </conditionalFormatting>
  <conditionalFormatting sqref="B58">
    <cfRule type="duplicateValues" dxfId="413" priority="51"/>
  </conditionalFormatting>
  <conditionalFormatting sqref="B58">
    <cfRule type="duplicateValues" dxfId="412" priority="50"/>
  </conditionalFormatting>
  <conditionalFormatting sqref="B100">
    <cfRule type="duplicateValues" dxfId="411" priority="49"/>
  </conditionalFormatting>
  <conditionalFormatting sqref="B100">
    <cfRule type="duplicateValues" dxfId="410" priority="48"/>
  </conditionalFormatting>
  <conditionalFormatting sqref="B100">
    <cfRule type="duplicateValues" dxfId="409" priority="47"/>
  </conditionalFormatting>
  <conditionalFormatting sqref="B100">
    <cfRule type="duplicateValues" dxfId="408" priority="46"/>
  </conditionalFormatting>
  <conditionalFormatting sqref="B100">
    <cfRule type="duplicateValues" dxfId="407" priority="45"/>
  </conditionalFormatting>
  <conditionalFormatting sqref="B31">
    <cfRule type="duplicateValues" dxfId="406" priority="44"/>
  </conditionalFormatting>
  <conditionalFormatting sqref="B31">
    <cfRule type="duplicateValues" dxfId="405" priority="43"/>
  </conditionalFormatting>
  <conditionalFormatting sqref="B31">
    <cfRule type="duplicateValues" dxfId="404" priority="42"/>
  </conditionalFormatting>
  <conditionalFormatting sqref="B31">
    <cfRule type="duplicateValues" dxfId="403" priority="41"/>
  </conditionalFormatting>
  <conditionalFormatting sqref="B31">
    <cfRule type="duplicateValues" dxfId="402" priority="40"/>
  </conditionalFormatting>
  <conditionalFormatting sqref="B108:B132 B96:B101 B84:B90 B40:B46 B1:B31 B50:B58 B60:B76">
    <cfRule type="duplicateValues" dxfId="401" priority="39"/>
  </conditionalFormatting>
  <conditionalFormatting sqref="B1:B132">
    <cfRule type="duplicateValues" dxfId="400" priority="16"/>
    <cfRule type="duplicateValues" dxfId="399" priority="18"/>
  </conditionalFormatting>
  <conditionalFormatting sqref="E1:E58 E60:E132">
    <cfRule type="duplicateValues" dxfId="398" priority="17"/>
  </conditionalFormatting>
  <conditionalFormatting sqref="E59">
    <cfRule type="duplicateValues" dxfId="397" priority="13"/>
    <cfRule type="duplicateValues" dxfId="396" priority="14"/>
    <cfRule type="duplicateValues" dxfId="395" priority="15"/>
  </conditionalFormatting>
  <conditionalFormatting sqref="E59">
    <cfRule type="duplicateValues" dxfId="394" priority="11"/>
    <cfRule type="duplicateValues" dxfId="393" priority="12"/>
  </conditionalFormatting>
  <conditionalFormatting sqref="E59">
    <cfRule type="duplicateValues" dxfId="392" priority="10"/>
  </conditionalFormatting>
  <conditionalFormatting sqref="E59">
    <cfRule type="duplicateValues" dxfId="391" priority="6"/>
    <cfRule type="duplicateValues" dxfId="390" priority="7"/>
    <cfRule type="duplicateValues" dxfId="389" priority="8"/>
    <cfRule type="duplicateValues" dxfId="388" priority="9"/>
  </conditionalFormatting>
  <conditionalFormatting sqref="E59">
    <cfRule type="duplicateValues" dxfId="387" priority="1"/>
    <cfRule type="duplicateValues" dxfId="386" priority="2"/>
    <cfRule type="duplicateValues" dxfId="385" priority="3"/>
    <cfRule type="duplicateValues" dxfId="384" priority="4"/>
    <cfRule type="duplicateValues" dxfId="383" priority="5"/>
  </conditionalFormatting>
  <conditionalFormatting sqref="B77:B83 B32:B39 B49">
    <cfRule type="duplicateValues" dxfId="382" priority="175363"/>
  </conditionalFormatting>
  <conditionalFormatting sqref="E90 E40:E41">
    <cfRule type="duplicateValues" dxfId="381" priority="175364"/>
  </conditionalFormatting>
  <conditionalFormatting sqref="E91:E95 E47:E48">
    <cfRule type="duplicateValues" dxfId="380" priority="175418"/>
  </conditionalFormatting>
  <conditionalFormatting sqref="B91:B95 B47:B48">
    <cfRule type="duplicateValues" dxfId="379" priority="175422"/>
  </conditionalFormatting>
  <conditionalFormatting sqref="B102:B107 B59">
    <cfRule type="duplicateValues" dxfId="378" priority="175469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68"/>
  <sheetViews>
    <sheetView workbookViewId="0">
      <selection activeCell="E2" sqref="E2"/>
    </sheetView>
  </sheetViews>
  <sheetFormatPr baseColWidth="10" defaultColWidth="11.42578125" defaultRowHeight="15" x14ac:dyDescent="0.25"/>
  <cols>
    <col min="5" max="5" width="59.42578125" bestFit="1" customWidth="1"/>
  </cols>
  <sheetData>
    <row r="1" spans="2:5" s="119" customFormat="1" ht="15.75" thickBot="1" x14ac:dyDescent="0.3"/>
    <row r="2" spans="2:5" s="119" customFormat="1" ht="24.75" customHeight="1" thickBot="1" x14ac:dyDescent="0.3">
      <c r="B2" s="156">
        <v>429</v>
      </c>
      <c r="C2" s="130" t="s">
        <v>2404</v>
      </c>
      <c r="E2" s="131" t="str">
        <f>CONCATENATE(B2,C2,B3,C3,B4,C4,B5,C5,B6,C6,B7,C7,B8,C8,B9,C9,B10,C10,B11,C11,B12,C12,B13,C13,B14,C14,B15,C15,B16,C16,B17,C17,B18,C18,B19,C19,B20,C20,B21,C21,B22,C22,B23,C23,B24,C24,B25,C25,B26,C26,,B27,C27,B28,C28,B29,C29,B30,C30,B31,C31,B32,C32,B33,C33,B34,C34,B35,C35,B36,C36,B37,C37,B38,C38,B39,C39,B40,C40,B41,C41,B42,C42,B43,C43,B44,C44,B45,C45,B46,C46,B47,C47,B48,C48,B49,C49,B50,C50,B51,C51,B52,C52,B53,C53,B54,C54,B55,C55,B56,C56,B57,C57,B58,C58,B59,C59,B60,C60,,B61,C61,B62,C62,B63,C63,B64,C64,B65,C65,B66,C66,B67,C67,B68,C68)</f>
        <v xml:space="preserve">429 573 12 608 514 16 142 884 824 728 497 294 946 114 480 708 769 224 761 153 843                                               </v>
      </c>
    </row>
    <row r="3" spans="2:5" s="119" customFormat="1" ht="18.75" thickBot="1" x14ac:dyDescent="0.3">
      <c r="B3" s="156">
        <v>573</v>
      </c>
      <c r="C3" s="130" t="s">
        <v>2404</v>
      </c>
    </row>
    <row r="4" spans="2:5" s="119" customFormat="1" ht="18.75" thickBot="1" x14ac:dyDescent="0.3">
      <c r="B4" s="156">
        <v>12</v>
      </c>
      <c r="C4" s="130" t="s">
        <v>2404</v>
      </c>
    </row>
    <row r="5" spans="2:5" s="119" customFormat="1" ht="18.75" thickBot="1" x14ac:dyDescent="0.3">
      <c r="B5" s="156">
        <v>608</v>
      </c>
      <c r="C5" s="130" t="s">
        <v>2404</v>
      </c>
    </row>
    <row r="6" spans="2:5" s="119" customFormat="1" ht="18.75" thickBot="1" x14ac:dyDescent="0.3">
      <c r="B6" s="156">
        <v>514</v>
      </c>
      <c r="C6" s="130" t="s">
        <v>2404</v>
      </c>
    </row>
    <row r="7" spans="2:5" s="119" customFormat="1" ht="18.75" thickBot="1" x14ac:dyDescent="0.3">
      <c r="B7" s="156">
        <v>16</v>
      </c>
      <c r="C7" s="130" t="s">
        <v>2404</v>
      </c>
    </row>
    <row r="8" spans="2:5" s="119" customFormat="1" ht="18.75" thickBot="1" x14ac:dyDescent="0.3">
      <c r="B8" s="156">
        <v>142</v>
      </c>
      <c r="C8" s="130" t="s">
        <v>2404</v>
      </c>
    </row>
    <row r="9" spans="2:5" s="119" customFormat="1" ht="18.75" thickBot="1" x14ac:dyDescent="0.3">
      <c r="B9" s="156">
        <v>884</v>
      </c>
      <c r="C9" s="130" t="s">
        <v>2404</v>
      </c>
    </row>
    <row r="10" spans="2:5" s="119" customFormat="1" ht="18.75" thickBot="1" x14ac:dyDescent="0.3">
      <c r="B10" s="156">
        <v>824</v>
      </c>
      <c r="C10" s="130" t="s">
        <v>2404</v>
      </c>
    </row>
    <row r="11" spans="2:5" s="119" customFormat="1" ht="18.75" thickBot="1" x14ac:dyDescent="0.3">
      <c r="B11" s="156">
        <v>728</v>
      </c>
      <c r="C11" s="130" t="s">
        <v>2404</v>
      </c>
    </row>
    <row r="12" spans="2:5" s="119" customFormat="1" ht="18.75" thickBot="1" x14ac:dyDescent="0.3">
      <c r="B12" s="156">
        <v>497</v>
      </c>
      <c r="C12" s="130" t="s">
        <v>2404</v>
      </c>
    </row>
    <row r="13" spans="2:5" s="119" customFormat="1" ht="18.75" thickBot="1" x14ac:dyDescent="0.3">
      <c r="B13" s="156">
        <v>294</v>
      </c>
      <c r="C13" s="130" t="s">
        <v>2404</v>
      </c>
    </row>
    <row r="14" spans="2:5" s="119" customFormat="1" ht="18.75" thickBot="1" x14ac:dyDescent="0.3">
      <c r="B14" s="156">
        <v>946</v>
      </c>
      <c r="C14" s="130" t="s">
        <v>2404</v>
      </c>
    </row>
    <row r="15" spans="2:5" s="119" customFormat="1" ht="18.75" thickBot="1" x14ac:dyDescent="0.3">
      <c r="B15" s="156">
        <v>114</v>
      </c>
      <c r="C15" s="130" t="s">
        <v>2404</v>
      </c>
    </row>
    <row r="16" spans="2:5" s="119" customFormat="1" ht="18.75" thickBot="1" x14ac:dyDescent="0.3">
      <c r="B16" s="156">
        <v>480</v>
      </c>
      <c r="C16" s="130" t="s">
        <v>2404</v>
      </c>
    </row>
    <row r="17" spans="2:3" s="119" customFormat="1" ht="18.75" thickBot="1" x14ac:dyDescent="0.3">
      <c r="B17" s="156">
        <v>708</v>
      </c>
      <c r="C17" s="130" t="s">
        <v>2404</v>
      </c>
    </row>
    <row r="18" spans="2:3" s="119" customFormat="1" ht="18.75" thickBot="1" x14ac:dyDescent="0.3">
      <c r="B18" s="156">
        <v>769</v>
      </c>
      <c r="C18" s="130" t="s">
        <v>2404</v>
      </c>
    </row>
    <row r="19" spans="2:3" s="119" customFormat="1" ht="18.75" thickBot="1" x14ac:dyDescent="0.3">
      <c r="B19" s="156">
        <v>224</v>
      </c>
      <c r="C19" s="130" t="s">
        <v>2404</v>
      </c>
    </row>
    <row r="20" spans="2:3" s="119" customFormat="1" ht="18.75" thickBot="1" x14ac:dyDescent="0.3">
      <c r="B20" s="156">
        <v>761</v>
      </c>
      <c r="C20" s="130" t="s">
        <v>2404</v>
      </c>
    </row>
    <row r="21" spans="2:3" s="119" customFormat="1" ht="18.75" thickBot="1" x14ac:dyDescent="0.3">
      <c r="B21" s="156">
        <v>153</v>
      </c>
      <c r="C21" s="130" t="s">
        <v>2404</v>
      </c>
    </row>
    <row r="22" spans="2:3" s="119" customFormat="1" ht="18.75" thickBot="1" x14ac:dyDescent="0.3">
      <c r="B22" s="156">
        <v>843</v>
      </c>
      <c r="C22" s="130" t="s">
        <v>2404</v>
      </c>
    </row>
    <row r="23" spans="2:3" s="119" customFormat="1" ht="18.75" thickBot="1" x14ac:dyDescent="0.3">
      <c r="B23" s="135"/>
      <c r="C23" s="130" t="s">
        <v>2404</v>
      </c>
    </row>
    <row r="24" spans="2:3" s="119" customFormat="1" ht="18.75" thickBot="1" x14ac:dyDescent="0.3">
      <c r="B24" s="135"/>
      <c r="C24" s="130" t="s">
        <v>2404</v>
      </c>
    </row>
    <row r="25" spans="2:3" s="119" customFormat="1" ht="18.75" thickBot="1" x14ac:dyDescent="0.3">
      <c r="B25" s="135"/>
      <c r="C25" s="130" t="s">
        <v>2404</v>
      </c>
    </row>
    <row r="26" spans="2:3" s="119" customFormat="1" ht="18.75" thickBot="1" x14ac:dyDescent="0.3">
      <c r="B26" s="135"/>
      <c r="C26" s="130" t="s">
        <v>2404</v>
      </c>
    </row>
    <row r="27" spans="2:3" s="119" customFormat="1" ht="18.75" thickBot="1" x14ac:dyDescent="0.3">
      <c r="B27" s="135"/>
      <c r="C27" s="130" t="s">
        <v>2404</v>
      </c>
    </row>
    <row r="28" spans="2:3" s="119" customFormat="1" ht="18.75" thickBot="1" x14ac:dyDescent="0.3">
      <c r="B28" s="135"/>
      <c r="C28" s="130" t="s">
        <v>2404</v>
      </c>
    </row>
    <row r="29" spans="2:3" s="119" customFormat="1" ht="18.75" thickBot="1" x14ac:dyDescent="0.3">
      <c r="B29" s="135"/>
      <c r="C29" s="130" t="s">
        <v>2404</v>
      </c>
    </row>
    <row r="30" spans="2:3" s="119" customFormat="1" ht="18.75" thickBot="1" x14ac:dyDescent="0.3">
      <c r="B30" s="135"/>
      <c r="C30" s="130" t="s">
        <v>2404</v>
      </c>
    </row>
    <row r="31" spans="2:3" s="119" customFormat="1" ht="18.75" thickBot="1" x14ac:dyDescent="0.3">
      <c r="B31" s="135"/>
      <c r="C31" s="130" t="s">
        <v>2404</v>
      </c>
    </row>
    <row r="32" spans="2:3" s="119" customFormat="1" ht="18.75" thickBot="1" x14ac:dyDescent="0.3">
      <c r="B32" s="135"/>
      <c r="C32" s="130" t="s">
        <v>2404</v>
      </c>
    </row>
    <row r="33" spans="2:3" s="119" customFormat="1" ht="18.75" thickBot="1" x14ac:dyDescent="0.3">
      <c r="B33" s="135"/>
      <c r="C33" s="130" t="s">
        <v>2404</v>
      </c>
    </row>
    <row r="34" spans="2:3" s="119" customFormat="1" ht="18.75" thickBot="1" x14ac:dyDescent="0.3">
      <c r="B34" s="135"/>
      <c r="C34" s="130" t="s">
        <v>2404</v>
      </c>
    </row>
    <row r="35" spans="2:3" s="119" customFormat="1" ht="18.75" thickBot="1" x14ac:dyDescent="0.3">
      <c r="B35" s="135"/>
      <c r="C35" s="130" t="s">
        <v>2404</v>
      </c>
    </row>
    <row r="36" spans="2:3" s="119" customFormat="1" ht="18.75" thickBot="1" x14ac:dyDescent="0.3">
      <c r="B36" s="135"/>
      <c r="C36" s="130" t="s">
        <v>2404</v>
      </c>
    </row>
    <row r="37" spans="2:3" s="119" customFormat="1" ht="18.75" thickBot="1" x14ac:dyDescent="0.3">
      <c r="B37" s="135"/>
      <c r="C37" s="130" t="s">
        <v>2404</v>
      </c>
    </row>
    <row r="38" spans="2:3" s="119" customFormat="1" ht="18.75" thickBot="1" x14ac:dyDescent="0.3">
      <c r="B38" s="135"/>
      <c r="C38" s="130" t="s">
        <v>2404</v>
      </c>
    </row>
    <row r="39" spans="2:3" s="119" customFormat="1" ht="18.75" thickBot="1" x14ac:dyDescent="0.3">
      <c r="B39" s="135"/>
      <c r="C39" s="130" t="s">
        <v>2404</v>
      </c>
    </row>
    <row r="40" spans="2:3" s="119" customFormat="1" ht="18.75" thickBot="1" x14ac:dyDescent="0.3">
      <c r="B40" s="135"/>
      <c r="C40" s="130" t="s">
        <v>2404</v>
      </c>
    </row>
    <row r="41" spans="2:3" s="119" customFormat="1" ht="18.75" thickBot="1" x14ac:dyDescent="0.3">
      <c r="B41" s="135"/>
      <c r="C41" s="130" t="s">
        <v>2404</v>
      </c>
    </row>
    <row r="42" spans="2:3" s="119" customFormat="1" ht="18.75" thickBot="1" x14ac:dyDescent="0.3">
      <c r="B42" s="135"/>
      <c r="C42" s="130" t="s">
        <v>2404</v>
      </c>
    </row>
    <row r="43" spans="2:3" s="119" customFormat="1" ht="18.75" thickBot="1" x14ac:dyDescent="0.3">
      <c r="B43" s="135"/>
      <c r="C43" s="130" t="s">
        <v>2404</v>
      </c>
    </row>
    <row r="44" spans="2:3" s="119" customFormat="1" ht="18.75" thickBot="1" x14ac:dyDescent="0.3">
      <c r="B44" s="135"/>
      <c r="C44" s="130" t="s">
        <v>2404</v>
      </c>
    </row>
    <row r="45" spans="2:3" s="119" customFormat="1" ht="18.75" thickBot="1" x14ac:dyDescent="0.3">
      <c r="B45" s="135"/>
      <c r="C45" s="130" t="s">
        <v>2404</v>
      </c>
    </row>
    <row r="46" spans="2:3" s="119" customFormat="1" ht="18.75" thickBot="1" x14ac:dyDescent="0.3">
      <c r="B46" s="135"/>
      <c r="C46" s="130" t="s">
        <v>2404</v>
      </c>
    </row>
    <row r="47" spans="2:3" s="119" customFormat="1" ht="18.75" thickBot="1" x14ac:dyDescent="0.3">
      <c r="B47" s="135"/>
      <c r="C47" s="130" t="s">
        <v>2404</v>
      </c>
    </row>
    <row r="48" spans="2:3" s="119" customFormat="1" ht="18.75" thickBot="1" x14ac:dyDescent="0.3">
      <c r="B48" s="135"/>
      <c r="C48" s="130" t="s">
        <v>2404</v>
      </c>
    </row>
    <row r="49" spans="2:3" s="119" customFormat="1" ht="18.75" thickBot="1" x14ac:dyDescent="0.3">
      <c r="B49" s="135"/>
      <c r="C49" s="130" t="s">
        <v>2404</v>
      </c>
    </row>
    <row r="50" spans="2:3" s="119" customFormat="1" ht="18.75" thickBot="1" x14ac:dyDescent="0.3">
      <c r="B50" s="135"/>
      <c r="C50" s="130" t="s">
        <v>2404</v>
      </c>
    </row>
    <row r="51" spans="2:3" s="119" customFormat="1" ht="18.75" thickBot="1" x14ac:dyDescent="0.3">
      <c r="B51" s="135"/>
      <c r="C51" s="130" t="s">
        <v>2404</v>
      </c>
    </row>
    <row r="52" spans="2:3" s="119" customFormat="1" ht="18.75" thickBot="1" x14ac:dyDescent="0.3">
      <c r="B52" s="135"/>
      <c r="C52" s="130" t="s">
        <v>2404</v>
      </c>
    </row>
    <row r="53" spans="2:3" s="119" customFormat="1" ht="18.75" thickBot="1" x14ac:dyDescent="0.3">
      <c r="B53" s="135"/>
      <c r="C53" s="130" t="s">
        <v>2404</v>
      </c>
    </row>
    <row r="54" spans="2:3" s="119" customFormat="1" ht="18.75" thickBot="1" x14ac:dyDescent="0.3">
      <c r="B54" s="126"/>
      <c r="C54" s="130" t="s">
        <v>2404</v>
      </c>
    </row>
    <row r="55" spans="2:3" s="119" customFormat="1" ht="18.75" thickBot="1" x14ac:dyDescent="0.3">
      <c r="B55" s="126"/>
      <c r="C55" s="130" t="s">
        <v>2404</v>
      </c>
    </row>
    <row r="56" spans="2:3" s="119" customFormat="1" ht="18.75" thickBot="1" x14ac:dyDescent="0.3">
      <c r="B56" s="126"/>
      <c r="C56" s="130" t="s">
        <v>2404</v>
      </c>
    </row>
    <row r="57" spans="2:3" s="119" customFormat="1" ht="18.75" thickBot="1" x14ac:dyDescent="0.3">
      <c r="B57" s="126"/>
      <c r="C57" s="130" t="s">
        <v>2404</v>
      </c>
    </row>
    <row r="58" spans="2:3" s="119" customFormat="1" ht="18.75" thickBot="1" x14ac:dyDescent="0.3">
      <c r="B58" s="125"/>
      <c r="C58" s="130" t="s">
        <v>2404</v>
      </c>
    </row>
    <row r="59" spans="2:3" s="119" customFormat="1" ht="18.75" thickBot="1" x14ac:dyDescent="0.3">
      <c r="B59" s="125"/>
      <c r="C59" s="130" t="s">
        <v>2404</v>
      </c>
    </row>
    <row r="60" spans="2:3" s="119" customFormat="1" ht="18.75" thickBot="1" x14ac:dyDescent="0.3">
      <c r="B60" s="125"/>
      <c r="C60" s="130" t="s">
        <v>2404</v>
      </c>
    </row>
    <row r="61" spans="2:3" s="119" customFormat="1" ht="18.75" thickBot="1" x14ac:dyDescent="0.3">
      <c r="B61" s="125"/>
      <c r="C61" s="130" t="s">
        <v>2404</v>
      </c>
    </row>
    <row r="62" spans="2:3" s="119" customFormat="1" ht="18.75" thickBot="1" x14ac:dyDescent="0.3">
      <c r="B62" s="126"/>
      <c r="C62" s="130" t="s">
        <v>2404</v>
      </c>
    </row>
    <row r="63" spans="2:3" s="119" customFormat="1" ht="18.75" thickBot="1" x14ac:dyDescent="0.3">
      <c r="B63" s="126"/>
      <c r="C63" s="130" t="s">
        <v>2404</v>
      </c>
    </row>
    <row r="64" spans="2:3" s="119" customFormat="1" ht="18.75" thickBot="1" x14ac:dyDescent="0.3">
      <c r="B64" s="126"/>
      <c r="C64" s="130" t="s">
        <v>2404</v>
      </c>
    </row>
    <row r="65" spans="2:3" s="119" customFormat="1" ht="18.75" thickBot="1" x14ac:dyDescent="0.3">
      <c r="B65" s="126"/>
      <c r="C65" s="130" t="s">
        <v>2404</v>
      </c>
    </row>
    <row r="66" spans="2:3" s="119" customFormat="1" ht="18.75" thickBot="1" x14ac:dyDescent="0.3">
      <c r="B66" s="126"/>
      <c r="C66" s="130" t="s">
        <v>2404</v>
      </c>
    </row>
    <row r="67" spans="2:3" s="119" customFormat="1" ht="18.75" thickBot="1" x14ac:dyDescent="0.3">
      <c r="B67" s="126"/>
      <c r="C67" s="130" t="s">
        <v>2404</v>
      </c>
    </row>
    <row r="68" spans="2:3" s="119" customFormat="1" ht="18" x14ac:dyDescent="0.25">
      <c r="B68" s="126"/>
      <c r="C68" s="130" t="s">
        <v>2404</v>
      </c>
    </row>
  </sheetData>
  <conditionalFormatting sqref="B62:B68">
    <cfRule type="duplicateValues" dxfId="377" priority="2054"/>
  </conditionalFormatting>
  <conditionalFormatting sqref="B62:B68">
    <cfRule type="duplicateValues" dxfId="376" priority="2053"/>
  </conditionalFormatting>
  <conditionalFormatting sqref="B58:B61">
    <cfRule type="duplicateValues" dxfId="375" priority="2051"/>
  </conditionalFormatting>
  <conditionalFormatting sqref="B58:B61">
    <cfRule type="duplicateValues" dxfId="374" priority="2052"/>
  </conditionalFormatting>
  <conditionalFormatting sqref="B54:B57">
    <cfRule type="duplicateValues" dxfId="373" priority="2050"/>
  </conditionalFormatting>
  <conditionalFormatting sqref="B37:B47">
    <cfRule type="duplicateValues" dxfId="372" priority="651"/>
  </conditionalFormatting>
  <conditionalFormatting sqref="B37:B47">
    <cfRule type="duplicateValues" dxfId="371" priority="650"/>
  </conditionalFormatting>
  <conditionalFormatting sqref="B37:B47">
    <cfRule type="duplicateValues" dxfId="370" priority="648"/>
    <cfRule type="duplicateValues" dxfId="369" priority="649"/>
  </conditionalFormatting>
  <conditionalFormatting sqref="B37:B47">
    <cfRule type="duplicateValues" dxfId="368" priority="645"/>
    <cfRule type="duplicateValues" dxfId="367" priority="646"/>
    <cfRule type="duplicateValues" dxfId="366" priority="647"/>
  </conditionalFormatting>
  <conditionalFormatting sqref="B37:B47">
    <cfRule type="duplicateValues" dxfId="365" priority="642"/>
    <cfRule type="duplicateValues" dxfId="364" priority="643"/>
    <cfRule type="duplicateValues" dxfId="363" priority="644"/>
  </conditionalFormatting>
  <conditionalFormatting sqref="B37:B47">
    <cfRule type="duplicateValues" dxfId="362" priority="640"/>
    <cfRule type="duplicateValues" dxfId="361" priority="641"/>
  </conditionalFormatting>
  <conditionalFormatting sqref="B37:B47">
    <cfRule type="duplicateValues" dxfId="360" priority="638"/>
    <cfRule type="duplicateValues" dxfId="359" priority="639"/>
  </conditionalFormatting>
  <conditionalFormatting sqref="B37:B47">
    <cfRule type="duplicateValues" dxfId="358" priority="637"/>
  </conditionalFormatting>
  <conditionalFormatting sqref="B37:B47">
    <cfRule type="duplicateValues" dxfId="357" priority="635"/>
    <cfRule type="duplicateValues" dxfId="356" priority="636"/>
  </conditionalFormatting>
  <conditionalFormatting sqref="B37:B47">
    <cfRule type="duplicateValues" dxfId="355" priority="632"/>
    <cfRule type="duplicateValues" dxfId="354" priority="633"/>
    <cfRule type="duplicateValues" dxfId="353" priority="634"/>
  </conditionalFormatting>
  <conditionalFormatting sqref="B37:B47">
    <cfRule type="duplicateValues" dxfId="352" priority="631"/>
  </conditionalFormatting>
  <conditionalFormatting sqref="B37:B47">
    <cfRule type="duplicateValues" dxfId="351" priority="630"/>
  </conditionalFormatting>
  <conditionalFormatting sqref="B37:B47">
    <cfRule type="duplicateValues" dxfId="350" priority="628"/>
    <cfRule type="duplicateValues" dxfId="349" priority="629"/>
  </conditionalFormatting>
  <conditionalFormatting sqref="B37:B47">
    <cfRule type="duplicateValues" dxfId="348" priority="625"/>
    <cfRule type="duplicateValues" dxfId="347" priority="626"/>
    <cfRule type="duplicateValues" dxfId="346" priority="627"/>
  </conditionalFormatting>
  <conditionalFormatting sqref="B37:B47">
    <cfRule type="duplicateValues" dxfId="345" priority="623"/>
    <cfRule type="duplicateValues" dxfId="344" priority="624"/>
  </conditionalFormatting>
  <conditionalFormatting sqref="B48:B53">
    <cfRule type="duplicateValues" dxfId="343" priority="622"/>
  </conditionalFormatting>
  <conditionalFormatting sqref="B48:B53">
    <cfRule type="duplicateValues" dxfId="342" priority="621"/>
  </conditionalFormatting>
  <conditionalFormatting sqref="B48:B53">
    <cfRule type="duplicateValues" dxfId="341" priority="619"/>
    <cfRule type="duplicateValues" dxfId="340" priority="620"/>
  </conditionalFormatting>
  <conditionalFormatting sqref="B48:B53">
    <cfRule type="duplicateValues" dxfId="339" priority="616"/>
    <cfRule type="duplicateValues" dxfId="338" priority="617"/>
    <cfRule type="duplicateValues" dxfId="337" priority="618"/>
  </conditionalFormatting>
  <conditionalFormatting sqref="B48:B53">
    <cfRule type="duplicateValues" dxfId="336" priority="613"/>
    <cfRule type="duplicateValues" dxfId="335" priority="614"/>
    <cfRule type="duplicateValues" dxfId="334" priority="615"/>
  </conditionalFormatting>
  <conditionalFormatting sqref="B48:B53">
    <cfRule type="duplicateValues" dxfId="333" priority="611"/>
    <cfRule type="duplicateValues" dxfId="332" priority="612"/>
  </conditionalFormatting>
  <conditionalFormatting sqref="B48:B53">
    <cfRule type="duplicateValues" dxfId="331" priority="609"/>
    <cfRule type="duplicateValues" dxfId="330" priority="610"/>
  </conditionalFormatting>
  <conditionalFormatting sqref="B48:B53">
    <cfRule type="duplicateValues" dxfId="329" priority="608"/>
  </conditionalFormatting>
  <conditionalFormatting sqref="B48:B53">
    <cfRule type="duplicateValues" dxfId="328" priority="606"/>
    <cfRule type="duplicateValues" dxfId="327" priority="607"/>
  </conditionalFormatting>
  <conditionalFormatting sqref="B48:B53">
    <cfRule type="duplicateValues" dxfId="326" priority="603"/>
    <cfRule type="duplicateValues" dxfId="325" priority="604"/>
    <cfRule type="duplicateValues" dxfId="324" priority="605"/>
  </conditionalFormatting>
  <conditionalFormatting sqref="B48:B53">
    <cfRule type="duplicateValues" dxfId="323" priority="602"/>
  </conditionalFormatting>
  <conditionalFormatting sqref="B48:B53">
    <cfRule type="duplicateValues" dxfId="322" priority="601"/>
  </conditionalFormatting>
  <conditionalFormatting sqref="B48:B53">
    <cfRule type="duplicateValues" dxfId="321" priority="599"/>
    <cfRule type="duplicateValues" dxfId="320" priority="600"/>
  </conditionalFormatting>
  <conditionalFormatting sqref="B48:B53">
    <cfRule type="duplicateValues" dxfId="319" priority="596"/>
    <cfRule type="duplicateValues" dxfId="318" priority="597"/>
    <cfRule type="duplicateValues" dxfId="317" priority="598"/>
  </conditionalFormatting>
  <conditionalFormatting sqref="B48:B53">
    <cfRule type="duplicateValues" dxfId="316" priority="594"/>
    <cfRule type="duplicateValues" dxfId="315" priority="595"/>
  </conditionalFormatting>
  <conditionalFormatting sqref="B29:B36">
    <cfRule type="duplicateValues" dxfId="314" priority="443"/>
    <cfRule type="duplicateValues" dxfId="313" priority="444"/>
    <cfRule type="duplicateValues" dxfId="312" priority="445"/>
    <cfRule type="duplicateValues" dxfId="311" priority="446"/>
  </conditionalFormatting>
  <conditionalFormatting sqref="B29:B36">
    <cfRule type="duplicateValues" dxfId="310" priority="436"/>
  </conditionalFormatting>
  <conditionalFormatting sqref="B29:B36">
    <cfRule type="duplicateValues" dxfId="309" priority="434"/>
    <cfRule type="duplicateValues" dxfId="308" priority="435"/>
  </conditionalFormatting>
  <conditionalFormatting sqref="B29:B36">
    <cfRule type="duplicateValues" dxfId="307" priority="431"/>
    <cfRule type="duplicateValues" dxfId="306" priority="432"/>
    <cfRule type="duplicateValues" dxfId="305" priority="433"/>
  </conditionalFormatting>
  <conditionalFormatting sqref="B23:B28">
    <cfRule type="duplicateValues" dxfId="304" priority="358"/>
  </conditionalFormatting>
  <conditionalFormatting sqref="B23:B28">
    <cfRule type="duplicateValues" dxfId="303" priority="357"/>
  </conditionalFormatting>
  <conditionalFormatting sqref="B23:B28">
    <cfRule type="duplicateValues" dxfId="302" priority="355"/>
    <cfRule type="duplicateValues" dxfId="301" priority="356"/>
  </conditionalFormatting>
  <conditionalFormatting sqref="B23:B28">
    <cfRule type="duplicateValues" dxfId="300" priority="352"/>
    <cfRule type="duplicateValues" dxfId="299" priority="353"/>
    <cfRule type="duplicateValues" dxfId="298" priority="354"/>
  </conditionalFormatting>
  <conditionalFormatting sqref="B23:B28">
    <cfRule type="duplicateValues" dxfId="297" priority="349"/>
    <cfRule type="duplicateValues" dxfId="296" priority="350"/>
    <cfRule type="duplicateValues" dxfId="295" priority="351"/>
  </conditionalFormatting>
  <conditionalFormatting sqref="B23:B28">
    <cfRule type="duplicateValues" dxfId="294" priority="347"/>
    <cfRule type="duplicateValues" dxfId="293" priority="348"/>
  </conditionalFormatting>
  <conditionalFormatting sqref="B23:B28">
    <cfRule type="duplicateValues" dxfId="292" priority="343"/>
    <cfRule type="duplicateValues" dxfId="291" priority="344"/>
    <cfRule type="duplicateValues" dxfId="290" priority="345"/>
    <cfRule type="duplicateValues" dxfId="289" priority="346"/>
  </conditionalFormatting>
  <conditionalFormatting sqref="B23:B28">
    <cfRule type="duplicateValues" dxfId="288" priority="342"/>
  </conditionalFormatting>
  <conditionalFormatting sqref="B23:B28">
    <cfRule type="duplicateValues" dxfId="287" priority="341"/>
  </conditionalFormatting>
  <conditionalFormatting sqref="B23:B28">
    <cfRule type="duplicateValues" dxfId="286" priority="339"/>
    <cfRule type="duplicateValues" dxfId="285" priority="340"/>
  </conditionalFormatting>
  <conditionalFormatting sqref="B23:B28">
    <cfRule type="duplicateValues" dxfId="284" priority="336"/>
    <cfRule type="duplicateValues" dxfId="283" priority="337"/>
    <cfRule type="duplicateValues" dxfId="282" priority="338"/>
  </conditionalFormatting>
  <conditionalFormatting sqref="B23:B28">
    <cfRule type="duplicateValues" dxfId="281" priority="333"/>
    <cfRule type="duplicateValues" dxfId="280" priority="334"/>
    <cfRule type="duplicateValues" dxfId="279" priority="335"/>
  </conditionalFormatting>
  <conditionalFormatting sqref="B23:B28">
    <cfRule type="duplicateValues" dxfId="278" priority="331"/>
    <cfRule type="duplicateValues" dxfId="277" priority="332"/>
  </conditionalFormatting>
  <conditionalFormatting sqref="B23:B28">
    <cfRule type="duplicateValues" dxfId="276" priority="330"/>
  </conditionalFormatting>
  <conditionalFormatting sqref="B23:B28">
    <cfRule type="duplicateValues" dxfId="275" priority="326"/>
    <cfRule type="duplicateValues" dxfId="274" priority="327"/>
    <cfRule type="duplicateValues" dxfId="273" priority="328"/>
    <cfRule type="duplicateValues" dxfId="272" priority="329"/>
  </conditionalFormatting>
  <conditionalFormatting sqref="B23:B28">
    <cfRule type="duplicateValues" dxfId="271" priority="325"/>
  </conditionalFormatting>
  <conditionalFormatting sqref="B23:B28">
    <cfRule type="duplicateValues" dxfId="270" priority="323"/>
    <cfRule type="duplicateValues" dxfId="269" priority="324"/>
  </conditionalFormatting>
  <conditionalFormatting sqref="B23:B28">
    <cfRule type="duplicateValues" dxfId="268" priority="320"/>
    <cfRule type="duplicateValues" dxfId="267" priority="321"/>
    <cfRule type="duplicateValues" dxfId="266" priority="322"/>
  </conditionalFormatting>
  <conditionalFormatting sqref="B23:B28">
    <cfRule type="duplicateValues" dxfId="265" priority="319"/>
  </conditionalFormatting>
  <conditionalFormatting sqref="B21:B22">
    <cfRule type="duplicateValues" dxfId="48" priority="49"/>
  </conditionalFormatting>
  <conditionalFormatting sqref="B21:B22">
    <cfRule type="duplicateValues" dxfId="47" priority="48"/>
  </conditionalFormatting>
  <conditionalFormatting sqref="B21:B22">
    <cfRule type="duplicateValues" dxfId="46" priority="46"/>
    <cfRule type="duplicateValues" dxfId="45" priority="47"/>
  </conditionalFormatting>
  <conditionalFormatting sqref="B21:B22">
    <cfRule type="duplicateValues" dxfId="44" priority="43"/>
    <cfRule type="duplicateValues" dxfId="43" priority="44"/>
    <cfRule type="duplicateValues" dxfId="42" priority="45"/>
  </conditionalFormatting>
  <conditionalFormatting sqref="B21:B22">
    <cfRule type="duplicateValues" dxfId="41" priority="40"/>
    <cfRule type="duplicateValues" dxfId="40" priority="41"/>
    <cfRule type="duplicateValues" dxfId="39" priority="42"/>
  </conditionalFormatting>
  <conditionalFormatting sqref="B21:B22">
    <cfRule type="duplicateValues" dxfId="38" priority="38"/>
    <cfRule type="duplicateValues" dxfId="37" priority="39"/>
  </conditionalFormatting>
  <conditionalFormatting sqref="B21:B22">
    <cfRule type="duplicateValues" dxfId="36" priority="34"/>
    <cfRule type="duplicateValues" dxfId="35" priority="35"/>
    <cfRule type="duplicateValues" dxfId="34" priority="36"/>
    <cfRule type="duplicateValues" dxfId="33" priority="37"/>
  </conditionalFormatting>
  <conditionalFormatting sqref="B21:B22">
    <cfRule type="duplicateValues" dxfId="32" priority="33"/>
  </conditionalFormatting>
  <conditionalFormatting sqref="B2:B19">
    <cfRule type="duplicateValues" dxfId="31" priority="32"/>
  </conditionalFormatting>
  <conditionalFormatting sqref="B2:B19">
    <cfRule type="duplicateValues" dxfId="30" priority="30"/>
    <cfRule type="duplicateValues" dxfId="29" priority="31"/>
  </conditionalFormatting>
  <conditionalFormatting sqref="B2:B19">
    <cfRule type="duplicateValues" dxfId="28" priority="27"/>
    <cfRule type="duplicateValues" dxfId="27" priority="28"/>
    <cfRule type="duplicateValues" dxfId="26" priority="29"/>
  </conditionalFormatting>
  <conditionalFormatting sqref="B2:B19">
    <cfRule type="duplicateValues" dxfId="25" priority="23"/>
    <cfRule type="duplicateValues" dxfId="24" priority="24"/>
    <cfRule type="duplicateValues" dxfId="23" priority="25"/>
    <cfRule type="duplicateValues" dxfId="22" priority="26"/>
  </conditionalFormatting>
  <conditionalFormatting sqref="B20">
    <cfRule type="duplicateValues" dxfId="21" priority="22"/>
  </conditionalFormatting>
  <conditionalFormatting sqref="B20">
    <cfRule type="duplicateValues" dxfId="20" priority="20"/>
    <cfRule type="duplicateValues" dxfId="19" priority="21"/>
  </conditionalFormatting>
  <conditionalFormatting sqref="B20">
    <cfRule type="duplicateValues" dxfId="18" priority="17"/>
    <cfRule type="duplicateValues" dxfId="17" priority="18"/>
    <cfRule type="duplicateValues" dxfId="16" priority="19"/>
  </conditionalFormatting>
  <conditionalFormatting sqref="B20">
    <cfRule type="duplicateValues" dxfId="15" priority="13"/>
    <cfRule type="duplicateValues" dxfId="14" priority="14"/>
    <cfRule type="duplicateValues" dxfId="13" priority="15"/>
    <cfRule type="duplicateValues" dxfId="12" priority="16"/>
  </conditionalFormatting>
  <conditionalFormatting sqref="B2:B22">
    <cfRule type="duplicateValues" dxfId="11" priority="11"/>
    <cfRule type="duplicateValues" dxfId="10" priority="12"/>
  </conditionalFormatting>
  <conditionalFormatting sqref="B21:B22">
    <cfRule type="duplicateValues" dxfId="9" priority="10"/>
  </conditionalFormatting>
  <conditionalFormatting sqref="B21:B22">
    <cfRule type="duplicateValues" dxfId="8" priority="8"/>
    <cfRule type="duplicateValues" dxfId="7" priority="9"/>
  </conditionalFormatting>
  <conditionalFormatting sqref="B21:B22">
    <cfRule type="duplicateValues" dxfId="6" priority="5"/>
    <cfRule type="duplicateValues" dxfId="5" priority="6"/>
    <cfRule type="duplicateValues" dxfId="4" priority="7"/>
  </conditionalFormatting>
  <conditionalFormatting sqref="B21:B22">
    <cfRule type="duplicateValues" dxfId="3" priority="1"/>
    <cfRule type="duplicateValues" dxfId="2" priority="2"/>
    <cfRule type="duplicateValues" dxfId="1" priority="3"/>
    <cfRule type="duplicateValues" dxfId="0" priority="4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44"/>
  <sheetViews>
    <sheetView zoomScale="110" zoomScaleNormal="110" workbookViewId="0">
      <pane ySplit="1" topLeftCell="A167" activePane="bottomLeft" state="frozen"/>
      <selection pane="bottomLeft" activeCell="B182" sqref="B1:B1048576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397</v>
      </c>
      <c r="B2" s="38" t="s">
        <v>1490</v>
      </c>
      <c r="C2" s="38" t="s">
        <v>1273</v>
      </c>
    </row>
    <row r="3" spans="1:3" x14ac:dyDescent="0.25">
      <c r="A3" s="38">
        <v>1</v>
      </c>
      <c r="B3" s="38" t="s">
        <v>2355</v>
      </c>
      <c r="C3" s="38" t="s">
        <v>1271</v>
      </c>
    </row>
    <row r="4" spans="1:3" x14ac:dyDescent="0.25">
      <c r="A4" s="38">
        <v>2</v>
      </c>
      <c r="B4" s="38" t="s">
        <v>2127</v>
      </c>
      <c r="C4" s="38" t="s">
        <v>1270</v>
      </c>
    </row>
    <row r="5" spans="1:3" x14ac:dyDescent="0.25">
      <c r="A5" s="38">
        <v>3</v>
      </c>
      <c r="B5" s="38" t="s">
        <v>2131</v>
      </c>
      <c r="C5" s="38" t="s">
        <v>1273</v>
      </c>
    </row>
    <row r="6" spans="1:3" x14ac:dyDescent="0.25">
      <c r="A6" s="38">
        <v>4</v>
      </c>
      <c r="B6" s="38" t="s">
        <v>2154</v>
      </c>
      <c r="C6" s="38" t="s">
        <v>1273</v>
      </c>
    </row>
    <row r="7" spans="1:3" x14ac:dyDescent="0.25">
      <c r="A7" s="38">
        <v>5</v>
      </c>
      <c r="B7" s="38" t="s">
        <v>1997</v>
      </c>
      <c r="C7" s="38" t="s">
        <v>1272</v>
      </c>
    </row>
    <row r="8" spans="1:3" x14ac:dyDescent="0.25">
      <c r="A8" s="38">
        <v>6</v>
      </c>
      <c r="B8" s="38" t="s">
        <v>1998</v>
      </c>
      <c r="C8" s="38" t="s">
        <v>1272</v>
      </c>
    </row>
    <row r="9" spans="1:3" x14ac:dyDescent="0.25">
      <c r="A9" s="38">
        <v>7</v>
      </c>
      <c r="B9" s="38" t="s">
        <v>2523</v>
      </c>
      <c r="C9" s="38" t="s">
        <v>1272</v>
      </c>
    </row>
    <row r="10" spans="1:3" x14ac:dyDescent="0.25">
      <c r="A10" s="38">
        <v>8</v>
      </c>
      <c r="B10" s="38" t="s">
        <v>2003</v>
      </c>
      <c r="C10" s="38" t="s">
        <v>1273</v>
      </c>
    </row>
    <row r="11" spans="1:3" x14ac:dyDescent="0.25">
      <c r="A11" s="38">
        <v>9</v>
      </c>
      <c r="B11" s="38" t="s">
        <v>1996</v>
      </c>
      <c r="C11" s="38" t="s">
        <v>1273</v>
      </c>
    </row>
    <row r="12" spans="1:3" x14ac:dyDescent="0.25">
      <c r="A12" s="38">
        <v>10</v>
      </c>
      <c r="B12" s="38" t="s">
        <v>1299</v>
      </c>
      <c r="C12" s="38" t="s">
        <v>1270</v>
      </c>
    </row>
    <row r="13" spans="1:3" x14ac:dyDescent="0.25">
      <c r="A13" s="38">
        <v>11</v>
      </c>
      <c r="B13" s="38" t="s">
        <v>2129</v>
      </c>
      <c r="C13" s="38" t="s">
        <v>1273</v>
      </c>
    </row>
    <row r="14" spans="1:3" x14ac:dyDescent="0.25">
      <c r="A14" s="38">
        <v>12</v>
      </c>
      <c r="B14" s="38" t="s">
        <v>1300</v>
      </c>
      <c r="C14" s="38" t="s">
        <v>1270</v>
      </c>
    </row>
    <row r="15" spans="1:3" x14ac:dyDescent="0.25">
      <c r="A15" s="38">
        <v>13</v>
      </c>
      <c r="B15" s="38" t="s">
        <v>1301</v>
      </c>
      <c r="C15" s="38" t="s">
        <v>1270</v>
      </c>
    </row>
    <row r="16" spans="1:3" x14ac:dyDescent="0.25">
      <c r="A16" s="38">
        <v>14</v>
      </c>
      <c r="B16" s="38" t="s">
        <v>1302</v>
      </c>
      <c r="C16" s="38" t="s">
        <v>1270</v>
      </c>
    </row>
    <row r="17" spans="1:3" x14ac:dyDescent="0.25">
      <c r="A17" s="38">
        <v>15</v>
      </c>
      <c r="B17" s="38" t="s">
        <v>2128</v>
      </c>
      <c r="C17" s="38" t="s">
        <v>1270</v>
      </c>
    </row>
    <row r="18" spans="1:3" x14ac:dyDescent="0.25">
      <c r="A18" s="38">
        <v>16</v>
      </c>
      <c r="B18" s="38" t="s">
        <v>2132</v>
      </c>
      <c r="C18" s="38" t="s">
        <v>1271</v>
      </c>
    </row>
    <row r="19" spans="1:3" x14ac:dyDescent="0.25">
      <c r="A19" s="38">
        <v>17</v>
      </c>
      <c r="B19" s="38" t="s">
        <v>1303</v>
      </c>
      <c r="C19" s="38" t="s">
        <v>1271</v>
      </c>
    </row>
    <row r="20" spans="1:3" x14ac:dyDescent="0.25">
      <c r="A20" s="38">
        <v>18</v>
      </c>
      <c r="B20" s="38" t="s">
        <v>1304</v>
      </c>
      <c r="C20" s="38" t="s">
        <v>1270</v>
      </c>
    </row>
    <row r="21" spans="1:3" x14ac:dyDescent="0.25">
      <c r="A21" s="38">
        <v>19</v>
      </c>
      <c r="B21" s="38" t="s">
        <v>1305</v>
      </c>
      <c r="C21" s="38" t="s">
        <v>1270</v>
      </c>
    </row>
    <row r="22" spans="1:3" x14ac:dyDescent="0.25">
      <c r="A22" s="38">
        <v>20</v>
      </c>
      <c r="B22" s="38" t="s">
        <v>2327</v>
      </c>
      <c r="C22" s="38" t="s">
        <v>1270</v>
      </c>
    </row>
    <row r="23" spans="1:3" x14ac:dyDescent="0.25">
      <c r="A23" s="38">
        <v>21</v>
      </c>
      <c r="B23" s="38" t="s">
        <v>1306</v>
      </c>
      <c r="C23" s="38" t="s">
        <v>1270</v>
      </c>
    </row>
    <row r="24" spans="1:3" x14ac:dyDescent="0.25">
      <c r="A24" s="38">
        <v>22</v>
      </c>
      <c r="B24" s="38" t="s">
        <v>2374</v>
      </c>
      <c r="C24" s="38" t="s">
        <v>1273</v>
      </c>
    </row>
    <row r="25" spans="1:3" x14ac:dyDescent="0.25">
      <c r="A25" s="38">
        <v>23</v>
      </c>
      <c r="B25" s="38" t="s">
        <v>2356</v>
      </c>
      <c r="C25" s="38" t="s">
        <v>1270</v>
      </c>
    </row>
    <row r="26" spans="1:3" x14ac:dyDescent="0.25">
      <c r="A26" s="38">
        <v>24</v>
      </c>
      <c r="B26" s="38" t="s">
        <v>1307</v>
      </c>
      <c r="C26" s="38" t="s">
        <v>1270</v>
      </c>
    </row>
    <row r="27" spans="1:3" x14ac:dyDescent="0.25">
      <c r="A27" s="38">
        <v>26</v>
      </c>
      <c r="B27" s="38" t="s">
        <v>2135</v>
      </c>
      <c r="C27" s="38" t="s">
        <v>1270</v>
      </c>
    </row>
    <row r="28" spans="1:3" x14ac:dyDescent="0.25">
      <c r="A28" s="38">
        <v>27</v>
      </c>
      <c r="B28" s="38" t="s">
        <v>2140</v>
      </c>
      <c r="C28" s="38" t="s">
        <v>1271</v>
      </c>
    </row>
    <row r="29" spans="1:3" x14ac:dyDescent="0.25">
      <c r="A29" s="38">
        <v>28</v>
      </c>
      <c r="B29" s="38" t="s">
        <v>2176</v>
      </c>
      <c r="C29" s="38" t="s">
        <v>1271</v>
      </c>
    </row>
    <row r="30" spans="1:3" x14ac:dyDescent="0.25">
      <c r="A30" s="38">
        <v>29</v>
      </c>
      <c r="B30" s="38" t="s">
        <v>1308</v>
      </c>
      <c r="C30" s="38" t="s">
        <v>1270</v>
      </c>
    </row>
    <row r="31" spans="1:3" x14ac:dyDescent="0.25">
      <c r="A31" s="38">
        <v>30</v>
      </c>
      <c r="B31" s="38" t="s">
        <v>1309</v>
      </c>
      <c r="C31" s="38" t="s">
        <v>1273</v>
      </c>
    </row>
    <row r="32" spans="1:3" x14ac:dyDescent="0.25">
      <c r="A32" s="38">
        <v>31</v>
      </c>
      <c r="B32" s="38" t="s">
        <v>1310</v>
      </c>
      <c r="C32" s="38" t="s">
        <v>1270</v>
      </c>
    </row>
    <row r="33" spans="1:3" x14ac:dyDescent="0.25">
      <c r="A33" s="38">
        <v>32</v>
      </c>
      <c r="B33" s="38" t="s">
        <v>1311</v>
      </c>
      <c r="C33" s="38" t="s">
        <v>1270</v>
      </c>
    </row>
    <row r="34" spans="1:3" x14ac:dyDescent="0.25">
      <c r="A34" s="38">
        <v>33</v>
      </c>
      <c r="B34" s="38" t="s">
        <v>1312</v>
      </c>
      <c r="C34" s="38" t="s">
        <v>1272</v>
      </c>
    </row>
    <row r="35" spans="1:3" x14ac:dyDescent="0.25">
      <c r="A35" s="38">
        <v>34</v>
      </c>
      <c r="B35" s="38" t="s">
        <v>1313</v>
      </c>
      <c r="C35" s="38" t="s">
        <v>1270</v>
      </c>
    </row>
    <row r="36" spans="1:3" x14ac:dyDescent="0.25">
      <c r="A36" s="38">
        <v>35</v>
      </c>
      <c r="B36" s="38" t="s">
        <v>1314</v>
      </c>
      <c r="C36" s="38" t="s">
        <v>1270</v>
      </c>
    </row>
    <row r="37" spans="1:3" x14ac:dyDescent="0.25">
      <c r="A37" s="38">
        <v>36</v>
      </c>
      <c r="B37" s="38" t="s">
        <v>1315</v>
      </c>
      <c r="C37" s="38" t="s">
        <v>1270</v>
      </c>
    </row>
    <row r="38" spans="1:3" x14ac:dyDescent="0.25">
      <c r="A38" s="38">
        <v>37</v>
      </c>
      <c r="B38" s="38" t="s">
        <v>1316</v>
      </c>
      <c r="C38" s="38" t="s">
        <v>1270</v>
      </c>
    </row>
    <row r="39" spans="1:3" x14ac:dyDescent="0.25">
      <c r="A39" s="38">
        <v>39</v>
      </c>
      <c r="B39" s="38" t="s">
        <v>1317</v>
      </c>
      <c r="C39" s="38" t="s">
        <v>1270</v>
      </c>
    </row>
    <row r="40" spans="1:3" x14ac:dyDescent="0.25">
      <c r="A40" s="38">
        <v>40</v>
      </c>
      <c r="B40" s="38" t="s">
        <v>1318</v>
      </c>
      <c r="C40" s="38" t="s">
        <v>1273</v>
      </c>
    </row>
    <row r="41" spans="1:3" x14ac:dyDescent="0.25">
      <c r="A41" s="38">
        <v>42</v>
      </c>
      <c r="B41" s="38" t="s">
        <v>1319</v>
      </c>
      <c r="C41" s="38" t="s">
        <v>1273</v>
      </c>
    </row>
    <row r="42" spans="1:3" x14ac:dyDescent="0.25">
      <c r="A42" s="38">
        <v>43</v>
      </c>
      <c r="B42" s="38" t="s">
        <v>1320</v>
      </c>
      <c r="C42" s="38" t="s">
        <v>1270</v>
      </c>
    </row>
    <row r="43" spans="1:3" x14ac:dyDescent="0.25">
      <c r="A43" s="38">
        <v>44</v>
      </c>
      <c r="B43" s="38" t="s">
        <v>1321</v>
      </c>
      <c r="C43" s="38" t="s">
        <v>1272</v>
      </c>
    </row>
    <row r="44" spans="1:3" x14ac:dyDescent="0.25">
      <c r="A44" s="38">
        <v>45</v>
      </c>
      <c r="B44" s="38" t="s">
        <v>1322</v>
      </c>
      <c r="C44" s="38" t="s">
        <v>1272</v>
      </c>
    </row>
    <row r="45" spans="1:3" x14ac:dyDescent="0.25">
      <c r="A45" s="38">
        <v>47</v>
      </c>
      <c r="B45" s="38" t="s">
        <v>1323</v>
      </c>
      <c r="C45" s="38" t="s">
        <v>1272</v>
      </c>
    </row>
    <row r="46" spans="1:3" x14ac:dyDescent="0.25">
      <c r="A46" s="38">
        <v>48</v>
      </c>
      <c r="B46" s="38" t="s">
        <v>2389</v>
      </c>
      <c r="C46" s="38" t="s">
        <v>1272</v>
      </c>
    </row>
    <row r="47" spans="1:3" x14ac:dyDescent="0.25">
      <c r="A47" s="38">
        <v>50</v>
      </c>
      <c r="B47" s="38" t="s">
        <v>1324</v>
      </c>
      <c r="C47" s="38" t="s">
        <v>1272</v>
      </c>
    </row>
    <row r="48" spans="1:3" x14ac:dyDescent="0.25">
      <c r="A48" s="38">
        <v>52</v>
      </c>
      <c r="B48" s="38" t="s">
        <v>1325</v>
      </c>
      <c r="C48" s="38" t="s">
        <v>1273</v>
      </c>
    </row>
    <row r="49" spans="1:3" x14ac:dyDescent="0.25">
      <c r="A49" s="38">
        <v>53</v>
      </c>
      <c r="B49" s="38" t="s">
        <v>1326</v>
      </c>
      <c r="C49" s="38" t="s">
        <v>1273</v>
      </c>
    </row>
    <row r="50" spans="1:3" x14ac:dyDescent="0.25">
      <c r="A50" s="38">
        <v>54</v>
      </c>
      <c r="B50" s="38" t="s">
        <v>2310</v>
      </c>
      <c r="C50" s="38" t="s">
        <v>1270</v>
      </c>
    </row>
    <row r="51" spans="1:3" x14ac:dyDescent="0.25">
      <c r="A51" s="38">
        <v>56</v>
      </c>
      <c r="B51" s="38" t="s">
        <v>1327</v>
      </c>
      <c r="C51" s="38" t="s">
        <v>1270</v>
      </c>
    </row>
    <row r="52" spans="1:3" x14ac:dyDescent="0.25">
      <c r="A52" s="38">
        <v>57</v>
      </c>
      <c r="B52" s="38" t="s">
        <v>1328</v>
      </c>
      <c r="C52" s="38" t="s">
        <v>1270</v>
      </c>
    </row>
    <row r="53" spans="1:3" x14ac:dyDescent="0.25">
      <c r="A53" s="38">
        <v>60</v>
      </c>
      <c r="B53" s="38" t="s">
        <v>1329</v>
      </c>
      <c r="C53" s="38" t="s">
        <v>1270</v>
      </c>
    </row>
    <row r="54" spans="1:3" x14ac:dyDescent="0.25">
      <c r="A54" s="38">
        <v>62</v>
      </c>
      <c r="B54" s="38" t="s">
        <v>1330</v>
      </c>
      <c r="C54" s="38" t="s">
        <v>1273</v>
      </c>
    </row>
    <row r="55" spans="1:3" x14ac:dyDescent="0.25">
      <c r="A55" s="38">
        <v>63</v>
      </c>
      <c r="B55" s="38" t="s">
        <v>1331</v>
      </c>
      <c r="C55" s="38" t="s">
        <v>1273</v>
      </c>
    </row>
    <row r="56" spans="1:3" x14ac:dyDescent="0.25">
      <c r="A56" s="38">
        <v>64</v>
      </c>
      <c r="B56" s="38" t="s">
        <v>1332</v>
      </c>
      <c r="C56" s="38" t="s">
        <v>1273</v>
      </c>
    </row>
    <row r="57" spans="1:3" x14ac:dyDescent="0.25">
      <c r="A57" s="38">
        <v>67</v>
      </c>
      <c r="B57" s="38" t="s">
        <v>1333</v>
      </c>
      <c r="C57" s="38" t="s">
        <v>1271</v>
      </c>
    </row>
    <row r="58" spans="1:3" x14ac:dyDescent="0.25">
      <c r="A58" s="38">
        <v>68</v>
      </c>
      <c r="B58" s="38" t="s">
        <v>1334</v>
      </c>
      <c r="C58" s="38" t="s">
        <v>1271</v>
      </c>
    </row>
    <row r="59" spans="1:3" x14ac:dyDescent="0.25">
      <c r="A59" s="38">
        <v>70</v>
      </c>
      <c r="B59" s="38" t="s">
        <v>2313</v>
      </c>
      <c r="C59" s="38" t="s">
        <v>1270</v>
      </c>
    </row>
    <row r="60" spans="1:3" x14ac:dyDescent="0.25">
      <c r="A60" s="38">
        <v>72</v>
      </c>
      <c r="B60" s="38" t="s">
        <v>1335</v>
      </c>
      <c r="C60" s="38" t="s">
        <v>1273</v>
      </c>
    </row>
    <row r="61" spans="1:3" x14ac:dyDescent="0.25">
      <c r="A61" s="38">
        <v>73</v>
      </c>
      <c r="B61" s="38" t="s">
        <v>1336</v>
      </c>
      <c r="C61" s="38" t="s">
        <v>1273</v>
      </c>
    </row>
    <row r="62" spans="1:3" x14ac:dyDescent="0.25">
      <c r="A62" s="38">
        <v>74</v>
      </c>
      <c r="B62" s="38" t="s">
        <v>1337</v>
      </c>
      <c r="C62" s="38" t="s">
        <v>1273</v>
      </c>
    </row>
    <row r="63" spans="1:3" x14ac:dyDescent="0.25">
      <c r="A63" s="38">
        <v>75</v>
      </c>
      <c r="B63" s="38" t="s">
        <v>1338</v>
      </c>
      <c r="C63" s="38" t="s">
        <v>1273</v>
      </c>
    </row>
    <row r="64" spans="1:3" x14ac:dyDescent="0.25">
      <c r="A64" s="38">
        <v>76</v>
      </c>
      <c r="B64" s="38" t="s">
        <v>2319</v>
      </c>
      <c r="C64" s="38" t="s">
        <v>1273</v>
      </c>
    </row>
    <row r="65" spans="1:3" x14ac:dyDescent="0.25">
      <c r="A65" s="38">
        <v>77</v>
      </c>
      <c r="B65" s="38" t="s">
        <v>1339</v>
      </c>
      <c r="C65" s="38" t="s">
        <v>1273</v>
      </c>
    </row>
    <row r="66" spans="1:3" x14ac:dyDescent="0.25">
      <c r="A66" s="38">
        <v>78</v>
      </c>
      <c r="B66" s="38" t="s">
        <v>1340</v>
      </c>
      <c r="C66" s="38" t="s">
        <v>1271</v>
      </c>
    </row>
    <row r="67" spans="1:3" x14ac:dyDescent="0.25">
      <c r="A67" s="38">
        <v>79</v>
      </c>
      <c r="B67" s="38" t="s">
        <v>1341</v>
      </c>
      <c r="C67" s="38" t="s">
        <v>1273</v>
      </c>
    </row>
    <row r="68" spans="1:3" x14ac:dyDescent="0.25">
      <c r="A68" s="38">
        <v>84</v>
      </c>
      <c r="B68" s="38" t="s">
        <v>1342</v>
      </c>
      <c r="C68" s="38" t="s">
        <v>1272</v>
      </c>
    </row>
    <row r="69" spans="1:3" x14ac:dyDescent="0.25">
      <c r="A69" s="38">
        <v>85</v>
      </c>
      <c r="B69" s="38" t="s">
        <v>1343</v>
      </c>
      <c r="C69" s="38" t="s">
        <v>1270</v>
      </c>
    </row>
    <row r="70" spans="1:3" x14ac:dyDescent="0.25">
      <c r="A70" s="38">
        <v>87</v>
      </c>
      <c r="B70" s="38" t="s">
        <v>1344</v>
      </c>
      <c r="C70" s="38" t="s">
        <v>1270</v>
      </c>
    </row>
    <row r="71" spans="1:3" x14ac:dyDescent="0.25">
      <c r="A71" s="38">
        <v>88</v>
      </c>
      <c r="B71" s="38" t="s">
        <v>1345</v>
      </c>
      <c r="C71" s="38" t="s">
        <v>1273</v>
      </c>
    </row>
    <row r="72" spans="1:3" x14ac:dyDescent="0.25">
      <c r="A72" s="38">
        <v>89</v>
      </c>
      <c r="B72" s="38" t="s">
        <v>1346</v>
      </c>
      <c r="C72" s="38" t="s">
        <v>1272</v>
      </c>
    </row>
    <row r="73" spans="1:3" x14ac:dyDescent="0.25">
      <c r="A73" s="38">
        <v>90</v>
      </c>
      <c r="B73" s="38" t="s">
        <v>1347</v>
      </c>
      <c r="C73" s="38" t="s">
        <v>1271</v>
      </c>
    </row>
    <row r="74" spans="1:3" x14ac:dyDescent="0.25">
      <c r="A74" s="38">
        <v>91</v>
      </c>
      <c r="B74" s="38" t="s">
        <v>1348</v>
      </c>
      <c r="C74" s="38" t="s">
        <v>1273</v>
      </c>
    </row>
    <row r="75" spans="1:3" x14ac:dyDescent="0.25">
      <c r="A75" s="38">
        <v>92</v>
      </c>
      <c r="B75" s="38" t="s">
        <v>1349</v>
      </c>
      <c r="C75" s="38" t="s">
        <v>1273</v>
      </c>
    </row>
    <row r="76" spans="1:3" x14ac:dyDescent="0.25">
      <c r="A76" s="38">
        <v>93</v>
      </c>
      <c r="B76" s="38" t="s">
        <v>1350</v>
      </c>
      <c r="C76" s="38" t="s">
        <v>1273</v>
      </c>
    </row>
    <row r="77" spans="1:3" x14ac:dyDescent="0.25">
      <c r="A77" s="38">
        <v>94</v>
      </c>
      <c r="B77" s="38" t="s">
        <v>1351</v>
      </c>
      <c r="C77" s="38" t="s">
        <v>1273</v>
      </c>
    </row>
    <row r="78" spans="1:3" x14ac:dyDescent="0.25">
      <c r="A78" s="38">
        <v>95</v>
      </c>
      <c r="B78" s="38" t="s">
        <v>1352</v>
      </c>
      <c r="C78" s="38" t="s">
        <v>1273</v>
      </c>
    </row>
    <row r="79" spans="1:3" x14ac:dyDescent="0.25">
      <c r="A79" s="38">
        <v>96</v>
      </c>
      <c r="B79" s="38" t="s">
        <v>1885</v>
      </c>
      <c r="C79" s="38" t="s">
        <v>1270</v>
      </c>
    </row>
    <row r="80" spans="1:3" x14ac:dyDescent="0.25">
      <c r="A80" s="38">
        <v>97</v>
      </c>
      <c r="B80" s="38" t="s">
        <v>1353</v>
      </c>
      <c r="C80" s="38" t="s">
        <v>1273</v>
      </c>
    </row>
    <row r="81" spans="1:3" x14ac:dyDescent="0.25">
      <c r="A81" s="38">
        <v>98</v>
      </c>
      <c r="B81" s="38" t="s">
        <v>1354</v>
      </c>
      <c r="C81" s="38" t="s">
        <v>1273</v>
      </c>
    </row>
    <row r="82" spans="1:3" x14ac:dyDescent="0.25">
      <c r="A82" s="38">
        <v>99</v>
      </c>
      <c r="B82" s="38" t="s">
        <v>1355</v>
      </c>
      <c r="C82" s="38" t="s">
        <v>1273</v>
      </c>
    </row>
    <row r="83" spans="1:3" x14ac:dyDescent="0.25">
      <c r="A83" s="38">
        <v>101</v>
      </c>
      <c r="B83" s="38" t="s">
        <v>1356</v>
      </c>
      <c r="C83" s="38" t="s">
        <v>1272</v>
      </c>
    </row>
    <row r="84" spans="1:3" x14ac:dyDescent="0.25">
      <c r="A84" s="38">
        <v>102</v>
      </c>
      <c r="B84" s="38" t="s">
        <v>1357</v>
      </c>
      <c r="C84" s="38" t="s">
        <v>1270</v>
      </c>
    </row>
    <row r="85" spans="1:3" x14ac:dyDescent="0.25">
      <c r="A85" s="38">
        <v>103</v>
      </c>
      <c r="B85" s="38" t="s">
        <v>1358</v>
      </c>
      <c r="C85" s="38" t="s">
        <v>1272</v>
      </c>
    </row>
    <row r="86" spans="1:3" x14ac:dyDescent="0.25">
      <c r="A86" s="38">
        <v>104</v>
      </c>
      <c r="B86" s="38" t="s">
        <v>1359</v>
      </c>
      <c r="C86" s="38" t="s">
        <v>1271</v>
      </c>
    </row>
    <row r="87" spans="1:3" x14ac:dyDescent="0.25">
      <c r="A87" s="38">
        <v>105</v>
      </c>
      <c r="B87" s="38" t="s">
        <v>1360</v>
      </c>
      <c r="C87" s="38" t="s">
        <v>1273</v>
      </c>
    </row>
    <row r="88" spans="1:3" x14ac:dyDescent="0.25">
      <c r="A88" s="38">
        <v>107</v>
      </c>
      <c r="B88" s="38" t="s">
        <v>2364</v>
      </c>
      <c r="C88" s="38" t="s">
        <v>1273</v>
      </c>
    </row>
    <row r="89" spans="1:3" x14ac:dyDescent="0.25">
      <c r="A89" s="38">
        <v>111</v>
      </c>
      <c r="B89" s="38" t="s">
        <v>1361</v>
      </c>
      <c r="C89" s="38" t="s">
        <v>1271</v>
      </c>
    </row>
    <row r="90" spans="1:3" x14ac:dyDescent="0.25">
      <c r="A90" s="38">
        <v>113</v>
      </c>
      <c r="B90" s="38" t="s">
        <v>1362</v>
      </c>
      <c r="C90" s="38" t="s">
        <v>1270</v>
      </c>
    </row>
    <row r="91" spans="1:3" x14ac:dyDescent="0.25">
      <c r="A91" s="38">
        <v>114</v>
      </c>
      <c r="B91" s="38" t="s">
        <v>1363</v>
      </c>
      <c r="C91" s="38" t="s">
        <v>1271</v>
      </c>
    </row>
    <row r="92" spans="1:3" x14ac:dyDescent="0.25">
      <c r="A92" s="38">
        <v>115</v>
      </c>
      <c r="B92" s="38" t="s">
        <v>1364</v>
      </c>
      <c r="C92" s="38" t="s">
        <v>1270</v>
      </c>
    </row>
    <row r="93" spans="1:3" x14ac:dyDescent="0.25">
      <c r="A93" s="38">
        <v>117</v>
      </c>
      <c r="B93" s="38" t="s">
        <v>1366</v>
      </c>
      <c r="C93" s="38" t="s">
        <v>1271</v>
      </c>
    </row>
    <row r="94" spans="1:3" x14ac:dyDescent="0.25">
      <c r="A94" s="38">
        <v>118</v>
      </c>
      <c r="B94" s="38" t="s">
        <v>2240</v>
      </c>
      <c r="C94" s="38" t="s">
        <v>1270</v>
      </c>
    </row>
    <row r="95" spans="1:3" x14ac:dyDescent="0.25">
      <c r="A95" s="38">
        <v>119</v>
      </c>
      <c r="B95" s="38" t="s">
        <v>2216</v>
      </c>
      <c r="C95" s="38" t="s">
        <v>1273</v>
      </c>
    </row>
    <row r="96" spans="1:3" x14ac:dyDescent="0.25">
      <c r="A96" s="38">
        <v>121</v>
      </c>
      <c r="B96" s="38" t="s">
        <v>1367</v>
      </c>
      <c r="C96" s="38" t="s">
        <v>1271</v>
      </c>
    </row>
    <row r="97" spans="1:3" x14ac:dyDescent="0.25">
      <c r="A97" s="38">
        <v>125</v>
      </c>
      <c r="B97" s="38" t="s">
        <v>1368</v>
      </c>
      <c r="C97" s="38" t="s">
        <v>1270</v>
      </c>
    </row>
    <row r="98" spans="1:3" x14ac:dyDescent="0.25">
      <c r="A98" s="38">
        <v>129</v>
      </c>
      <c r="B98" s="38" t="s">
        <v>1369</v>
      </c>
      <c r="C98" s="38" t="s">
        <v>1273</v>
      </c>
    </row>
    <row r="99" spans="1:3" x14ac:dyDescent="0.25">
      <c r="A99" s="38">
        <v>131</v>
      </c>
      <c r="B99" s="38" t="s">
        <v>1370</v>
      </c>
      <c r="C99" s="38" t="s">
        <v>1272</v>
      </c>
    </row>
    <row r="100" spans="1:3" x14ac:dyDescent="0.25">
      <c r="A100" s="38">
        <v>134</v>
      </c>
      <c r="B100" s="38" t="s">
        <v>1371</v>
      </c>
      <c r="C100" s="38" t="s">
        <v>1272</v>
      </c>
    </row>
    <row r="101" spans="1:3" x14ac:dyDescent="0.25">
      <c r="A101" s="38">
        <v>135</v>
      </c>
      <c r="B101" s="38" t="s">
        <v>1372</v>
      </c>
      <c r="C101" s="38" t="s">
        <v>1272</v>
      </c>
    </row>
    <row r="102" spans="1:3" x14ac:dyDescent="0.25">
      <c r="A102" s="38">
        <v>136</v>
      </c>
      <c r="B102" s="38" t="s">
        <v>2376</v>
      </c>
      <c r="C102" s="38" t="s">
        <v>1273</v>
      </c>
    </row>
    <row r="103" spans="1:3" x14ac:dyDescent="0.25">
      <c r="A103" s="38">
        <v>137</v>
      </c>
      <c r="B103" s="38" t="s">
        <v>1373</v>
      </c>
      <c r="C103" s="38" t="s">
        <v>1272</v>
      </c>
    </row>
    <row r="104" spans="1:3" x14ac:dyDescent="0.25">
      <c r="A104" s="38">
        <v>138</v>
      </c>
      <c r="B104" s="38" t="s">
        <v>1374</v>
      </c>
      <c r="C104" s="38" t="s">
        <v>1273</v>
      </c>
    </row>
    <row r="105" spans="1:3" x14ac:dyDescent="0.25">
      <c r="A105" s="38">
        <v>139</v>
      </c>
      <c r="B105" s="38" t="s">
        <v>1375</v>
      </c>
      <c r="C105" s="38" t="s">
        <v>1270</v>
      </c>
    </row>
    <row r="106" spans="1:3" x14ac:dyDescent="0.25">
      <c r="A106" s="38">
        <v>140</v>
      </c>
      <c r="B106" s="38" t="s">
        <v>2177</v>
      </c>
      <c r="C106" s="38" t="s">
        <v>1273</v>
      </c>
    </row>
    <row r="107" spans="1:3" x14ac:dyDescent="0.25">
      <c r="A107" s="38">
        <v>142</v>
      </c>
      <c r="B107" s="38" t="s">
        <v>1376</v>
      </c>
      <c r="C107" s="38" t="s">
        <v>1273</v>
      </c>
    </row>
    <row r="108" spans="1:3" x14ac:dyDescent="0.25">
      <c r="A108" s="38">
        <v>143</v>
      </c>
      <c r="B108" s="38" t="s">
        <v>1377</v>
      </c>
      <c r="C108" s="38" t="s">
        <v>1273</v>
      </c>
    </row>
    <row r="109" spans="1:3" x14ac:dyDescent="0.25">
      <c r="A109" s="38">
        <v>144</v>
      </c>
      <c r="B109" s="38" t="s">
        <v>1378</v>
      </c>
      <c r="C109" s="38" t="s">
        <v>1273</v>
      </c>
    </row>
    <row r="110" spans="1:3" x14ac:dyDescent="0.25">
      <c r="A110" s="38">
        <v>146</v>
      </c>
      <c r="B110" s="38" t="s">
        <v>1379</v>
      </c>
      <c r="C110" s="38" t="s">
        <v>1270</v>
      </c>
    </row>
    <row r="111" spans="1:3" x14ac:dyDescent="0.25">
      <c r="A111" s="38">
        <v>147</v>
      </c>
      <c r="B111" s="38" t="s">
        <v>1380</v>
      </c>
      <c r="C111" s="38" t="s">
        <v>1270</v>
      </c>
    </row>
    <row r="112" spans="1:3" x14ac:dyDescent="0.25">
      <c r="A112" s="38">
        <v>149</v>
      </c>
      <c r="B112" s="38" t="s">
        <v>2254</v>
      </c>
      <c r="C112" s="38" t="s">
        <v>1270</v>
      </c>
    </row>
    <row r="113" spans="1:3" x14ac:dyDescent="0.25">
      <c r="A113" s="38">
        <v>151</v>
      </c>
      <c r="B113" s="38" t="s">
        <v>1381</v>
      </c>
      <c r="C113" s="38" t="s">
        <v>1273</v>
      </c>
    </row>
    <row r="114" spans="1:3" x14ac:dyDescent="0.25">
      <c r="A114" s="38">
        <v>152</v>
      </c>
      <c r="B114" s="38" t="s">
        <v>1382</v>
      </c>
      <c r="C114" s="38" t="s">
        <v>1270</v>
      </c>
    </row>
    <row r="115" spans="1:3" x14ac:dyDescent="0.25">
      <c r="A115" s="38">
        <v>153</v>
      </c>
      <c r="B115" s="38" t="s">
        <v>1383</v>
      </c>
      <c r="C115" s="38" t="s">
        <v>1270</v>
      </c>
    </row>
    <row r="116" spans="1:3" x14ac:dyDescent="0.25">
      <c r="A116" s="38">
        <v>154</v>
      </c>
      <c r="B116" s="38" t="s">
        <v>1384</v>
      </c>
      <c r="C116" s="38" t="s">
        <v>1273</v>
      </c>
    </row>
    <row r="117" spans="1:3" x14ac:dyDescent="0.25">
      <c r="A117" s="38">
        <v>157</v>
      </c>
      <c r="B117" s="38" t="s">
        <v>1385</v>
      </c>
      <c r="C117" s="38" t="s">
        <v>1273</v>
      </c>
    </row>
    <row r="118" spans="1:3" x14ac:dyDescent="0.25">
      <c r="A118" s="38">
        <v>158</v>
      </c>
      <c r="B118" s="38" t="s">
        <v>1386</v>
      </c>
      <c r="C118" s="38" t="s">
        <v>1271</v>
      </c>
    </row>
    <row r="119" spans="1:3" x14ac:dyDescent="0.25">
      <c r="A119" s="38">
        <v>159</v>
      </c>
      <c r="B119" s="38" t="s">
        <v>1387</v>
      </c>
      <c r="C119" s="38" t="s">
        <v>1271</v>
      </c>
    </row>
    <row r="120" spans="1:3" x14ac:dyDescent="0.25">
      <c r="A120" s="38">
        <v>160</v>
      </c>
      <c r="B120" s="38" t="s">
        <v>1388</v>
      </c>
      <c r="C120" s="38" t="s">
        <v>1270</v>
      </c>
    </row>
    <row r="121" spans="1:3" x14ac:dyDescent="0.25">
      <c r="A121" s="38">
        <v>161</v>
      </c>
      <c r="B121" s="38" t="s">
        <v>1389</v>
      </c>
      <c r="C121" s="38" t="s">
        <v>1271</v>
      </c>
    </row>
    <row r="122" spans="1:3" x14ac:dyDescent="0.25">
      <c r="A122" s="38">
        <v>162</v>
      </c>
      <c r="B122" s="38" t="s">
        <v>1901</v>
      </c>
      <c r="C122" s="38" t="s">
        <v>1270</v>
      </c>
    </row>
    <row r="123" spans="1:3" x14ac:dyDescent="0.25">
      <c r="A123" s="38">
        <v>165</v>
      </c>
      <c r="B123" s="38" t="s">
        <v>2305</v>
      </c>
      <c r="C123" s="38" t="s">
        <v>1270</v>
      </c>
    </row>
    <row r="124" spans="1:3" x14ac:dyDescent="0.25">
      <c r="A124" s="38">
        <v>166</v>
      </c>
      <c r="B124" s="38" t="s">
        <v>2527</v>
      </c>
      <c r="C124" s="38" t="s">
        <v>1273</v>
      </c>
    </row>
    <row r="125" spans="1:3" x14ac:dyDescent="0.25">
      <c r="A125" s="38">
        <v>167</v>
      </c>
      <c r="B125" s="38" t="s">
        <v>1390</v>
      </c>
      <c r="C125" s="38" t="s">
        <v>1270</v>
      </c>
    </row>
    <row r="126" spans="1:3" x14ac:dyDescent="0.25">
      <c r="A126" s="38">
        <v>169</v>
      </c>
      <c r="B126" s="38" t="s">
        <v>1391</v>
      </c>
      <c r="C126" s="38" t="s">
        <v>1270</v>
      </c>
    </row>
    <row r="127" spans="1:3" x14ac:dyDescent="0.25">
      <c r="A127" s="38">
        <v>171</v>
      </c>
      <c r="B127" s="38" t="s">
        <v>1392</v>
      </c>
      <c r="C127" s="38" t="s">
        <v>1273</v>
      </c>
    </row>
    <row r="128" spans="1:3" x14ac:dyDescent="0.25">
      <c r="A128" s="38">
        <v>172</v>
      </c>
      <c r="B128" s="38" t="s">
        <v>1393</v>
      </c>
      <c r="C128" s="38" t="s">
        <v>1273</v>
      </c>
    </row>
    <row r="129" spans="1:3" x14ac:dyDescent="0.25">
      <c r="A129" s="38">
        <v>175</v>
      </c>
      <c r="B129" s="38" t="s">
        <v>1394</v>
      </c>
      <c r="C129" s="38" t="s">
        <v>1270</v>
      </c>
    </row>
    <row r="130" spans="1:3" x14ac:dyDescent="0.25">
      <c r="A130" s="38">
        <v>180</v>
      </c>
      <c r="B130" s="38" t="s">
        <v>1395</v>
      </c>
      <c r="C130" s="38" t="s">
        <v>1270</v>
      </c>
    </row>
    <row r="131" spans="1:3" x14ac:dyDescent="0.25">
      <c r="A131" s="38">
        <v>181</v>
      </c>
      <c r="B131" s="38" t="s">
        <v>1396</v>
      </c>
      <c r="C131" s="38" t="s">
        <v>1273</v>
      </c>
    </row>
    <row r="132" spans="1:3" x14ac:dyDescent="0.25">
      <c r="A132" s="38">
        <v>182</v>
      </c>
      <c r="B132" s="38" t="s">
        <v>1397</v>
      </c>
      <c r="C132" s="38" t="s">
        <v>1272</v>
      </c>
    </row>
    <row r="133" spans="1:3" x14ac:dyDescent="0.25">
      <c r="A133" s="38">
        <v>183</v>
      </c>
      <c r="B133" s="38" t="s">
        <v>2252</v>
      </c>
      <c r="C133" s="38" t="s">
        <v>1270</v>
      </c>
    </row>
    <row r="134" spans="1:3" x14ac:dyDescent="0.25">
      <c r="A134" s="38">
        <v>184</v>
      </c>
      <c r="B134" s="38" t="s">
        <v>1398</v>
      </c>
      <c r="C134" s="38" t="s">
        <v>1270</v>
      </c>
    </row>
    <row r="135" spans="1:3" x14ac:dyDescent="0.25">
      <c r="A135" s="38">
        <v>185</v>
      </c>
      <c r="B135" s="38" t="s">
        <v>1399</v>
      </c>
      <c r="C135" s="38" t="s">
        <v>1270</v>
      </c>
    </row>
    <row r="136" spans="1:3" x14ac:dyDescent="0.25">
      <c r="A136" s="38">
        <v>188</v>
      </c>
      <c r="B136" s="38" t="s">
        <v>1400</v>
      </c>
      <c r="C136" s="38" t="s">
        <v>1271</v>
      </c>
    </row>
    <row r="137" spans="1:3" x14ac:dyDescent="0.25">
      <c r="A137" s="38">
        <v>189</v>
      </c>
      <c r="B137" s="38" t="s">
        <v>1401</v>
      </c>
      <c r="C137" s="38" t="s">
        <v>1273</v>
      </c>
    </row>
    <row r="138" spans="1:3" x14ac:dyDescent="0.25">
      <c r="A138" s="38">
        <v>192</v>
      </c>
      <c r="B138" s="38" t="s">
        <v>1402</v>
      </c>
      <c r="C138" s="38" t="s">
        <v>1270</v>
      </c>
    </row>
    <row r="139" spans="1:3" x14ac:dyDescent="0.25">
      <c r="A139" s="38">
        <v>193</v>
      </c>
      <c r="B139" s="38" t="s">
        <v>1403</v>
      </c>
      <c r="C139" s="38" t="s">
        <v>1273</v>
      </c>
    </row>
    <row r="140" spans="1:3" x14ac:dyDescent="0.25">
      <c r="A140" s="38">
        <v>194</v>
      </c>
      <c r="B140" s="38" t="s">
        <v>1404</v>
      </c>
      <c r="C140" s="38" t="s">
        <v>1270</v>
      </c>
    </row>
    <row r="141" spans="1:3" x14ac:dyDescent="0.25">
      <c r="A141" s="38">
        <v>196</v>
      </c>
      <c r="B141" s="38" t="s">
        <v>1405</v>
      </c>
      <c r="C141" s="38" t="s">
        <v>1273</v>
      </c>
    </row>
    <row r="142" spans="1:3" x14ac:dyDescent="0.25">
      <c r="A142" s="38">
        <v>198</v>
      </c>
      <c r="B142" s="38" t="s">
        <v>1406</v>
      </c>
      <c r="C142" s="38" t="s">
        <v>1273</v>
      </c>
    </row>
    <row r="143" spans="1:3" x14ac:dyDescent="0.25">
      <c r="A143" s="38">
        <v>199</v>
      </c>
      <c r="B143" s="38" t="s">
        <v>2332</v>
      </c>
      <c r="C143" s="38" t="s">
        <v>1270</v>
      </c>
    </row>
    <row r="144" spans="1:3" x14ac:dyDescent="0.25">
      <c r="A144" s="38">
        <v>201</v>
      </c>
      <c r="B144" s="38" t="s">
        <v>1407</v>
      </c>
      <c r="C144" s="38" t="s">
        <v>1273</v>
      </c>
    </row>
    <row r="145" spans="1:3" x14ac:dyDescent="0.25">
      <c r="A145" s="38">
        <v>204</v>
      </c>
      <c r="B145" s="38" t="s">
        <v>1888</v>
      </c>
      <c r="C145" s="38" t="s">
        <v>1271</v>
      </c>
    </row>
    <row r="146" spans="1:3" x14ac:dyDescent="0.25">
      <c r="A146" s="38">
        <v>208</v>
      </c>
      <c r="B146" s="38" t="s">
        <v>1408</v>
      </c>
      <c r="C146" s="38" t="s">
        <v>1273</v>
      </c>
    </row>
    <row r="147" spans="1:3" x14ac:dyDescent="0.25">
      <c r="A147" s="38">
        <v>209</v>
      </c>
      <c r="B147" s="38" t="s">
        <v>1409</v>
      </c>
      <c r="C147" s="38" t="s">
        <v>1271</v>
      </c>
    </row>
    <row r="148" spans="1:3" s="68" customFormat="1" x14ac:dyDescent="0.25">
      <c r="A148" s="108">
        <v>211</v>
      </c>
      <c r="B148" s="108" t="s">
        <v>1410</v>
      </c>
      <c r="C148" s="108" t="s">
        <v>1271</v>
      </c>
    </row>
    <row r="149" spans="1:3" x14ac:dyDescent="0.25">
      <c r="A149" s="38">
        <v>212</v>
      </c>
      <c r="B149" s="38" t="s">
        <v>1411</v>
      </c>
      <c r="C149" s="38" t="s">
        <v>1270</v>
      </c>
    </row>
    <row r="150" spans="1:3" x14ac:dyDescent="0.25">
      <c r="A150" s="38">
        <v>213</v>
      </c>
      <c r="B150" s="38" t="s">
        <v>1412</v>
      </c>
      <c r="C150" s="38" t="s">
        <v>1271</v>
      </c>
    </row>
    <row r="151" spans="1:3" x14ac:dyDescent="0.25">
      <c r="A151" s="38">
        <v>214</v>
      </c>
      <c r="B151" s="38" t="s">
        <v>2565</v>
      </c>
      <c r="C151" s="38" t="s">
        <v>1271</v>
      </c>
    </row>
    <row r="152" spans="1:3" x14ac:dyDescent="0.25">
      <c r="A152" s="38">
        <v>216</v>
      </c>
      <c r="B152" s="38" t="s">
        <v>1413</v>
      </c>
      <c r="C152" s="38" t="s">
        <v>1271</v>
      </c>
    </row>
    <row r="153" spans="1:3" x14ac:dyDescent="0.25">
      <c r="A153" s="38">
        <v>217</v>
      </c>
      <c r="B153" s="38" t="s">
        <v>1414</v>
      </c>
      <c r="C153" s="38" t="s">
        <v>1271</v>
      </c>
    </row>
    <row r="154" spans="1:3" x14ac:dyDescent="0.25">
      <c r="A154" s="38">
        <v>218</v>
      </c>
      <c r="B154" s="38" t="s">
        <v>1415</v>
      </c>
      <c r="C154" s="38" t="s">
        <v>1271</v>
      </c>
    </row>
    <row r="155" spans="1:3" x14ac:dyDescent="0.25">
      <c r="A155" s="38">
        <v>219</v>
      </c>
      <c r="B155" s="38" t="s">
        <v>1416</v>
      </c>
      <c r="C155" s="38" t="s">
        <v>1271</v>
      </c>
    </row>
    <row r="156" spans="1:3" x14ac:dyDescent="0.25">
      <c r="A156" s="38">
        <v>222</v>
      </c>
      <c r="B156" s="38" t="s">
        <v>1417</v>
      </c>
      <c r="C156" s="38" t="s">
        <v>1271</v>
      </c>
    </row>
    <row r="157" spans="1:3" x14ac:dyDescent="0.25">
      <c r="A157" s="38">
        <v>223</v>
      </c>
      <c r="B157" s="38" t="s">
        <v>1418</v>
      </c>
      <c r="C157" s="38" t="s">
        <v>1270</v>
      </c>
    </row>
    <row r="158" spans="1:3" x14ac:dyDescent="0.25">
      <c r="A158" s="38">
        <v>224</v>
      </c>
      <c r="B158" s="38" t="s">
        <v>2352</v>
      </c>
      <c r="C158" s="38" t="s">
        <v>1270</v>
      </c>
    </row>
    <row r="159" spans="1:3" x14ac:dyDescent="0.25">
      <c r="A159" s="38">
        <v>225</v>
      </c>
      <c r="B159" s="38" t="s">
        <v>2351</v>
      </c>
      <c r="C159" s="38" t="s">
        <v>1270</v>
      </c>
    </row>
    <row r="160" spans="1:3" x14ac:dyDescent="0.25">
      <c r="A160" s="38">
        <v>227</v>
      </c>
      <c r="B160" s="38" t="s">
        <v>2335</v>
      </c>
      <c r="C160" s="38" t="s">
        <v>1270</v>
      </c>
    </row>
    <row r="161" spans="1:3" x14ac:dyDescent="0.25">
      <c r="A161" s="38">
        <v>228</v>
      </c>
      <c r="B161" s="38" t="s">
        <v>1419</v>
      </c>
      <c r="C161" s="38" t="s">
        <v>1273</v>
      </c>
    </row>
    <row r="162" spans="1:3" x14ac:dyDescent="0.25">
      <c r="A162" s="38">
        <v>231</v>
      </c>
      <c r="B162" s="38" t="s">
        <v>1420</v>
      </c>
      <c r="C162" s="38" t="s">
        <v>1270</v>
      </c>
    </row>
    <row r="163" spans="1:3" x14ac:dyDescent="0.25">
      <c r="A163" s="38">
        <v>232</v>
      </c>
      <c r="B163" s="38" t="s">
        <v>1421</v>
      </c>
      <c r="C163" s="38" t="s">
        <v>1270</v>
      </c>
    </row>
    <row r="164" spans="1:3" x14ac:dyDescent="0.25">
      <c r="A164" s="38">
        <v>234</v>
      </c>
      <c r="B164" s="38" t="s">
        <v>1422</v>
      </c>
      <c r="C164" s="38" t="s">
        <v>1270</v>
      </c>
    </row>
    <row r="165" spans="1:3" x14ac:dyDescent="0.25">
      <c r="A165" s="38">
        <v>235</v>
      </c>
      <c r="B165" s="38" t="s">
        <v>1423</v>
      </c>
      <c r="C165" s="38" t="s">
        <v>1270</v>
      </c>
    </row>
    <row r="166" spans="1:3" x14ac:dyDescent="0.25">
      <c r="A166" s="38">
        <v>237</v>
      </c>
      <c r="B166" s="38" t="s">
        <v>1424</v>
      </c>
      <c r="C166" s="38" t="s">
        <v>1270</v>
      </c>
    </row>
    <row r="167" spans="1:3" x14ac:dyDescent="0.25">
      <c r="A167" s="38">
        <v>238</v>
      </c>
      <c r="B167" s="38" t="s">
        <v>1425</v>
      </c>
      <c r="C167" s="38" t="s">
        <v>1270</v>
      </c>
    </row>
    <row r="168" spans="1:3" x14ac:dyDescent="0.25">
      <c r="A168" s="38">
        <v>239</v>
      </c>
      <c r="B168" s="38" t="s">
        <v>1426</v>
      </c>
      <c r="C168" s="38" t="s">
        <v>1270</v>
      </c>
    </row>
    <row r="169" spans="1:3" x14ac:dyDescent="0.25">
      <c r="A169" s="38">
        <v>240</v>
      </c>
      <c r="B169" s="38" t="s">
        <v>1427</v>
      </c>
      <c r="C169" s="38" t="s">
        <v>1270</v>
      </c>
    </row>
    <row r="170" spans="1:3" x14ac:dyDescent="0.25">
      <c r="A170" s="38">
        <v>241</v>
      </c>
      <c r="B170" s="38" t="s">
        <v>1428</v>
      </c>
      <c r="C170" s="38" t="s">
        <v>1270</v>
      </c>
    </row>
    <row r="171" spans="1:3" x14ac:dyDescent="0.25">
      <c r="A171" s="38">
        <v>243</v>
      </c>
      <c r="B171" s="38" t="s">
        <v>2312</v>
      </c>
      <c r="C171" s="38" t="s">
        <v>1270</v>
      </c>
    </row>
    <row r="172" spans="1:3" x14ac:dyDescent="0.25">
      <c r="A172" s="38">
        <v>244</v>
      </c>
      <c r="B172" s="38" t="s">
        <v>1429</v>
      </c>
      <c r="C172" s="38" t="s">
        <v>1270</v>
      </c>
    </row>
    <row r="173" spans="1:3" x14ac:dyDescent="0.25">
      <c r="A173" s="38">
        <v>245</v>
      </c>
      <c r="B173" s="38" t="s">
        <v>2136</v>
      </c>
      <c r="C173" s="38" t="s">
        <v>1273</v>
      </c>
    </row>
    <row r="174" spans="1:3" x14ac:dyDescent="0.25">
      <c r="A174" s="38">
        <v>246</v>
      </c>
      <c r="B174" s="38" t="s">
        <v>1430</v>
      </c>
      <c r="C174" s="38" t="s">
        <v>1270</v>
      </c>
    </row>
    <row r="175" spans="1:3" x14ac:dyDescent="0.25">
      <c r="A175" s="38">
        <v>248</v>
      </c>
      <c r="B175" s="38" t="s">
        <v>1431</v>
      </c>
      <c r="C175" s="38" t="s">
        <v>1270</v>
      </c>
    </row>
    <row r="176" spans="1:3" x14ac:dyDescent="0.25">
      <c r="A176" s="38">
        <v>249</v>
      </c>
      <c r="B176" s="38" t="s">
        <v>1432</v>
      </c>
      <c r="C176" s="38" t="s">
        <v>1272</v>
      </c>
    </row>
    <row r="177" spans="1:3" x14ac:dyDescent="0.25">
      <c r="A177" s="38">
        <v>250</v>
      </c>
      <c r="B177" s="38" t="s">
        <v>2321</v>
      </c>
      <c r="C177" s="38" t="s">
        <v>1272</v>
      </c>
    </row>
    <row r="178" spans="1:3" x14ac:dyDescent="0.25">
      <c r="A178" s="38">
        <v>252</v>
      </c>
      <c r="B178" s="38" t="s">
        <v>1433</v>
      </c>
      <c r="C178" s="38" t="s">
        <v>1272</v>
      </c>
    </row>
    <row r="179" spans="1:3" x14ac:dyDescent="0.25">
      <c r="A179" s="38">
        <v>253</v>
      </c>
      <c r="B179" s="38" t="s">
        <v>1434</v>
      </c>
      <c r="C179" s="38" t="s">
        <v>1273</v>
      </c>
    </row>
    <row r="180" spans="1:3" x14ac:dyDescent="0.25">
      <c r="A180" s="38">
        <v>256</v>
      </c>
      <c r="B180" s="38" t="s">
        <v>1435</v>
      </c>
      <c r="C180" s="38" t="s">
        <v>1273</v>
      </c>
    </row>
    <row r="181" spans="1:3" x14ac:dyDescent="0.25">
      <c r="A181" s="38">
        <v>257</v>
      </c>
      <c r="B181" s="38" t="s">
        <v>2375</v>
      </c>
      <c r="C181" s="38" t="s">
        <v>1273</v>
      </c>
    </row>
    <row r="182" spans="1:3" x14ac:dyDescent="0.25">
      <c r="A182" s="38">
        <v>259</v>
      </c>
      <c r="B182" s="38" t="s">
        <v>2330</v>
      </c>
      <c r="C182" s="38" t="s">
        <v>1270</v>
      </c>
    </row>
    <row r="183" spans="1:3" x14ac:dyDescent="0.25">
      <c r="A183" s="38">
        <v>261</v>
      </c>
      <c r="B183" s="38" t="s">
        <v>2379</v>
      </c>
      <c r="C183" s="38" t="s">
        <v>1273</v>
      </c>
    </row>
    <row r="184" spans="1:3" x14ac:dyDescent="0.25">
      <c r="A184" s="38">
        <v>262</v>
      </c>
      <c r="B184" s="38" t="s">
        <v>1436</v>
      </c>
      <c r="C184" s="38" t="s">
        <v>1273</v>
      </c>
    </row>
    <row r="185" spans="1:3" x14ac:dyDescent="0.25">
      <c r="A185" s="38">
        <v>264</v>
      </c>
      <c r="B185" s="38" t="s">
        <v>1437</v>
      </c>
      <c r="C185" s="38" t="s">
        <v>1270</v>
      </c>
    </row>
    <row r="186" spans="1:3" x14ac:dyDescent="0.25">
      <c r="A186" s="38">
        <v>265</v>
      </c>
      <c r="B186" s="38" t="s">
        <v>1991</v>
      </c>
      <c r="C186" s="38" t="s">
        <v>1271</v>
      </c>
    </row>
    <row r="187" spans="1:3" x14ac:dyDescent="0.25">
      <c r="A187" s="38">
        <v>266</v>
      </c>
      <c r="B187" s="38" t="s">
        <v>1438</v>
      </c>
      <c r="C187" s="38" t="s">
        <v>1273</v>
      </c>
    </row>
    <row r="188" spans="1:3" x14ac:dyDescent="0.25">
      <c r="A188" s="38">
        <v>267</v>
      </c>
      <c r="B188" s="38" t="s">
        <v>1439</v>
      </c>
      <c r="C188" s="38" t="s">
        <v>1270</v>
      </c>
    </row>
    <row r="189" spans="1:3" x14ac:dyDescent="0.25">
      <c r="A189" s="38">
        <v>268</v>
      </c>
      <c r="B189" s="38" t="s">
        <v>1440</v>
      </c>
      <c r="C189" s="38" t="s">
        <v>1271</v>
      </c>
    </row>
    <row r="190" spans="1:3" x14ac:dyDescent="0.25">
      <c r="A190" s="38">
        <v>272</v>
      </c>
      <c r="B190" s="38" t="s">
        <v>1441</v>
      </c>
      <c r="C190" s="38" t="s">
        <v>1270</v>
      </c>
    </row>
    <row r="191" spans="1:3" x14ac:dyDescent="0.25">
      <c r="A191" s="38">
        <v>275</v>
      </c>
      <c r="B191" s="38" t="s">
        <v>1442</v>
      </c>
      <c r="C191" s="38" t="s">
        <v>1273</v>
      </c>
    </row>
    <row r="192" spans="1:3" x14ac:dyDescent="0.25">
      <c r="A192" s="38">
        <v>276</v>
      </c>
      <c r="B192" s="38" t="s">
        <v>1443</v>
      </c>
      <c r="C192" s="38" t="s">
        <v>1273</v>
      </c>
    </row>
    <row r="193" spans="1:3" x14ac:dyDescent="0.25">
      <c r="A193" s="38">
        <v>277</v>
      </c>
      <c r="B193" s="38" t="s">
        <v>1444</v>
      </c>
      <c r="C193" s="38" t="s">
        <v>1273</v>
      </c>
    </row>
    <row r="194" spans="1:3" x14ac:dyDescent="0.25">
      <c r="A194" s="38">
        <v>279</v>
      </c>
      <c r="B194" s="38" t="s">
        <v>2308</v>
      </c>
      <c r="C194" s="38" t="s">
        <v>1270</v>
      </c>
    </row>
    <row r="195" spans="1:3" x14ac:dyDescent="0.25">
      <c r="A195" s="38">
        <v>280</v>
      </c>
      <c r="B195" s="38" t="s">
        <v>1445</v>
      </c>
      <c r="C195" s="38" t="s">
        <v>1270</v>
      </c>
    </row>
    <row r="196" spans="1:3" x14ac:dyDescent="0.25">
      <c r="A196" s="38">
        <v>281</v>
      </c>
      <c r="B196" s="38" t="s">
        <v>1446</v>
      </c>
      <c r="C196" s="38" t="s">
        <v>1270</v>
      </c>
    </row>
    <row r="197" spans="1:3" x14ac:dyDescent="0.25">
      <c r="A197" s="38">
        <v>282</v>
      </c>
      <c r="B197" s="38" t="s">
        <v>1447</v>
      </c>
      <c r="C197" s="38" t="s">
        <v>1273</v>
      </c>
    </row>
    <row r="198" spans="1:3" x14ac:dyDescent="0.25">
      <c r="A198" s="38">
        <v>283</v>
      </c>
      <c r="B198" s="38" t="s">
        <v>1448</v>
      </c>
      <c r="C198" s="38" t="s">
        <v>1273</v>
      </c>
    </row>
    <row r="199" spans="1:3" x14ac:dyDescent="0.25">
      <c r="A199" s="38">
        <v>285</v>
      </c>
      <c r="B199" s="38" t="s">
        <v>1449</v>
      </c>
      <c r="C199" s="38" t="s">
        <v>1273</v>
      </c>
    </row>
    <row r="200" spans="1:3" x14ac:dyDescent="0.25">
      <c r="A200" s="38">
        <v>288</v>
      </c>
      <c r="B200" s="38" t="s">
        <v>2290</v>
      </c>
      <c r="C200" s="38" t="s">
        <v>1273</v>
      </c>
    </row>
    <row r="201" spans="1:3" x14ac:dyDescent="0.25">
      <c r="A201" s="38">
        <v>289</v>
      </c>
      <c r="B201" s="38" t="s">
        <v>2251</v>
      </c>
      <c r="C201" s="38" t="s">
        <v>1271</v>
      </c>
    </row>
    <row r="202" spans="1:3" x14ac:dyDescent="0.25">
      <c r="A202" s="38">
        <v>290</v>
      </c>
      <c r="B202" s="38" t="s">
        <v>1450</v>
      </c>
      <c r="C202" s="38" t="s">
        <v>1273</v>
      </c>
    </row>
    <row r="203" spans="1:3" x14ac:dyDescent="0.25">
      <c r="A203" s="38">
        <v>291</v>
      </c>
      <c r="B203" s="38" t="s">
        <v>2344</v>
      </c>
      <c r="C203" s="38" t="s">
        <v>1273</v>
      </c>
    </row>
    <row r="204" spans="1:3" x14ac:dyDescent="0.25">
      <c r="A204" s="38">
        <v>292</v>
      </c>
      <c r="B204" s="38" t="s">
        <v>1451</v>
      </c>
      <c r="C204" s="38" t="s">
        <v>1273</v>
      </c>
    </row>
    <row r="205" spans="1:3" x14ac:dyDescent="0.25">
      <c r="A205" s="38">
        <v>293</v>
      </c>
      <c r="B205" s="38" t="s">
        <v>2353</v>
      </c>
      <c r="C205" s="38" t="s">
        <v>1271</v>
      </c>
    </row>
    <row r="206" spans="1:3" x14ac:dyDescent="0.25">
      <c r="A206" s="38">
        <v>294</v>
      </c>
      <c r="B206" s="38" t="s">
        <v>1452</v>
      </c>
      <c r="C206" s="38" t="s">
        <v>1271</v>
      </c>
    </row>
    <row r="207" spans="1:3" x14ac:dyDescent="0.25">
      <c r="A207" s="38">
        <v>295</v>
      </c>
      <c r="B207" s="38" t="s">
        <v>1453</v>
      </c>
      <c r="C207" s="38" t="s">
        <v>1271</v>
      </c>
    </row>
    <row r="208" spans="1:3" x14ac:dyDescent="0.25">
      <c r="A208" s="38">
        <v>296</v>
      </c>
      <c r="B208" s="38" t="s">
        <v>1454</v>
      </c>
      <c r="C208" s="38" t="s">
        <v>1272</v>
      </c>
    </row>
    <row r="209" spans="1:3" x14ac:dyDescent="0.25">
      <c r="A209" s="38">
        <v>297</v>
      </c>
      <c r="B209" s="38" t="s">
        <v>1455</v>
      </c>
      <c r="C209" s="38" t="s">
        <v>1272</v>
      </c>
    </row>
    <row r="210" spans="1:3" x14ac:dyDescent="0.25">
      <c r="A210" s="38">
        <v>298</v>
      </c>
      <c r="B210" s="38" t="s">
        <v>1456</v>
      </c>
      <c r="C210" s="38" t="s">
        <v>1270</v>
      </c>
    </row>
    <row r="211" spans="1:3" x14ac:dyDescent="0.25">
      <c r="A211" s="38">
        <v>299</v>
      </c>
      <c r="B211" s="38" t="s">
        <v>1457</v>
      </c>
      <c r="C211" s="38" t="s">
        <v>1273</v>
      </c>
    </row>
    <row r="212" spans="1:3" x14ac:dyDescent="0.25">
      <c r="A212" s="38">
        <v>300</v>
      </c>
      <c r="B212" s="38" t="s">
        <v>1458</v>
      </c>
      <c r="C212" s="38" t="s">
        <v>1270</v>
      </c>
    </row>
    <row r="213" spans="1:3" x14ac:dyDescent="0.25">
      <c r="A213" s="38">
        <v>301</v>
      </c>
      <c r="B213" s="38" t="s">
        <v>1459</v>
      </c>
      <c r="C213" s="38" t="s">
        <v>1272</v>
      </c>
    </row>
    <row r="214" spans="1:3" x14ac:dyDescent="0.25">
      <c r="A214" s="38">
        <v>302</v>
      </c>
      <c r="B214" s="38" t="s">
        <v>1460</v>
      </c>
      <c r="C214" s="38" t="s">
        <v>1270</v>
      </c>
    </row>
    <row r="215" spans="1:3" x14ac:dyDescent="0.25">
      <c r="A215" s="38">
        <v>304</v>
      </c>
      <c r="B215" s="38" t="s">
        <v>1461</v>
      </c>
      <c r="C215" s="38" t="s">
        <v>1273</v>
      </c>
    </row>
    <row r="216" spans="1:3" x14ac:dyDescent="0.25">
      <c r="A216" s="38">
        <v>306</v>
      </c>
      <c r="B216" s="38" t="s">
        <v>1886</v>
      </c>
      <c r="C216" s="38" t="s">
        <v>1273</v>
      </c>
    </row>
    <row r="217" spans="1:3" x14ac:dyDescent="0.25">
      <c r="A217" s="38">
        <v>307</v>
      </c>
      <c r="B217" s="38" t="s">
        <v>2178</v>
      </c>
      <c r="C217" s="38" t="s">
        <v>1273</v>
      </c>
    </row>
    <row r="218" spans="1:3" x14ac:dyDescent="0.25">
      <c r="A218" s="38">
        <v>308</v>
      </c>
      <c r="B218" s="38" t="s">
        <v>2576</v>
      </c>
      <c r="C218" s="38" t="s">
        <v>1270</v>
      </c>
    </row>
    <row r="219" spans="1:3" x14ac:dyDescent="0.25">
      <c r="A219" s="38">
        <v>309</v>
      </c>
      <c r="B219" s="38" t="s">
        <v>1462</v>
      </c>
      <c r="C219" s="38" t="s">
        <v>1271</v>
      </c>
    </row>
    <row r="220" spans="1:3" x14ac:dyDescent="0.25">
      <c r="A220" s="38">
        <v>310</v>
      </c>
      <c r="B220" s="38" t="s">
        <v>1463</v>
      </c>
      <c r="C220" s="38" t="s">
        <v>1273</v>
      </c>
    </row>
    <row r="221" spans="1:3" x14ac:dyDescent="0.25">
      <c r="A221" s="38">
        <v>311</v>
      </c>
      <c r="B221" s="38" t="s">
        <v>2179</v>
      </c>
      <c r="C221" s="38" t="s">
        <v>1272</v>
      </c>
    </row>
    <row r="222" spans="1:3" x14ac:dyDescent="0.25">
      <c r="A222" s="38">
        <v>312</v>
      </c>
      <c r="B222" s="38" t="s">
        <v>1464</v>
      </c>
      <c r="C222" s="38" t="s">
        <v>1270</v>
      </c>
    </row>
    <row r="223" spans="1:3" x14ac:dyDescent="0.25">
      <c r="A223" s="38">
        <v>313</v>
      </c>
      <c r="B223" s="38" t="s">
        <v>2377</v>
      </c>
      <c r="C223" s="38" t="s">
        <v>1273</v>
      </c>
    </row>
    <row r="224" spans="1:3" x14ac:dyDescent="0.25">
      <c r="A224" s="38">
        <v>314</v>
      </c>
      <c r="B224" s="38" t="s">
        <v>1465</v>
      </c>
      <c r="C224" s="38" t="s">
        <v>1270</v>
      </c>
    </row>
    <row r="225" spans="1:3" x14ac:dyDescent="0.25">
      <c r="A225" s="38">
        <v>315</v>
      </c>
      <c r="B225" s="38" t="s">
        <v>1466</v>
      </c>
      <c r="C225" s="38" t="s">
        <v>1273</v>
      </c>
    </row>
    <row r="226" spans="1:3" x14ac:dyDescent="0.25">
      <c r="A226" s="38">
        <v>317</v>
      </c>
      <c r="B226" s="38" t="s">
        <v>1931</v>
      </c>
      <c r="C226" s="38" t="s">
        <v>1273</v>
      </c>
    </row>
    <row r="227" spans="1:3" x14ac:dyDescent="0.25">
      <c r="A227" s="38">
        <v>318</v>
      </c>
      <c r="B227" s="38" t="s">
        <v>2304</v>
      </c>
      <c r="C227" s="38" t="s">
        <v>1270</v>
      </c>
    </row>
    <row r="228" spans="1:3" x14ac:dyDescent="0.25">
      <c r="A228" s="38">
        <v>319</v>
      </c>
      <c r="B228" s="38" t="s">
        <v>1938</v>
      </c>
      <c r="C228" s="38" t="s">
        <v>1270</v>
      </c>
    </row>
    <row r="229" spans="1:3" x14ac:dyDescent="0.25">
      <c r="A229" s="38">
        <v>320</v>
      </c>
      <c r="B229" s="38" t="s">
        <v>1976</v>
      </c>
      <c r="C229" s="38" t="s">
        <v>1271</v>
      </c>
    </row>
    <row r="230" spans="1:3" x14ac:dyDescent="0.25">
      <c r="A230" s="38">
        <v>321</v>
      </c>
      <c r="B230" s="38" t="s">
        <v>1467</v>
      </c>
      <c r="C230" s="38" t="s">
        <v>1270</v>
      </c>
    </row>
    <row r="231" spans="1:3" x14ac:dyDescent="0.25">
      <c r="A231" s="38">
        <v>325</v>
      </c>
      <c r="B231" s="38" t="s">
        <v>1919</v>
      </c>
      <c r="C231" s="38" t="s">
        <v>1270</v>
      </c>
    </row>
    <row r="232" spans="1:3" x14ac:dyDescent="0.25">
      <c r="A232" s="38">
        <v>326</v>
      </c>
      <c r="B232" s="38" t="s">
        <v>2311</v>
      </c>
      <c r="C232" s="38" t="s">
        <v>1270</v>
      </c>
    </row>
    <row r="233" spans="1:3" x14ac:dyDescent="0.25">
      <c r="A233" s="38">
        <v>327</v>
      </c>
      <c r="B233" s="38" t="s">
        <v>1468</v>
      </c>
      <c r="C233" s="38" t="s">
        <v>1270</v>
      </c>
    </row>
    <row r="234" spans="1:3" x14ac:dyDescent="0.25">
      <c r="A234" s="38">
        <v>330</v>
      </c>
      <c r="B234" s="38" t="s">
        <v>1469</v>
      </c>
      <c r="C234" s="38" t="s">
        <v>1271</v>
      </c>
    </row>
    <row r="235" spans="1:3" x14ac:dyDescent="0.25">
      <c r="A235" s="38">
        <v>331</v>
      </c>
      <c r="B235" s="38" t="s">
        <v>2316</v>
      </c>
      <c r="C235" s="38" t="s">
        <v>1270</v>
      </c>
    </row>
    <row r="236" spans="1:3" x14ac:dyDescent="0.25">
      <c r="A236" s="38">
        <v>332</v>
      </c>
      <c r="B236" s="38" t="s">
        <v>2264</v>
      </c>
      <c r="C236" s="38" t="s">
        <v>1273</v>
      </c>
    </row>
    <row r="237" spans="1:3" x14ac:dyDescent="0.25">
      <c r="A237" s="38">
        <v>333</v>
      </c>
      <c r="B237" s="38" t="s">
        <v>2265</v>
      </c>
      <c r="C237" s="38" t="s">
        <v>1273</v>
      </c>
    </row>
    <row r="238" spans="1:3" x14ac:dyDescent="0.25">
      <c r="A238" s="38">
        <v>334</v>
      </c>
      <c r="B238" s="38" t="s">
        <v>1962</v>
      </c>
      <c r="C238" s="38" t="s">
        <v>1273</v>
      </c>
    </row>
    <row r="239" spans="1:3" x14ac:dyDescent="0.25">
      <c r="A239" s="38">
        <v>335</v>
      </c>
      <c r="B239" s="38" t="s">
        <v>1913</v>
      </c>
      <c r="C239" s="38" t="s">
        <v>1270</v>
      </c>
    </row>
    <row r="240" spans="1:3" x14ac:dyDescent="0.25">
      <c r="A240" s="38">
        <v>336</v>
      </c>
      <c r="B240" s="38" t="s">
        <v>2139</v>
      </c>
      <c r="C240" s="38" t="s">
        <v>1270</v>
      </c>
    </row>
    <row r="241" spans="1:3" x14ac:dyDescent="0.25">
      <c r="A241" s="38">
        <v>337</v>
      </c>
      <c r="B241" s="38" t="s">
        <v>1927</v>
      </c>
      <c r="C241" s="38" t="s">
        <v>1273</v>
      </c>
    </row>
    <row r="242" spans="1:3" x14ac:dyDescent="0.25">
      <c r="A242" s="38">
        <v>338</v>
      </c>
      <c r="B242" s="38" t="s">
        <v>2331</v>
      </c>
      <c r="C242" s="38" t="s">
        <v>1270</v>
      </c>
    </row>
    <row r="243" spans="1:3" x14ac:dyDescent="0.25">
      <c r="A243" s="38">
        <v>339</v>
      </c>
      <c r="B243" s="38" t="s">
        <v>2333</v>
      </c>
      <c r="C243" s="38" t="s">
        <v>1270</v>
      </c>
    </row>
    <row r="244" spans="1:3" x14ac:dyDescent="0.25">
      <c r="A244" s="38">
        <v>342</v>
      </c>
      <c r="B244" s="38" t="s">
        <v>2257</v>
      </c>
      <c r="C244" s="38" t="s">
        <v>1272</v>
      </c>
    </row>
    <row r="245" spans="1:3" s="68" customFormat="1" x14ac:dyDescent="0.25">
      <c r="A245" s="108">
        <v>345</v>
      </c>
      <c r="B245" s="108" t="s">
        <v>2438</v>
      </c>
      <c r="C245" s="38" t="s">
        <v>1271</v>
      </c>
    </row>
    <row r="246" spans="1:3" x14ac:dyDescent="0.25">
      <c r="A246" s="38">
        <v>346</v>
      </c>
      <c r="B246" s="38" t="s">
        <v>2213</v>
      </c>
      <c r="C246" s="38" t="s">
        <v>1270</v>
      </c>
    </row>
    <row r="247" spans="1:3" x14ac:dyDescent="0.25">
      <c r="A247" s="38">
        <v>347</v>
      </c>
      <c r="B247" s="38" t="s">
        <v>2256</v>
      </c>
      <c r="C247" s="38" t="s">
        <v>1270</v>
      </c>
    </row>
    <row r="248" spans="1:3" x14ac:dyDescent="0.25">
      <c r="A248" s="38">
        <v>348</v>
      </c>
      <c r="B248" s="38" t="s">
        <v>1688</v>
      </c>
      <c r="C248" s="38" t="s">
        <v>1273</v>
      </c>
    </row>
    <row r="249" spans="1:3" x14ac:dyDescent="0.25">
      <c r="A249" s="38">
        <v>349</v>
      </c>
      <c r="B249" s="38" t="s">
        <v>2566</v>
      </c>
      <c r="C249" s="38" t="s">
        <v>1270</v>
      </c>
    </row>
    <row r="250" spans="1:3" x14ac:dyDescent="0.25">
      <c r="A250" s="38">
        <v>350</v>
      </c>
      <c r="B250" s="38" t="s">
        <v>1470</v>
      </c>
      <c r="C250" s="38" t="s">
        <v>1273</v>
      </c>
    </row>
    <row r="251" spans="1:3" x14ac:dyDescent="0.25">
      <c r="A251" s="38">
        <v>351</v>
      </c>
      <c r="B251" s="38" t="s">
        <v>1471</v>
      </c>
      <c r="C251" s="38" t="s">
        <v>1273</v>
      </c>
    </row>
    <row r="252" spans="1:3" x14ac:dyDescent="0.25">
      <c r="A252" s="38">
        <v>352</v>
      </c>
      <c r="B252" s="38" t="s">
        <v>1472</v>
      </c>
      <c r="C252" s="38" t="s">
        <v>1273</v>
      </c>
    </row>
    <row r="253" spans="1:3" x14ac:dyDescent="0.25">
      <c r="A253" s="38">
        <v>353</v>
      </c>
      <c r="B253" s="38" t="s">
        <v>1473</v>
      </c>
      <c r="C253" s="38" t="s">
        <v>1271</v>
      </c>
    </row>
    <row r="254" spans="1:3" x14ac:dyDescent="0.25">
      <c r="A254" s="38">
        <v>354</v>
      </c>
      <c r="B254" s="38" t="s">
        <v>1474</v>
      </c>
      <c r="C254" s="38" t="s">
        <v>1270</v>
      </c>
    </row>
    <row r="255" spans="1:3" x14ac:dyDescent="0.25">
      <c r="A255" s="38">
        <v>355</v>
      </c>
      <c r="B255" s="38" t="s">
        <v>1475</v>
      </c>
      <c r="C255" s="38" t="s">
        <v>1270</v>
      </c>
    </row>
    <row r="256" spans="1:3" x14ac:dyDescent="0.25">
      <c r="A256" s="38">
        <v>356</v>
      </c>
      <c r="B256" s="38" t="s">
        <v>1476</v>
      </c>
      <c r="C256" s="38" t="s">
        <v>1272</v>
      </c>
    </row>
    <row r="257" spans="1:3" s="68" customFormat="1" x14ac:dyDescent="0.25">
      <c r="A257" s="75">
        <v>357</v>
      </c>
      <c r="B257" s="75" t="s">
        <v>1477</v>
      </c>
      <c r="C257" s="75" t="s">
        <v>1273</v>
      </c>
    </row>
    <row r="258" spans="1:3" x14ac:dyDescent="0.25">
      <c r="A258" s="38">
        <v>358</v>
      </c>
      <c r="B258" s="38" t="s">
        <v>2215</v>
      </c>
      <c r="C258" s="38" t="s">
        <v>1273</v>
      </c>
    </row>
    <row r="259" spans="1:3" s="68" customFormat="1" x14ac:dyDescent="0.25">
      <c r="A259" s="75">
        <v>359</v>
      </c>
      <c r="B259" s="75" t="s">
        <v>2339</v>
      </c>
      <c r="C259" s="75" t="s">
        <v>1270</v>
      </c>
    </row>
    <row r="260" spans="1:3" x14ac:dyDescent="0.25">
      <c r="A260" s="38">
        <v>360</v>
      </c>
      <c r="B260" s="38" t="s">
        <v>2467</v>
      </c>
      <c r="C260" s="38" t="s">
        <v>1272</v>
      </c>
    </row>
    <row r="261" spans="1:3" s="68" customFormat="1" x14ac:dyDescent="0.25">
      <c r="A261" s="85">
        <v>361</v>
      </c>
      <c r="B261" s="85" t="s">
        <v>2537</v>
      </c>
      <c r="C261" s="85" t="s">
        <v>1273</v>
      </c>
    </row>
    <row r="262" spans="1:3" s="68" customFormat="1" x14ac:dyDescent="0.25">
      <c r="A262" s="75">
        <v>363</v>
      </c>
      <c r="B262" s="75" t="s">
        <v>2458</v>
      </c>
      <c r="C262" s="75" t="s">
        <v>1270</v>
      </c>
    </row>
    <row r="263" spans="1:3" s="68" customFormat="1" x14ac:dyDescent="0.25">
      <c r="A263" s="108">
        <v>364</v>
      </c>
      <c r="B263" s="108" t="s">
        <v>2401</v>
      </c>
      <c r="C263" s="108" t="s">
        <v>1273</v>
      </c>
    </row>
    <row r="264" spans="1:3" x14ac:dyDescent="0.25">
      <c r="A264" s="38">
        <v>365</v>
      </c>
      <c r="B264" s="38" t="s">
        <v>2456</v>
      </c>
      <c r="C264" s="38" t="s">
        <v>1270</v>
      </c>
    </row>
    <row r="265" spans="1:3" x14ac:dyDescent="0.25">
      <c r="A265" s="38">
        <v>366</v>
      </c>
      <c r="B265" s="38" t="s">
        <v>2226</v>
      </c>
      <c r="C265" s="38" t="s">
        <v>1271</v>
      </c>
    </row>
    <row r="266" spans="1:3" x14ac:dyDescent="0.25">
      <c r="A266" s="38">
        <v>367</v>
      </c>
      <c r="B266" s="38" t="s">
        <v>2570</v>
      </c>
      <c r="C266" s="38" t="s">
        <v>1271</v>
      </c>
    </row>
    <row r="267" spans="1:3" x14ac:dyDescent="0.25">
      <c r="A267" s="38">
        <v>368</v>
      </c>
      <c r="B267" s="38" t="s">
        <v>2519</v>
      </c>
      <c r="C267" s="38" t="s">
        <v>1271</v>
      </c>
    </row>
    <row r="268" spans="1:3" x14ac:dyDescent="0.25">
      <c r="A268" s="38">
        <v>369</v>
      </c>
      <c r="B268" s="38" t="s">
        <v>2457</v>
      </c>
      <c r="C268" s="38" t="s">
        <v>1270</v>
      </c>
    </row>
    <row r="269" spans="1:3" x14ac:dyDescent="0.25">
      <c r="A269" s="38">
        <v>370</v>
      </c>
      <c r="B269" s="38" t="s">
        <v>2225</v>
      </c>
      <c r="C269" s="38" t="s">
        <v>1273</v>
      </c>
    </row>
    <row r="270" spans="1:3" x14ac:dyDescent="0.25">
      <c r="A270" s="38">
        <v>371</v>
      </c>
      <c r="B270" s="38" t="s">
        <v>2556</v>
      </c>
      <c r="C270" s="38" t="s">
        <v>1273</v>
      </c>
    </row>
    <row r="271" spans="1:3" x14ac:dyDescent="0.25">
      <c r="A271" s="38">
        <v>372</v>
      </c>
      <c r="B271" s="38" t="s">
        <v>2239</v>
      </c>
      <c r="C271" s="38" t="s">
        <v>1273</v>
      </c>
    </row>
    <row r="272" spans="1:3" s="68" customFormat="1" x14ac:dyDescent="0.25">
      <c r="A272" s="73">
        <v>373</v>
      </c>
      <c r="B272" s="73" t="s">
        <v>2220</v>
      </c>
      <c r="C272" s="73" t="s">
        <v>1273</v>
      </c>
    </row>
    <row r="273" spans="1:3" x14ac:dyDescent="0.25">
      <c r="A273" s="38">
        <v>374</v>
      </c>
      <c r="B273" s="38" t="s">
        <v>2577</v>
      </c>
      <c r="C273" s="38" t="s">
        <v>1270</v>
      </c>
    </row>
    <row r="274" spans="1:3" x14ac:dyDescent="0.25">
      <c r="A274" s="38">
        <v>375</v>
      </c>
      <c r="B274" s="38" t="s">
        <v>2542</v>
      </c>
      <c r="C274" s="38" t="s">
        <v>1270</v>
      </c>
    </row>
    <row r="275" spans="1:3" x14ac:dyDescent="0.25">
      <c r="A275" s="38">
        <v>376</v>
      </c>
      <c r="B275" s="38" t="s">
        <v>2578</v>
      </c>
      <c r="C275" s="38" t="s">
        <v>1270</v>
      </c>
    </row>
    <row r="276" spans="1:3" x14ac:dyDescent="0.25">
      <c r="A276" s="38">
        <v>377</v>
      </c>
      <c r="B276" s="38" t="s">
        <v>2255</v>
      </c>
      <c r="C276" s="38" t="s">
        <v>1270</v>
      </c>
    </row>
    <row r="277" spans="1:3" x14ac:dyDescent="0.25">
      <c r="A277" s="38">
        <v>378</v>
      </c>
      <c r="B277" s="38" t="s">
        <v>2219</v>
      </c>
      <c r="C277" s="38" t="s">
        <v>1270</v>
      </c>
    </row>
    <row r="278" spans="1:3" x14ac:dyDescent="0.25">
      <c r="A278" s="38">
        <v>380</v>
      </c>
      <c r="B278" s="38" t="s">
        <v>1478</v>
      </c>
      <c r="C278" s="38" t="s">
        <v>1273</v>
      </c>
    </row>
    <row r="279" spans="1:3" x14ac:dyDescent="0.25">
      <c r="A279" s="38">
        <v>382</v>
      </c>
      <c r="B279" s="38" t="s">
        <v>2432</v>
      </c>
      <c r="C279" s="38" t="s">
        <v>1270</v>
      </c>
    </row>
    <row r="280" spans="1:3" x14ac:dyDescent="0.25">
      <c r="A280" s="38">
        <v>383</v>
      </c>
      <c r="B280" s="38" t="s">
        <v>2258</v>
      </c>
      <c r="C280" s="38" t="s">
        <v>1273</v>
      </c>
    </row>
    <row r="281" spans="1:3" x14ac:dyDescent="0.25">
      <c r="A281" s="38">
        <v>384</v>
      </c>
      <c r="B281" s="38" t="s">
        <v>2450</v>
      </c>
      <c r="C281" s="38" t="s">
        <v>1270</v>
      </c>
    </row>
    <row r="282" spans="1:3" x14ac:dyDescent="0.25">
      <c r="A282" s="38">
        <v>385</v>
      </c>
      <c r="B282" s="38" t="s">
        <v>1479</v>
      </c>
      <c r="C282" s="38" t="s">
        <v>1271</v>
      </c>
    </row>
    <row r="283" spans="1:3" x14ac:dyDescent="0.25">
      <c r="A283" s="38">
        <v>386</v>
      </c>
      <c r="B283" s="38" t="s">
        <v>1480</v>
      </c>
      <c r="C283" s="38" t="s">
        <v>1271</v>
      </c>
    </row>
    <row r="284" spans="1:3" x14ac:dyDescent="0.25">
      <c r="A284" s="38">
        <v>387</v>
      </c>
      <c r="B284" s="38" t="s">
        <v>1481</v>
      </c>
      <c r="C284" s="38" t="s">
        <v>1270</v>
      </c>
    </row>
    <row r="285" spans="1:3" x14ac:dyDescent="0.25">
      <c r="A285" s="38">
        <v>388</v>
      </c>
      <c r="B285" s="38" t="s">
        <v>1482</v>
      </c>
      <c r="C285" s="38" t="s">
        <v>1273</v>
      </c>
    </row>
    <row r="286" spans="1:3" x14ac:dyDescent="0.25">
      <c r="A286" s="38">
        <v>389</v>
      </c>
      <c r="B286" s="38" t="s">
        <v>1483</v>
      </c>
      <c r="C286" s="38" t="s">
        <v>1270</v>
      </c>
    </row>
    <row r="287" spans="1:3" x14ac:dyDescent="0.25">
      <c r="A287" s="38">
        <v>390</v>
      </c>
      <c r="B287" s="38" t="s">
        <v>1484</v>
      </c>
      <c r="C287" s="38" t="s">
        <v>1270</v>
      </c>
    </row>
    <row r="288" spans="1:3" x14ac:dyDescent="0.25">
      <c r="A288" s="38">
        <v>391</v>
      </c>
      <c r="B288" s="38" t="s">
        <v>1485</v>
      </c>
      <c r="C288" s="38" t="s">
        <v>1270</v>
      </c>
    </row>
    <row r="289" spans="1:3" x14ac:dyDescent="0.25">
      <c r="A289" s="38">
        <v>392</v>
      </c>
      <c r="B289" s="38" t="s">
        <v>1486</v>
      </c>
      <c r="C289" s="38" t="s">
        <v>1272</v>
      </c>
    </row>
    <row r="290" spans="1:3" x14ac:dyDescent="0.25">
      <c r="A290" s="38">
        <v>394</v>
      </c>
      <c r="B290" s="38" t="s">
        <v>1487</v>
      </c>
      <c r="C290" s="38" t="s">
        <v>1270</v>
      </c>
    </row>
    <row r="291" spans="1:3" x14ac:dyDescent="0.25">
      <c r="A291" s="38">
        <v>395</v>
      </c>
      <c r="B291" s="38" t="s">
        <v>1488</v>
      </c>
      <c r="C291" s="38" t="s">
        <v>1273</v>
      </c>
    </row>
    <row r="292" spans="1:3" x14ac:dyDescent="0.25">
      <c r="A292" s="38">
        <v>396</v>
      </c>
      <c r="B292" s="38" t="s">
        <v>1489</v>
      </c>
      <c r="C292" s="38" t="s">
        <v>1273</v>
      </c>
    </row>
    <row r="293" spans="1:3" x14ac:dyDescent="0.25">
      <c r="A293" s="38">
        <v>398</v>
      </c>
      <c r="B293" s="38" t="s">
        <v>2579</v>
      </c>
      <c r="C293" s="38" t="s">
        <v>1270</v>
      </c>
    </row>
    <row r="294" spans="1:3" x14ac:dyDescent="0.25">
      <c r="A294" s="38">
        <v>399</v>
      </c>
      <c r="B294" s="38" t="s">
        <v>1491</v>
      </c>
      <c r="C294" s="38" t="s">
        <v>1271</v>
      </c>
    </row>
    <row r="295" spans="1:3" x14ac:dyDescent="0.25">
      <c r="A295" s="38">
        <v>402</v>
      </c>
      <c r="B295" s="38" t="s">
        <v>1492</v>
      </c>
      <c r="C295" s="38" t="s">
        <v>1273</v>
      </c>
    </row>
    <row r="296" spans="1:3" x14ac:dyDescent="0.25">
      <c r="A296" s="38">
        <v>403</v>
      </c>
      <c r="B296" s="38" t="s">
        <v>1493</v>
      </c>
      <c r="C296" s="38" t="s">
        <v>1272</v>
      </c>
    </row>
    <row r="297" spans="1:3" x14ac:dyDescent="0.25">
      <c r="A297" s="38">
        <v>405</v>
      </c>
      <c r="B297" s="38" t="s">
        <v>1494</v>
      </c>
      <c r="C297" s="38" t="s">
        <v>1273</v>
      </c>
    </row>
    <row r="298" spans="1:3" x14ac:dyDescent="0.25">
      <c r="A298" s="38">
        <v>406</v>
      </c>
      <c r="B298" s="38" t="s">
        <v>1495</v>
      </c>
      <c r="C298" s="38" t="s">
        <v>1270</v>
      </c>
    </row>
    <row r="299" spans="1:3" x14ac:dyDescent="0.25">
      <c r="A299" s="38">
        <v>407</v>
      </c>
      <c r="B299" s="38" t="s">
        <v>1496</v>
      </c>
      <c r="C299" s="38" t="s">
        <v>1270</v>
      </c>
    </row>
    <row r="300" spans="1:3" x14ac:dyDescent="0.25">
      <c r="A300" s="38">
        <v>408</v>
      </c>
      <c r="B300" s="38" t="s">
        <v>1497</v>
      </c>
      <c r="C300" s="38" t="s">
        <v>1270</v>
      </c>
    </row>
    <row r="301" spans="1:3" x14ac:dyDescent="0.25">
      <c r="A301" s="38">
        <v>409</v>
      </c>
      <c r="B301" s="38" t="s">
        <v>1498</v>
      </c>
      <c r="C301" s="38" t="s">
        <v>1270</v>
      </c>
    </row>
    <row r="302" spans="1:3" x14ac:dyDescent="0.25">
      <c r="A302" s="38">
        <v>410</v>
      </c>
      <c r="B302" s="38" t="s">
        <v>1499</v>
      </c>
      <c r="C302" s="38" t="s">
        <v>1270</v>
      </c>
    </row>
    <row r="303" spans="1:3" x14ac:dyDescent="0.25">
      <c r="A303" s="38">
        <v>411</v>
      </c>
      <c r="B303" s="38" t="s">
        <v>1500</v>
      </c>
      <c r="C303" s="38" t="s">
        <v>1273</v>
      </c>
    </row>
    <row r="304" spans="1:3" x14ac:dyDescent="0.25">
      <c r="A304" s="38">
        <v>412</v>
      </c>
      <c r="B304" s="38" t="s">
        <v>2580</v>
      </c>
      <c r="C304" s="38" t="s">
        <v>1270</v>
      </c>
    </row>
    <row r="305" spans="1:3" x14ac:dyDescent="0.25">
      <c r="A305" s="38">
        <v>413</v>
      </c>
      <c r="B305" s="38" t="s">
        <v>1501</v>
      </c>
      <c r="C305" s="38" t="s">
        <v>1273</v>
      </c>
    </row>
    <row r="306" spans="1:3" x14ac:dyDescent="0.25">
      <c r="A306" s="38">
        <v>414</v>
      </c>
      <c r="B306" s="38" t="s">
        <v>2303</v>
      </c>
      <c r="C306" s="38" t="s">
        <v>1270</v>
      </c>
    </row>
    <row r="307" spans="1:3" x14ac:dyDescent="0.25">
      <c r="A307" s="38">
        <v>415</v>
      </c>
      <c r="B307" s="38" t="s">
        <v>1502</v>
      </c>
      <c r="C307" s="38" t="s">
        <v>1270</v>
      </c>
    </row>
    <row r="308" spans="1:3" x14ac:dyDescent="0.25">
      <c r="A308" s="38">
        <v>416</v>
      </c>
      <c r="B308" s="38" t="s">
        <v>1503</v>
      </c>
      <c r="C308" s="38" t="s">
        <v>1270</v>
      </c>
    </row>
    <row r="309" spans="1:3" x14ac:dyDescent="0.25">
      <c r="A309" s="38">
        <v>420</v>
      </c>
      <c r="B309" s="38" t="s">
        <v>1504</v>
      </c>
      <c r="C309" s="38" t="s">
        <v>1270</v>
      </c>
    </row>
    <row r="310" spans="1:3" x14ac:dyDescent="0.25">
      <c r="A310" s="38">
        <v>421</v>
      </c>
      <c r="B310" s="38" t="s">
        <v>1505</v>
      </c>
      <c r="C310" s="38" t="s">
        <v>1270</v>
      </c>
    </row>
    <row r="311" spans="1:3" x14ac:dyDescent="0.25">
      <c r="A311" s="38">
        <v>422</v>
      </c>
      <c r="B311" s="38" t="s">
        <v>1506</v>
      </c>
      <c r="C311" s="38" t="s">
        <v>1270</v>
      </c>
    </row>
    <row r="312" spans="1:3" x14ac:dyDescent="0.25">
      <c r="A312" s="38">
        <v>423</v>
      </c>
      <c r="B312" s="38" t="s">
        <v>1507</v>
      </c>
      <c r="C312" s="38" t="s">
        <v>1270</v>
      </c>
    </row>
    <row r="313" spans="1:3" x14ac:dyDescent="0.25">
      <c r="A313" s="38">
        <v>424</v>
      </c>
      <c r="B313" s="38" t="s">
        <v>1508</v>
      </c>
      <c r="C313" s="38" t="s">
        <v>1270</v>
      </c>
    </row>
    <row r="314" spans="1:3" x14ac:dyDescent="0.25">
      <c r="A314" s="38">
        <v>425</v>
      </c>
      <c r="B314" s="38" t="s">
        <v>1509</v>
      </c>
      <c r="C314" s="38" t="s">
        <v>1270</v>
      </c>
    </row>
    <row r="315" spans="1:3" x14ac:dyDescent="0.25">
      <c r="A315" s="38">
        <v>427</v>
      </c>
      <c r="B315" s="38" t="s">
        <v>1510</v>
      </c>
      <c r="C315" s="38" t="s">
        <v>1271</v>
      </c>
    </row>
    <row r="316" spans="1:3" x14ac:dyDescent="0.25">
      <c r="A316" s="38">
        <v>428</v>
      </c>
      <c r="B316" s="38" t="s">
        <v>1511</v>
      </c>
      <c r="C316" s="38" t="s">
        <v>1270</v>
      </c>
    </row>
    <row r="317" spans="1:3" x14ac:dyDescent="0.25">
      <c r="A317" s="38">
        <v>429</v>
      </c>
      <c r="B317" s="38" t="s">
        <v>1512</v>
      </c>
      <c r="C317" s="38" t="s">
        <v>1271</v>
      </c>
    </row>
    <row r="318" spans="1:3" x14ac:dyDescent="0.25">
      <c r="A318" s="38">
        <v>430</v>
      </c>
      <c r="B318" s="38" t="s">
        <v>2574</v>
      </c>
      <c r="C318" s="38" t="s">
        <v>1272</v>
      </c>
    </row>
    <row r="319" spans="1:3" x14ac:dyDescent="0.25">
      <c r="A319" s="38">
        <v>431</v>
      </c>
      <c r="B319" s="38" t="s">
        <v>2307</v>
      </c>
      <c r="C319" s="38" t="s">
        <v>1273</v>
      </c>
    </row>
    <row r="320" spans="1:3" x14ac:dyDescent="0.25">
      <c r="A320" s="38">
        <v>432</v>
      </c>
      <c r="B320" s="38" t="s">
        <v>1513</v>
      </c>
      <c r="C320" s="38" t="s">
        <v>1273</v>
      </c>
    </row>
    <row r="321" spans="1:3" x14ac:dyDescent="0.25">
      <c r="A321" s="38">
        <v>433</v>
      </c>
      <c r="B321" s="38" t="s">
        <v>1514</v>
      </c>
      <c r="C321" s="38" t="s">
        <v>1271</v>
      </c>
    </row>
    <row r="322" spans="1:3" x14ac:dyDescent="0.25">
      <c r="A322" s="38">
        <v>434</v>
      </c>
      <c r="B322" s="38" t="s">
        <v>1515</v>
      </c>
      <c r="C322" s="38" t="s">
        <v>1270</v>
      </c>
    </row>
    <row r="323" spans="1:3" x14ac:dyDescent="0.25">
      <c r="A323" s="38">
        <v>435</v>
      </c>
      <c r="B323" s="38" t="s">
        <v>1516</v>
      </c>
      <c r="C323" s="38" t="s">
        <v>1270</v>
      </c>
    </row>
    <row r="324" spans="1:3" x14ac:dyDescent="0.25">
      <c r="A324" s="38">
        <v>436</v>
      </c>
      <c r="B324" s="38" t="s">
        <v>1517</v>
      </c>
      <c r="C324" s="38" t="s">
        <v>1270</v>
      </c>
    </row>
    <row r="325" spans="1:3" x14ac:dyDescent="0.25">
      <c r="A325" s="38">
        <v>437</v>
      </c>
      <c r="B325" s="38" t="s">
        <v>1518</v>
      </c>
      <c r="C325" s="38" t="s">
        <v>1270</v>
      </c>
    </row>
    <row r="326" spans="1:3" x14ac:dyDescent="0.25">
      <c r="A326" s="38">
        <v>438</v>
      </c>
      <c r="B326" s="38" t="s">
        <v>1519</v>
      </c>
      <c r="C326" s="38" t="s">
        <v>1270</v>
      </c>
    </row>
    <row r="327" spans="1:3" x14ac:dyDescent="0.25">
      <c r="A327" s="38">
        <v>441</v>
      </c>
      <c r="B327" s="38" t="s">
        <v>1915</v>
      </c>
      <c r="C327" s="38" t="s">
        <v>1270</v>
      </c>
    </row>
    <row r="328" spans="1:3" x14ac:dyDescent="0.25">
      <c r="A328" s="38">
        <v>443</v>
      </c>
      <c r="B328" s="38" t="s">
        <v>1520</v>
      </c>
      <c r="C328" s="38" t="s">
        <v>1270</v>
      </c>
    </row>
    <row r="329" spans="1:3" x14ac:dyDescent="0.25">
      <c r="A329" s="38">
        <v>444</v>
      </c>
      <c r="B329" s="38" t="s">
        <v>2366</v>
      </c>
      <c r="C329" s="38" t="s">
        <v>1273</v>
      </c>
    </row>
    <row r="330" spans="1:3" x14ac:dyDescent="0.25">
      <c r="A330" s="38">
        <v>445</v>
      </c>
      <c r="B330" s="38" t="s">
        <v>1521</v>
      </c>
      <c r="C330" s="38" t="s">
        <v>1270</v>
      </c>
    </row>
    <row r="331" spans="1:3" x14ac:dyDescent="0.25">
      <c r="A331" s="38">
        <v>446</v>
      </c>
      <c r="B331" s="38" t="s">
        <v>1940</v>
      </c>
      <c r="C331" s="38" t="s">
        <v>1270</v>
      </c>
    </row>
    <row r="332" spans="1:3" x14ac:dyDescent="0.25">
      <c r="A332" s="38">
        <v>447</v>
      </c>
      <c r="B332" s="38" t="s">
        <v>1522</v>
      </c>
      <c r="C332" s="38" t="s">
        <v>1271</v>
      </c>
    </row>
    <row r="333" spans="1:3" x14ac:dyDescent="0.25">
      <c r="A333" s="38">
        <v>448</v>
      </c>
      <c r="B333" s="38" t="s">
        <v>1523</v>
      </c>
      <c r="C333" s="38" t="s">
        <v>1270</v>
      </c>
    </row>
    <row r="334" spans="1:3" x14ac:dyDescent="0.25">
      <c r="A334" s="38">
        <v>449</v>
      </c>
      <c r="B334" s="38" t="s">
        <v>1945</v>
      </c>
      <c r="C334" s="38" t="s">
        <v>1270</v>
      </c>
    </row>
    <row r="335" spans="1:3" x14ac:dyDescent="0.25">
      <c r="A335" s="38">
        <v>453</v>
      </c>
      <c r="B335" s="38" t="s">
        <v>1524</v>
      </c>
      <c r="C335" s="38" t="s">
        <v>1270</v>
      </c>
    </row>
    <row r="336" spans="1:3" x14ac:dyDescent="0.25">
      <c r="A336" s="38">
        <v>454</v>
      </c>
      <c r="B336" s="38" t="s">
        <v>2326</v>
      </c>
      <c r="C336" s="38" t="s">
        <v>1273</v>
      </c>
    </row>
    <row r="337" spans="1:3" x14ac:dyDescent="0.25">
      <c r="A337" s="38">
        <v>455</v>
      </c>
      <c r="B337" s="38" t="s">
        <v>1525</v>
      </c>
      <c r="C337" s="38" t="s">
        <v>1272</v>
      </c>
    </row>
    <row r="338" spans="1:3" x14ac:dyDescent="0.25">
      <c r="A338" s="38">
        <v>456</v>
      </c>
      <c r="B338" s="38" t="s">
        <v>2581</v>
      </c>
      <c r="C338" s="38" t="s">
        <v>1270</v>
      </c>
    </row>
    <row r="339" spans="1:3" x14ac:dyDescent="0.25">
      <c r="A339" s="38">
        <v>457</v>
      </c>
      <c r="B339" s="38" t="s">
        <v>2328</v>
      </c>
      <c r="C339" s="38" t="s">
        <v>1270</v>
      </c>
    </row>
    <row r="340" spans="1:3" x14ac:dyDescent="0.25">
      <c r="A340" s="38">
        <v>458</v>
      </c>
      <c r="B340" s="38" t="s">
        <v>2301</v>
      </c>
      <c r="C340" s="38" t="s">
        <v>1270</v>
      </c>
    </row>
    <row r="341" spans="1:3" x14ac:dyDescent="0.25">
      <c r="A341" s="38">
        <v>459</v>
      </c>
      <c r="B341" s="38" t="s">
        <v>2221</v>
      </c>
      <c r="C341" s="38" t="s">
        <v>1270</v>
      </c>
    </row>
    <row r="342" spans="1:3" x14ac:dyDescent="0.25">
      <c r="A342" s="38">
        <v>461</v>
      </c>
      <c r="B342" s="38" t="s">
        <v>1526</v>
      </c>
      <c r="C342" s="38" t="s">
        <v>1270</v>
      </c>
    </row>
    <row r="343" spans="1:3" x14ac:dyDescent="0.25">
      <c r="A343" s="38">
        <v>462</v>
      </c>
      <c r="B343" s="38" t="s">
        <v>1903</v>
      </c>
      <c r="C343" s="38" t="s">
        <v>1271</v>
      </c>
    </row>
    <row r="344" spans="1:3" s="68" customFormat="1" x14ac:dyDescent="0.25">
      <c r="A344" s="108">
        <v>463</v>
      </c>
      <c r="B344" s="108" t="s">
        <v>1527</v>
      </c>
      <c r="C344" s="108" t="s">
        <v>1273</v>
      </c>
    </row>
    <row r="345" spans="1:3" x14ac:dyDescent="0.25">
      <c r="A345" s="38">
        <v>465</v>
      </c>
      <c r="B345" s="38" t="s">
        <v>2322</v>
      </c>
      <c r="C345" s="38" t="s">
        <v>1270</v>
      </c>
    </row>
    <row r="346" spans="1:3" x14ac:dyDescent="0.25">
      <c r="A346" s="38">
        <v>466</v>
      </c>
      <c r="B346" s="38" t="s">
        <v>1910</v>
      </c>
      <c r="C346" s="38" t="s">
        <v>1270</v>
      </c>
    </row>
    <row r="347" spans="1:3" x14ac:dyDescent="0.25">
      <c r="A347" s="38">
        <v>467</v>
      </c>
      <c r="B347" s="38" t="s">
        <v>1911</v>
      </c>
      <c r="C347" s="38" t="s">
        <v>1273</v>
      </c>
    </row>
    <row r="348" spans="1:3" x14ac:dyDescent="0.25">
      <c r="A348" s="38">
        <v>468</v>
      </c>
      <c r="B348" s="38" t="s">
        <v>2171</v>
      </c>
      <c r="C348" s="38" t="s">
        <v>1270</v>
      </c>
    </row>
    <row r="349" spans="1:3" x14ac:dyDescent="0.25">
      <c r="A349" s="38">
        <v>469</v>
      </c>
      <c r="B349" s="38" t="s">
        <v>2244</v>
      </c>
      <c r="C349" s="38" t="s">
        <v>1270</v>
      </c>
    </row>
    <row r="350" spans="1:3" x14ac:dyDescent="0.25">
      <c r="A350" s="38">
        <v>470</v>
      </c>
      <c r="B350" s="38" t="s">
        <v>1528</v>
      </c>
      <c r="C350" s="38" t="s">
        <v>1272</v>
      </c>
    </row>
    <row r="351" spans="1:3" x14ac:dyDescent="0.25">
      <c r="A351" s="38">
        <v>471</v>
      </c>
      <c r="B351" s="38" t="s">
        <v>1925</v>
      </c>
      <c r="C351" s="38" t="s">
        <v>1270</v>
      </c>
    </row>
    <row r="352" spans="1:3" x14ac:dyDescent="0.25">
      <c r="A352" s="38">
        <v>472</v>
      </c>
      <c r="B352" s="38" t="s">
        <v>2559</v>
      </c>
      <c r="C352" s="38" t="s">
        <v>1271</v>
      </c>
    </row>
    <row r="353" spans="1:3" x14ac:dyDescent="0.25">
      <c r="A353" s="38">
        <v>473</v>
      </c>
      <c r="B353" s="38" t="s">
        <v>1529</v>
      </c>
      <c r="C353" s="38" t="s">
        <v>1270</v>
      </c>
    </row>
    <row r="354" spans="1:3" s="59" customFormat="1" x14ac:dyDescent="0.25">
      <c r="A354" s="65">
        <v>474</v>
      </c>
      <c r="B354" s="65" t="s">
        <v>2582</v>
      </c>
      <c r="C354" s="38" t="s">
        <v>1270</v>
      </c>
    </row>
    <row r="355" spans="1:3" x14ac:dyDescent="0.25">
      <c r="A355" s="38">
        <v>476</v>
      </c>
      <c r="B355" s="38" t="s">
        <v>1530</v>
      </c>
      <c r="C355" s="38" t="s">
        <v>1270</v>
      </c>
    </row>
    <row r="356" spans="1:3" x14ac:dyDescent="0.25">
      <c r="A356" s="38">
        <v>479</v>
      </c>
      <c r="B356" s="38" t="s">
        <v>2567</v>
      </c>
      <c r="C356" s="38" t="s">
        <v>1273</v>
      </c>
    </row>
    <row r="357" spans="1:3" x14ac:dyDescent="0.25">
      <c r="A357" s="38">
        <v>480</v>
      </c>
      <c r="B357" s="38" t="s">
        <v>2181</v>
      </c>
      <c r="C357" s="38" t="s">
        <v>1271</v>
      </c>
    </row>
    <row r="358" spans="1:3" x14ac:dyDescent="0.25">
      <c r="A358" s="38">
        <v>482</v>
      </c>
      <c r="B358" s="38" t="s">
        <v>2361</v>
      </c>
      <c r="C358" s="38" t="s">
        <v>1273</v>
      </c>
    </row>
    <row r="359" spans="1:3" x14ac:dyDescent="0.25">
      <c r="A359" s="38">
        <v>483</v>
      </c>
      <c r="B359" s="38" t="s">
        <v>2345</v>
      </c>
      <c r="C359" s="38" t="s">
        <v>1273</v>
      </c>
    </row>
    <row r="360" spans="1:3" x14ac:dyDescent="0.25">
      <c r="A360" s="38">
        <v>485</v>
      </c>
      <c r="B360" s="38" t="s">
        <v>1531</v>
      </c>
      <c r="C360" s="38" t="s">
        <v>1270</v>
      </c>
    </row>
    <row r="361" spans="1:3" x14ac:dyDescent="0.25">
      <c r="A361" s="38">
        <v>486</v>
      </c>
      <c r="B361" s="38" t="s">
        <v>1532</v>
      </c>
      <c r="C361" s="38" t="s">
        <v>1270</v>
      </c>
    </row>
    <row r="362" spans="1:3" x14ac:dyDescent="0.25">
      <c r="A362" s="38">
        <v>487</v>
      </c>
      <c r="B362" s="38" t="s">
        <v>1533</v>
      </c>
      <c r="C362" s="38" t="s">
        <v>1270</v>
      </c>
    </row>
    <row r="363" spans="1:3" x14ac:dyDescent="0.25">
      <c r="A363" s="38">
        <v>488</v>
      </c>
      <c r="B363" s="38" t="s">
        <v>1534</v>
      </c>
      <c r="C363" s="38" t="s">
        <v>1270</v>
      </c>
    </row>
    <row r="364" spans="1:3" x14ac:dyDescent="0.25">
      <c r="A364" s="38">
        <v>489</v>
      </c>
      <c r="B364" s="38" t="s">
        <v>1535</v>
      </c>
      <c r="C364" s="38" t="s">
        <v>1273</v>
      </c>
    </row>
    <row r="365" spans="1:3" x14ac:dyDescent="0.25">
      <c r="A365" s="38">
        <v>490</v>
      </c>
      <c r="B365" s="38" t="s">
        <v>1536</v>
      </c>
      <c r="C365" s="38" t="s">
        <v>1270</v>
      </c>
    </row>
    <row r="366" spans="1:3" x14ac:dyDescent="0.25">
      <c r="A366" s="38">
        <v>491</v>
      </c>
      <c r="B366" s="38" t="s">
        <v>2302</v>
      </c>
      <c r="C366" s="38" t="s">
        <v>1271</v>
      </c>
    </row>
    <row r="367" spans="1:3" x14ac:dyDescent="0.25">
      <c r="A367" s="38">
        <v>492</v>
      </c>
      <c r="B367" s="38" t="s">
        <v>2439</v>
      </c>
      <c r="C367" s="38" t="s">
        <v>1273</v>
      </c>
    </row>
    <row r="368" spans="1:3" x14ac:dyDescent="0.25">
      <c r="A368" s="38">
        <v>493</v>
      </c>
      <c r="B368" s="38" t="s">
        <v>1537</v>
      </c>
      <c r="C368" s="38" t="s">
        <v>1270</v>
      </c>
    </row>
    <row r="369" spans="1:3" x14ac:dyDescent="0.25">
      <c r="A369" s="38">
        <v>494</v>
      </c>
      <c r="B369" s="38" t="s">
        <v>1538</v>
      </c>
      <c r="C369" s="38" t="s">
        <v>1270</v>
      </c>
    </row>
    <row r="370" spans="1:3" x14ac:dyDescent="0.25">
      <c r="A370" s="38">
        <v>495</v>
      </c>
      <c r="B370" s="38" t="s">
        <v>2441</v>
      </c>
      <c r="C370" s="38" t="s">
        <v>1271</v>
      </c>
    </row>
    <row r="371" spans="1:3" x14ac:dyDescent="0.25">
      <c r="A371" s="38">
        <v>496</v>
      </c>
      <c r="B371" s="38" t="s">
        <v>1539</v>
      </c>
      <c r="C371" s="38" t="s">
        <v>1273</v>
      </c>
    </row>
    <row r="372" spans="1:3" x14ac:dyDescent="0.25">
      <c r="A372" s="38">
        <v>497</v>
      </c>
      <c r="B372" s="38" t="s">
        <v>2434</v>
      </c>
      <c r="C372" s="38" t="s">
        <v>1273</v>
      </c>
    </row>
    <row r="373" spans="1:3" x14ac:dyDescent="0.25">
      <c r="A373" s="38">
        <v>498</v>
      </c>
      <c r="B373" s="38" t="s">
        <v>2323</v>
      </c>
      <c r="C373" s="38" t="s">
        <v>1270</v>
      </c>
    </row>
    <row r="374" spans="1:3" x14ac:dyDescent="0.25">
      <c r="A374" s="38">
        <v>499</v>
      </c>
      <c r="B374" s="38" t="s">
        <v>1540</v>
      </c>
      <c r="C374" s="38" t="s">
        <v>1270</v>
      </c>
    </row>
    <row r="375" spans="1:3" x14ac:dyDescent="0.25">
      <c r="A375" s="38">
        <v>500</v>
      </c>
      <c r="B375" s="38" t="s">
        <v>1541</v>
      </c>
      <c r="C375" s="38" t="s">
        <v>1273</v>
      </c>
    </row>
    <row r="376" spans="1:3" x14ac:dyDescent="0.25">
      <c r="A376" s="38">
        <v>501</v>
      </c>
      <c r="B376" s="38" t="s">
        <v>1542</v>
      </c>
      <c r="C376" s="38" t="s">
        <v>1273</v>
      </c>
    </row>
    <row r="377" spans="1:3" x14ac:dyDescent="0.25">
      <c r="A377" s="38">
        <v>502</v>
      </c>
      <c r="B377" s="38" t="s">
        <v>2369</v>
      </c>
      <c r="C377" s="38" t="s">
        <v>1273</v>
      </c>
    </row>
    <row r="378" spans="1:3" x14ac:dyDescent="0.25">
      <c r="A378" s="38">
        <v>504</v>
      </c>
      <c r="B378" s="38" t="s">
        <v>2596</v>
      </c>
      <c r="C378" s="38" t="s">
        <v>1270</v>
      </c>
    </row>
    <row r="379" spans="1:3" x14ac:dyDescent="0.25">
      <c r="A379" s="38">
        <v>507</v>
      </c>
      <c r="B379" s="38" t="s">
        <v>1966</v>
      </c>
      <c r="C379" s="38" t="s">
        <v>1270</v>
      </c>
    </row>
    <row r="380" spans="1:3" x14ac:dyDescent="0.25">
      <c r="A380" s="38">
        <v>510</v>
      </c>
      <c r="B380" s="38" t="s">
        <v>1543</v>
      </c>
      <c r="C380" s="38" t="s">
        <v>1273</v>
      </c>
    </row>
    <row r="381" spans="1:3" x14ac:dyDescent="0.25">
      <c r="A381" s="38">
        <v>511</v>
      </c>
      <c r="B381" s="38" t="s">
        <v>1544</v>
      </c>
      <c r="C381" s="38" t="s">
        <v>1273</v>
      </c>
    </row>
    <row r="382" spans="1:3" x14ac:dyDescent="0.25">
      <c r="A382" s="38">
        <v>512</v>
      </c>
      <c r="B382" s="38" t="s">
        <v>2253</v>
      </c>
      <c r="C382" s="38" t="s">
        <v>1272</v>
      </c>
    </row>
    <row r="383" spans="1:3" x14ac:dyDescent="0.25">
      <c r="A383" s="38">
        <v>513</v>
      </c>
      <c r="B383" s="38" t="s">
        <v>1545</v>
      </c>
      <c r="C383" s="38" t="s">
        <v>1271</v>
      </c>
    </row>
    <row r="384" spans="1:3" x14ac:dyDescent="0.25">
      <c r="A384" s="38">
        <v>514</v>
      </c>
      <c r="B384" s="38" t="s">
        <v>2309</v>
      </c>
      <c r="C384" s="38" t="s">
        <v>1270</v>
      </c>
    </row>
    <row r="385" spans="1:3" x14ac:dyDescent="0.25">
      <c r="A385" s="38">
        <v>515</v>
      </c>
      <c r="B385" s="38" t="s">
        <v>1546</v>
      </c>
      <c r="C385" s="38" t="s">
        <v>1270</v>
      </c>
    </row>
    <row r="386" spans="1:3" x14ac:dyDescent="0.25">
      <c r="A386" s="38">
        <v>516</v>
      </c>
      <c r="B386" s="38" t="s">
        <v>1547</v>
      </c>
      <c r="C386" s="38" t="s">
        <v>1270</v>
      </c>
    </row>
    <row r="387" spans="1:3" x14ac:dyDescent="0.25">
      <c r="A387" s="38">
        <v>517</v>
      </c>
      <c r="B387" s="38" t="s">
        <v>1548</v>
      </c>
      <c r="C387" s="38" t="s">
        <v>1270</v>
      </c>
    </row>
    <row r="388" spans="1:3" x14ac:dyDescent="0.25">
      <c r="A388" s="38">
        <v>518</v>
      </c>
      <c r="B388" s="38" t="s">
        <v>1549</v>
      </c>
      <c r="C388" s="38" t="s">
        <v>1273</v>
      </c>
    </row>
    <row r="389" spans="1:3" x14ac:dyDescent="0.25">
      <c r="A389" s="38">
        <v>519</v>
      </c>
      <c r="B389" s="38" t="s">
        <v>1550</v>
      </c>
      <c r="C389" s="38" t="s">
        <v>1271</v>
      </c>
    </row>
    <row r="390" spans="1:3" x14ac:dyDescent="0.25">
      <c r="A390" s="38">
        <v>520</v>
      </c>
      <c r="B390" s="38" t="s">
        <v>1551</v>
      </c>
      <c r="C390" s="38" t="s">
        <v>1273</v>
      </c>
    </row>
    <row r="391" spans="1:3" x14ac:dyDescent="0.25">
      <c r="A391" s="38">
        <v>521</v>
      </c>
      <c r="B391" s="38" t="s">
        <v>1552</v>
      </c>
      <c r="C391" s="38" t="s">
        <v>1271</v>
      </c>
    </row>
    <row r="392" spans="1:3" x14ac:dyDescent="0.25">
      <c r="A392" s="38">
        <v>522</v>
      </c>
      <c r="B392" s="38" t="s">
        <v>1553</v>
      </c>
      <c r="C392" s="38" t="s">
        <v>1270</v>
      </c>
    </row>
    <row r="393" spans="1:3" x14ac:dyDescent="0.25">
      <c r="A393" s="38">
        <v>524</v>
      </c>
      <c r="B393" s="38" t="s">
        <v>1554</v>
      </c>
      <c r="C393" s="38" t="s">
        <v>1270</v>
      </c>
    </row>
    <row r="394" spans="1:3" x14ac:dyDescent="0.25">
      <c r="A394" s="38">
        <v>525</v>
      </c>
      <c r="B394" s="38" t="s">
        <v>2338</v>
      </c>
      <c r="C394" s="38" t="s">
        <v>1270</v>
      </c>
    </row>
    <row r="395" spans="1:3" x14ac:dyDescent="0.25">
      <c r="A395" s="38">
        <v>527</v>
      </c>
      <c r="B395" s="38" t="s">
        <v>1949</v>
      </c>
      <c r="C395" s="38" t="s">
        <v>1270</v>
      </c>
    </row>
    <row r="396" spans="1:3" x14ac:dyDescent="0.25">
      <c r="A396" s="38">
        <v>528</v>
      </c>
      <c r="B396" s="38" t="s">
        <v>1555</v>
      </c>
      <c r="C396" s="38" t="s">
        <v>1273</v>
      </c>
    </row>
    <row r="397" spans="1:3" x14ac:dyDescent="0.25">
      <c r="A397" s="38">
        <v>529</v>
      </c>
      <c r="B397" s="38" t="s">
        <v>1556</v>
      </c>
      <c r="C397" s="38" t="s">
        <v>1270</v>
      </c>
    </row>
    <row r="398" spans="1:3" x14ac:dyDescent="0.25">
      <c r="A398" s="38">
        <v>530</v>
      </c>
      <c r="B398" s="38" t="s">
        <v>1557</v>
      </c>
      <c r="C398" s="38" t="s">
        <v>1270</v>
      </c>
    </row>
    <row r="399" spans="1:3" x14ac:dyDescent="0.25">
      <c r="A399" s="38">
        <v>531</v>
      </c>
      <c r="B399" s="38" t="s">
        <v>1558</v>
      </c>
      <c r="C399" s="38" t="s">
        <v>1270</v>
      </c>
    </row>
    <row r="400" spans="1:3" x14ac:dyDescent="0.25">
      <c r="A400" s="38">
        <v>532</v>
      </c>
      <c r="B400" s="38" t="s">
        <v>1559</v>
      </c>
      <c r="C400" s="38" t="s">
        <v>1273</v>
      </c>
    </row>
    <row r="401" spans="1:3" x14ac:dyDescent="0.25">
      <c r="A401" s="38">
        <v>533</v>
      </c>
      <c r="B401" s="38" t="s">
        <v>1941</v>
      </c>
      <c r="C401" s="38" t="s">
        <v>1270</v>
      </c>
    </row>
    <row r="402" spans="1:3" x14ac:dyDescent="0.25">
      <c r="A402" s="38">
        <v>534</v>
      </c>
      <c r="B402" s="38" t="s">
        <v>1560</v>
      </c>
      <c r="C402" s="38" t="s">
        <v>1270</v>
      </c>
    </row>
    <row r="403" spans="1:3" x14ac:dyDescent="0.25">
      <c r="A403" s="38">
        <v>535</v>
      </c>
      <c r="B403" s="38" t="s">
        <v>2315</v>
      </c>
      <c r="C403" s="38" t="s">
        <v>1270</v>
      </c>
    </row>
    <row r="404" spans="1:3" x14ac:dyDescent="0.25">
      <c r="A404" s="38">
        <v>536</v>
      </c>
      <c r="B404" s="38" t="s">
        <v>1561</v>
      </c>
      <c r="C404" s="38" t="s">
        <v>1270</v>
      </c>
    </row>
    <row r="405" spans="1:3" x14ac:dyDescent="0.25">
      <c r="A405" s="38">
        <v>537</v>
      </c>
      <c r="B405" s="38" t="s">
        <v>1562</v>
      </c>
      <c r="C405" s="38" t="s">
        <v>1272</v>
      </c>
    </row>
    <row r="406" spans="1:3" x14ac:dyDescent="0.25">
      <c r="A406" s="38">
        <v>538</v>
      </c>
      <c r="B406" s="38" t="s">
        <v>2387</v>
      </c>
      <c r="C406" s="38" t="s">
        <v>1273</v>
      </c>
    </row>
    <row r="407" spans="1:3" x14ac:dyDescent="0.25">
      <c r="A407" s="38">
        <v>539</v>
      </c>
      <c r="B407" s="38" t="s">
        <v>2329</v>
      </c>
      <c r="C407" s="38" t="s">
        <v>1270</v>
      </c>
    </row>
    <row r="408" spans="1:3" x14ac:dyDescent="0.25">
      <c r="A408" s="38">
        <v>540</v>
      </c>
      <c r="B408" s="38" t="s">
        <v>2393</v>
      </c>
      <c r="C408" s="38" t="s">
        <v>1270</v>
      </c>
    </row>
    <row r="409" spans="1:3" x14ac:dyDescent="0.25">
      <c r="A409" s="38">
        <v>541</v>
      </c>
      <c r="B409" s="38" t="s">
        <v>1563</v>
      </c>
      <c r="C409" s="38" t="s">
        <v>1270</v>
      </c>
    </row>
    <row r="410" spans="1:3" x14ac:dyDescent="0.25">
      <c r="A410" s="38">
        <v>542</v>
      </c>
      <c r="B410" s="38" t="s">
        <v>2346</v>
      </c>
      <c r="C410" s="38" t="s">
        <v>1270</v>
      </c>
    </row>
    <row r="411" spans="1:3" x14ac:dyDescent="0.25">
      <c r="A411" s="38">
        <v>544</v>
      </c>
      <c r="B411" s="38" t="s">
        <v>1564</v>
      </c>
      <c r="C411" s="38" t="s">
        <v>1270</v>
      </c>
    </row>
    <row r="412" spans="1:3" x14ac:dyDescent="0.25">
      <c r="A412" s="38">
        <v>545</v>
      </c>
      <c r="B412" s="38" t="s">
        <v>1565</v>
      </c>
      <c r="C412" s="38" t="s">
        <v>1270</v>
      </c>
    </row>
    <row r="413" spans="1:3" x14ac:dyDescent="0.25">
      <c r="A413" s="38">
        <v>546</v>
      </c>
      <c r="B413" s="38" t="s">
        <v>1566</v>
      </c>
      <c r="C413" s="38" t="s">
        <v>1270</v>
      </c>
    </row>
    <row r="414" spans="1:3" x14ac:dyDescent="0.25">
      <c r="A414" s="38">
        <v>547</v>
      </c>
      <c r="B414" s="38" t="s">
        <v>1567</v>
      </c>
      <c r="C414" s="38" t="s">
        <v>1270</v>
      </c>
    </row>
    <row r="415" spans="1:3" x14ac:dyDescent="0.25">
      <c r="A415" s="38">
        <v>548</v>
      </c>
      <c r="B415" s="38" t="s">
        <v>1568</v>
      </c>
      <c r="C415" s="38" t="s">
        <v>1270</v>
      </c>
    </row>
    <row r="416" spans="1:3" x14ac:dyDescent="0.25">
      <c r="A416" s="38">
        <v>549</v>
      </c>
      <c r="B416" s="38" t="s">
        <v>1569</v>
      </c>
      <c r="C416" s="38" t="s">
        <v>1270</v>
      </c>
    </row>
    <row r="417" spans="1:3" x14ac:dyDescent="0.25">
      <c r="A417" s="38">
        <v>551</v>
      </c>
      <c r="B417" s="38" t="s">
        <v>1570</v>
      </c>
      <c r="C417" s="38" t="s">
        <v>1270</v>
      </c>
    </row>
    <row r="418" spans="1:3" x14ac:dyDescent="0.25">
      <c r="A418" s="38">
        <v>552</v>
      </c>
      <c r="B418" s="38" t="s">
        <v>1571</v>
      </c>
      <c r="C418" s="38" t="s">
        <v>1270</v>
      </c>
    </row>
    <row r="419" spans="1:3" x14ac:dyDescent="0.25">
      <c r="A419" s="38">
        <v>553</v>
      </c>
      <c r="B419" s="38" t="s">
        <v>2525</v>
      </c>
      <c r="C419" s="38" t="s">
        <v>1270</v>
      </c>
    </row>
    <row r="420" spans="1:3" x14ac:dyDescent="0.25">
      <c r="A420" s="38">
        <v>554</v>
      </c>
      <c r="B420" s="38" t="s">
        <v>1572</v>
      </c>
      <c r="C420" s="38" t="s">
        <v>1270</v>
      </c>
    </row>
    <row r="421" spans="1:3" x14ac:dyDescent="0.25">
      <c r="A421" s="38">
        <v>555</v>
      </c>
      <c r="B421" s="38" t="s">
        <v>1573</v>
      </c>
      <c r="C421" s="38" t="s">
        <v>1270</v>
      </c>
    </row>
    <row r="422" spans="1:3" x14ac:dyDescent="0.25">
      <c r="A422" s="38">
        <v>556</v>
      </c>
      <c r="B422" s="38" t="s">
        <v>1574</v>
      </c>
      <c r="C422" s="38" t="s">
        <v>1270</v>
      </c>
    </row>
    <row r="423" spans="1:3" x14ac:dyDescent="0.25">
      <c r="A423" s="38">
        <v>557</v>
      </c>
      <c r="B423" s="38" t="s">
        <v>1575</v>
      </c>
      <c r="C423" s="38" t="s">
        <v>1270</v>
      </c>
    </row>
    <row r="424" spans="1:3" x14ac:dyDescent="0.25">
      <c r="A424" s="38">
        <v>558</v>
      </c>
      <c r="B424" s="38" t="s">
        <v>2318</v>
      </c>
      <c r="C424" s="38" t="s">
        <v>1270</v>
      </c>
    </row>
    <row r="425" spans="1:3" x14ac:dyDescent="0.25">
      <c r="A425" s="38">
        <v>559</v>
      </c>
      <c r="B425" s="38" t="s">
        <v>1576</v>
      </c>
      <c r="C425" s="38" t="s">
        <v>1270</v>
      </c>
    </row>
    <row r="426" spans="1:3" x14ac:dyDescent="0.25">
      <c r="A426" s="38">
        <v>560</v>
      </c>
      <c r="B426" s="38" t="s">
        <v>1577</v>
      </c>
      <c r="C426" s="38" t="s">
        <v>1270</v>
      </c>
    </row>
    <row r="427" spans="1:3" x14ac:dyDescent="0.25">
      <c r="A427" s="38">
        <v>561</v>
      </c>
      <c r="B427" s="38" t="s">
        <v>1578</v>
      </c>
      <c r="C427" s="38" t="s">
        <v>1270</v>
      </c>
    </row>
    <row r="428" spans="1:3" x14ac:dyDescent="0.25">
      <c r="A428" s="38">
        <v>562</v>
      </c>
      <c r="B428" s="38" t="s">
        <v>1579</v>
      </c>
      <c r="C428" s="38" t="s">
        <v>1270</v>
      </c>
    </row>
    <row r="429" spans="1:3" x14ac:dyDescent="0.25">
      <c r="A429" s="38">
        <v>563</v>
      </c>
      <c r="B429" s="38" t="s">
        <v>1580</v>
      </c>
      <c r="C429" s="38" t="s">
        <v>1270</v>
      </c>
    </row>
    <row r="430" spans="1:3" x14ac:dyDescent="0.25">
      <c r="A430" s="38">
        <v>564</v>
      </c>
      <c r="B430" s="38" t="s">
        <v>1581</v>
      </c>
      <c r="C430" s="38" t="s">
        <v>1270</v>
      </c>
    </row>
    <row r="431" spans="1:3" x14ac:dyDescent="0.25">
      <c r="A431" s="38">
        <v>565</v>
      </c>
      <c r="B431" s="38" t="s">
        <v>1582</v>
      </c>
      <c r="C431" s="38" t="s">
        <v>1270</v>
      </c>
    </row>
    <row r="432" spans="1:3" x14ac:dyDescent="0.25">
      <c r="A432" s="38">
        <v>566</v>
      </c>
      <c r="B432" s="38" t="s">
        <v>1583</v>
      </c>
      <c r="C432" s="38" t="s">
        <v>1270</v>
      </c>
    </row>
    <row r="433" spans="1:3" x14ac:dyDescent="0.25">
      <c r="A433" s="38">
        <v>567</v>
      </c>
      <c r="B433" s="38" t="s">
        <v>1584</v>
      </c>
      <c r="C433" s="38" t="s">
        <v>1270</v>
      </c>
    </row>
    <row r="434" spans="1:3" x14ac:dyDescent="0.25">
      <c r="A434" s="38">
        <v>568</v>
      </c>
      <c r="B434" s="38" t="s">
        <v>1585</v>
      </c>
      <c r="C434" s="38" t="s">
        <v>1270</v>
      </c>
    </row>
    <row r="435" spans="1:3" s="68" customFormat="1" x14ac:dyDescent="0.25">
      <c r="A435" s="70">
        <v>569</v>
      </c>
      <c r="B435" s="70" t="s">
        <v>1586</v>
      </c>
      <c r="C435" s="70" t="s">
        <v>1270</v>
      </c>
    </row>
    <row r="436" spans="1:3" x14ac:dyDescent="0.25">
      <c r="A436" s="38">
        <v>570</v>
      </c>
      <c r="B436" s="38" t="s">
        <v>1587</v>
      </c>
      <c r="C436" s="38" t="s">
        <v>1270</v>
      </c>
    </row>
    <row r="437" spans="1:3" x14ac:dyDescent="0.25">
      <c r="A437" s="38">
        <v>571</v>
      </c>
      <c r="B437" s="38" t="s">
        <v>1588</v>
      </c>
      <c r="C437" s="38" t="s">
        <v>1270</v>
      </c>
    </row>
    <row r="438" spans="1:3" x14ac:dyDescent="0.25">
      <c r="A438" s="38">
        <v>572</v>
      </c>
      <c r="B438" s="38" t="s">
        <v>1589</v>
      </c>
      <c r="C438" s="38" t="s">
        <v>1270</v>
      </c>
    </row>
    <row r="439" spans="1:3" x14ac:dyDescent="0.25">
      <c r="A439" s="38">
        <v>573</v>
      </c>
      <c r="B439" s="38" t="s">
        <v>1590</v>
      </c>
      <c r="C439" s="38" t="s">
        <v>1270</v>
      </c>
    </row>
    <row r="440" spans="1:3" x14ac:dyDescent="0.25">
      <c r="A440" s="38">
        <v>574</v>
      </c>
      <c r="B440" s="38" t="s">
        <v>1591</v>
      </c>
      <c r="C440" s="38" t="s">
        <v>1270</v>
      </c>
    </row>
    <row r="441" spans="1:3" x14ac:dyDescent="0.25">
      <c r="A441" s="38">
        <v>575</v>
      </c>
      <c r="B441" s="38" t="s">
        <v>1592</v>
      </c>
      <c r="C441" s="38" t="s">
        <v>1270</v>
      </c>
    </row>
    <row r="442" spans="1:3" x14ac:dyDescent="0.25">
      <c r="A442" s="38">
        <v>576</v>
      </c>
      <c r="B442" s="38" t="s">
        <v>2447</v>
      </c>
      <c r="C442" s="38" t="s">
        <v>1272</v>
      </c>
    </row>
    <row r="443" spans="1:3" x14ac:dyDescent="0.25">
      <c r="A443" s="38">
        <v>577</v>
      </c>
      <c r="B443" s="38" t="s">
        <v>1593</v>
      </c>
      <c r="C443" s="38" t="s">
        <v>1270</v>
      </c>
    </row>
    <row r="444" spans="1:3" x14ac:dyDescent="0.25">
      <c r="A444" s="38">
        <v>578</v>
      </c>
      <c r="B444" s="38" t="s">
        <v>1594</v>
      </c>
      <c r="C444" s="38" t="s">
        <v>1270</v>
      </c>
    </row>
    <row r="445" spans="1:3" x14ac:dyDescent="0.25">
      <c r="A445" s="38">
        <v>579</v>
      </c>
      <c r="B445" s="38" t="s">
        <v>1595</v>
      </c>
      <c r="C445" s="38" t="s">
        <v>1271</v>
      </c>
    </row>
    <row r="446" spans="1:3" x14ac:dyDescent="0.25">
      <c r="A446" s="38">
        <v>580</v>
      </c>
      <c r="B446" s="38" t="s">
        <v>1596</v>
      </c>
      <c r="C446" s="38" t="s">
        <v>1270</v>
      </c>
    </row>
    <row r="447" spans="1:3" x14ac:dyDescent="0.25">
      <c r="A447" s="38">
        <v>581</v>
      </c>
      <c r="B447" s="38" t="s">
        <v>1597</v>
      </c>
      <c r="C447" s="38" t="s">
        <v>1270</v>
      </c>
    </row>
    <row r="448" spans="1:3" x14ac:dyDescent="0.25">
      <c r="A448" s="38">
        <v>582</v>
      </c>
      <c r="B448" s="38" t="s">
        <v>2446</v>
      </c>
      <c r="C448" s="38" t="s">
        <v>1272</v>
      </c>
    </row>
    <row r="449" spans="1:3" x14ac:dyDescent="0.25">
      <c r="A449" s="38">
        <v>583</v>
      </c>
      <c r="B449" s="38" t="s">
        <v>1598</v>
      </c>
      <c r="C449" s="38" t="s">
        <v>1270</v>
      </c>
    </row>
    <row r="450" spans="1:3" x14ac:dyDescent="0.25">
      <c r="A450" s="38">
        <v>584</v>
      </c>
      <c r="B450" s="38" t="s">
        <v>1599</v>
      </c>
      <c r="C450" s="38" t="s">
        <v>1272</v>
      </c>
    </row>
    <row r="451" spans="1:3" x14ac:dyDescent="0.25">
      <c r="A451" s="38">
        <v>585</v>
      </c>
      <c r="B451" s="38" t="s">
        <v>1600</v>
      </c>
      <c r="C451" s="38" t="s">
        <v>1270</v>
      </c>
    </row>
    <row r="452" spans="1:3" x14ac:dyDescent="0.25">
      <c r="A452" s="38">
        <v>586</v>
      </c>
      <c r="B452" s="38" t="s">
        <v>1601</v>
      </c>
      <c r="C452" s="38" t="s">
        <v>1270</v>
      </c>
    </row>
    <row r="453" spans="1:3" x14ac:dyDescent="0.25">
      <c r="A453" s="38">
        <v>587</v>
      </c>
      <c r="B453" s="38" t="s">
        <v>1602</v>
      </c>
      <c r="C453" s="38" t="s">
        <v>1270</v>
      </c>
    </row>
    <row r="454" spans="1:3" s="68" customFormat="1" x14ac:dyDescent="0.25">
      <c r="A454" s="75">
        <v>588</v>
      </c>
      <c r="B454" s="75" t="s">
        <v>1603</v>
      </c>
      <c r="C454" s="75" t="s">
        <v>1270</v>
      </c>
    </row>
    <row r="455" spans="1:3" x14ac:dyDescent="0.25">
      <c r="A455" s="38">
        <v>589</v>
      </c>
      <c r="B455" s="38" t="s">
        <v>1604</v>
      </c>
      <c r="C455" s="38" t="s">
        <v>1270</v>
      </c>
    </row>
    <row r="456" spans="1:3" x14ac:dyDescent="0.25">
      <c r="A456" s="38">
        <v>590</v>
      </c>
      <c r="B456" s="38" t="s">
        <v>1605</v>
      </c>
      <c r="C456" s="38" t="s">
        <v>1270</v>
      </c>
    </row>
    <row r="457" spans="1:3" x14ac:dyDescent="0.25">
      <c r="A457" s="38">
        <v>591</v>
      </c>
      <c r="B457" s="38" t="s">
        <v>2524</v>
      </c>
      <c r="C457" s="38" t="s">
        <v>1270</v>
      </c>
    </row>
    <row r="458" spans="1:3" x14ac:dyDescent="0.25">
      <c r="A458" s="38">
        <v>592</v>
      </c>
      <c r="B458" s="38" t="s">
        <v>1606</v>
      </c>
      <c r="C458" s="38" t="s">
        <v>1272</v>
      </c>
    </row>
    <row r="459" spans="1:3" x14ac:dyDescent="0.25">
      <c r="A459" s="38">
        <v>593</v>
      </c>
      <c r="B459" s="38" t="s">
        <v>1607</v>
      </c>
      <c r="C459" s="38" t="s">
        <v>1270</v>
      </c>
    </row>
    <row r="460" spans="1:3" x14ac:dyDescent="0.25">
      <c r="A460" s="38">
        <v>594</v>
      </c>
      <c r="B460" s="38" t="s">
        <v>1608</v>
      </c>
      <c r="C460" s="38" t="s">
        <v>1273</v>
      </c>
    </row>
    <row r="461" spans="1:3" x14ac:dyDescent="0.25">
      <c r="A461" s="38">
        <v>595</v>
      </c>
      <c r="B461" s="38" t="s">
        <v>2276</v>
      </c>
      <c r="C461" s="38" t="s">
        <v>1273</v>
      </c>
    </row>
    <row r="462" spans="1:3" x14ac:dyDescent="0.25">
      <c r="A462" s="38">
        <v>596</v>
      </c>
      <c r="B462" s="38" t="s">
        <v>2277</v>
      </c>
      <c r="C462" s="38" t="s">
        <v>1270</v>
      </c>
    </row>
    <row r="463" spans="1:3" x14ac:dyDescent="0.25">
      <c r="A463" s="38">
        <v>597</v>
      </c>
      <c r="B463" s="38" t="s">
        <v>2363</v>
      </c>
      <c r="C463" s="38" t="s">
        <v>1273</v>
      </c>
    </row>
    <row r="464" spans="1:3" x14ac:dyDescent="0.25">
      <c r="A464" s="38">
        <v>598</v>
      </c>
      <c r="B464" s="38" t="s">
        <v>2367</v>
      </c>
      <c r="C464" s="38" t="s">
        <v>1273</v>
      </c>
    </row>
    <row r="465" spans="1:3" x14ac:dyDescent="0.25">
      <c r="A465" s="38">
        <v>599</v>
      </c>
      <c r="B465" s="38" t="s">
        <v>1609</v>
      </c>
      <c r="C465" s="38" t="s">
        <v>1273</v>
      </c>
    </row>
    <row r="466" spans="1:3" x14ac:dyDescent="0.25">
      <c r="A466" s="38">
        <v>600</v>
      </c>
      <c r="B466" s="38" t="s">
        <v>2451</v>
      </c>
      <c r="C466" s="38" t="s">
        <v>1270</v>
      </c>
    </row>
    <row r="467" spans="1:3" x14ac:dyDescent="0.25">
      <c r="A467" s="38">
        <v>601</v>
      </c>
      <c r="B467" s="38" t="s">
        <v>2371</v>
      </c>
      <c r="C467" s="38" t="s">
        <v>1273</v>
      </c>
    </row>
    <row r="468" spans="1:3" s="68" customFormat="1" x14ac:dyDescent="0.25">
      <c r="A468" s="75">
        <v>602</v>
      </c>
      <c r="B468" s="75" t="s">
        <v>2383</v>
      </c>
      <c r="C468" s="75" t="s">
        <v>1273</v>
      </c>
    </row>
    <row r="469" spans="1:3" x14ac:dyDescent="0.25">
      <c r="A469" s="38">
        <v>603</v>
      </c>
      <c r="B469" s="38" t="s">
        <v>2384</v>
      </c>
      <c r="C469" s="38" t="s">
        <v>1273</v>
      </c>
    </row>
    <row r="470" spans="1:3" x14ac:dyDescent="0.25">
      <c r="A470" s="38">
        <v>604</v>
      </c>
      <c r="B470" s="38" t="s">
        <v>1610</v>
      </c>
      <c r="C470" s="38" t="s">
        <v>1273</v>
      </c>
    </row>
    <row r="471" spans="1:3" x14ac:dyDescent="0.25">
      <c r="A471" s="38">
        <v>605</v>
      </c>
      <c r="B471" s="38" t="s">
        <v>1611</v>
      </c>
      <c r="C471" s="38" t="s">
        <v>1273</v>
      </c>
    </row>
    <row r="472" spans="1:3" x14ac:dyDescent="0.25">
      <c r="A472" s="38">
        <v>606</v>
      </c>
      <c r="B472" s="38" t="s">
        <v>1612</v>
      </c>
      <c r="C472" s="38" t="s">
        <v>1273</v>
      </c>
    </row>
    <row r="473" spans="1:3" x14ac:dyDescent="0.25">
      <c r="A473" s="38">
        <v>607</v>
      </c>
      <c r="B473" s="38" t="s">
        <v>1613</v>
      </c>
      <c r="C473" s="38" t="s">
        <v>1270</v>
      </c>
    </row>
    <row r="474" spans="1:3" x14ac:dyDescent="0.25">
      <c r="A474" s="38">
        <v>608</v>
      </c>
      <c r="B474" s="38" t="s">
        <v>1614</v>
      </c>
      <c r="C474" s="38" t="s">
        <v>1271</v>
      </c>
    </row>
    <row r="475" spans="1:3" x14ac:dyDescent="0.25">
      <c r="A475" s="38">
        <v>609</v>
      </c>
      <c r="B475" s="38" t="s">
        <v>1615</v>
      </c>
      <c r="C475" s="38" t="s">
        <v>1271</v>
      </c>
    </row>
    <row r="476" spans="1:3" x14ac:dyDescent="0.25">
      <c r="A476" s="38">
        <v>610</v>
      </c>
      <c r="B476" s="38" t="s">
        <v>1616</v>
      </c>
      <c r="C476" s="38" t="s">
        <v>1270</v>
      </c>
    </row>
    <row r="477" spans="1:3" x14ac:dyDescent="0.25">
      <c r="A477" s="38">
        <v>611</v>
      </c>
      <c r="B477" s="38" t="s">
        <v>1617</v>
      </c>
      <c r="C477" s="38" t="s">
        <v>1270</v>
      </c>
    </row>
    <row r="478" spans="1:3" x14ac:dyDescent="0.25">
      <c r="A478" s="38">
        <v>612</v>
      </c>
      <c r="B478" s="38" t="s">
        <v>1618</v>
      </c>
      <c r="C478" s="38" t="s">
        <v>1271</v>
      </c>
    </row>
    <row r="479" spans="1:3" x14ac:dyDescent="0.25">
      <c r="A479" s="38">
        <v>613</v>
      </c>
      <c r="B479" s="38" t="s">
        <v>1619</v>
      </c>
      <c r="C479" s="38" t="s">
        <v>1271</v>
      </c>
    </row>
    <row r="480" spans="1:3" x14ac:dyDescent="0.25">
      <c r="A480" s="38">
        <v>614</v>
      </c>
      <c r="B480" s="38" t="s">
        <v>2454</v>
      </c>
      <c r="C480" s="38" t="s">
        <v>1270</v>
      </c>
    </row>
    <row r="481" spans="1:3" x14ac:dyDescent="0.25">
      <c r="A481" s="38">
        <v>615</v>
      </c>
      <c r="B481" s="38" t="s">
        <v>1620</v>
      </c>
      <c r="C481" s="38" t="s">
        <v>1272</v>
      </c>
    </row>
    <row r="482" spans="1:3" x14ac:dyDescent="0.25">
      <c r="A482" s="38">
        <v>616</v>
      </c>
      <c r="B482" s="38" t="s">
        <v>1621</v>
      </c>
      <c r="C482" s="38" t="s">
        <v>1272</v>
      </c>
    </row>
    <row r="483" spans="1:3" x14ac:dyDescent="0.25">
      <c r="A483" s="38">
        <v>617</v>
      </c>
      <c r="B483" s="38" t="s">
        <v>1622</v>
      </c>
      <c r="C483" s="38" t="s">
        <v>1270</v>
      </c>
    </row>
    <row r="484" spans="1:3" x14ac:dyDescent="0.25">
      <c r="A484" s="38">
        <v>618</v>
      </c>
      <c r="B484" s="38" t="s">
        <v>1623</v>
      </c>
      <c r="C484" s="38" t="s">
        <v>1270</v>
      </c>
    </row>
    <row r="485" spans="1:3" x14ac:dyDescent="0.25">
      <c r="A485" s="38">
        <v>619</v>
      </c>
      <c r="B485" s="38" t="s">
        <v>1624</v>
      </c>
      <c r="C485" s="38" t="s">
        <v>1272</v>
      </c>
    </row>
    <row r="486" spans="1:3" x14ac:dyDescent="0.25">
      <c r="A486" s="38">
        <v>620</v>
      </c>
      <c r="B486" s="38" t="s">
        <v>1625</v>
      </c>
      <c r="C486" s="38" t="s">
        <v>1270</v>
      </c>
    </row>
    <row r="487" spans="1:3" x14ac:dyDescent="0.25">
      <c r="A487" s="38">
        <v>621</v>
      </c>
      <c r="B487" s="38" t="s">
        <v>2250</v>
      </c>
      <c r="C487" s="38" t="s">
        <v>1270</v>
      </c>
    </row>
    <row r="488" spans="1:3" x14ac:dyDescent="0.25">
      <c r="A488" s="38">
        <v>622</v>
      </c>
      <c r="B488" s="38" t="s">
        <v>1626</v>
      </c>
      <c r="C488" s="38" t="s">
        <v>1270</v>
      </c>
    </row>
    <row r="489" spans="1:3" x14ac:dyDescent="0.25">
      <c r="A489" s="38">
        <v>623</v>
      </c>
      <c r="B489" s="38" t="s">
        <v>1627</v>
      </c>
      <c r="C489" s="38" t="s">
        <v>1270</v>
      </c>
    </row>
    <row r="490" spans="1:3" x14ac:dyDescent="0.25">
      <c r="A490" s="38">
        <v>624</v>
      </c>
      <c r="B490" s="38" t="s">
        <v>2273</v>
      </c>
      <c r="C490" s="38" t="s">
        <v>1270</v>
      </c>
    </row>
    <row r="491" spans="1:3" x14ac:dyDescent="0.25">
      <c r="A491" s="38">
        <v>625</v>
      </c>
      <c r="B491" s="38" t="s">
        <v>2274</v>
      </c>
      <c r="C491" s="38" t="s">
        <v>1270</v>
      </c>
    </row>
    <row r="492" spans="1:3" x14ac:dyDescent="0.25">
      <c r="A492" s="38">
        <v>626</v>
      </c>
      <c r="B492" s="38" t="s">
        <v>1628</v>
      </c>
      <c r="C492" s="38" t="s">
        <v>1270</v>
      </c>
    </row>
    <row r="493" spans="1:3" x14ac:dyDescent="0.25">
      <c r="A493" s="38">
        <v>627</v>
      </c>
      <c r="B493" s="38" t="s">
        <v>1629</v>
      </c>
      <c r="C493" s="38" t="s">
        <v>1270</v>
      </c>
    </row>
    <row r="494" spans="1:3" x14ac:dyDescent="0.25">
      <c r="A494" s="38">
        <v>628</v>
      </c>
      <c r="B494" s="38" t="s">
        <v>1630</v>
      </c>
      <c r="C494" s="38" t="s">
        <v>1270</v>
      </c>
    </row>
    <row r="495" spans="1:3" x14ac:dyDescent="0.25">
      <c r="A495" s="38">
        <v>629</v>
      </c>
      <c r="B495" s="38" t="s">
        <v>1631</v>
      </c>
      <c r="C495" s="38" t="s">
        <v>1270</v>
      </c>
    </row>
    <row r="496" spans="1:3" x14ac:dyDescent="0.25">
      <c r="A496" s="38">
        <v>630</v>
      </c>
      <c r="B496" s="38" t="s">
        <v>1632</v>
      </c>
      <c r="C496" s="38" t="s">
        <v>1271</v>
      </c>
    </row>
    <row r="497" spans="1:3" x14ac:dyDescent="0.25">
      <c r="A497" s="38">
        <v>631</v>
      </c>
      <c r="B497" s="38" t="s">
        <v>1633</v>
      </c>
      <c r="C497" s="38" t="s">
        <v>1271</v>
      </c>
    </row>
    <row r="498" spans="1:3" x14ac:dyDescent="0.25">
      <c r="A498" s="38">
        <v>632</v>
      </c>
      <c r="B498" s="38" t="s">
        <v>1634</v>
      </c>
      <c r="C498" s="38" t="s">
        <v>1273</v>
      </c>
    </row>
    <row r="499" spans="1:3" x14ac:dyDescent="0.25">
      <c r="A499" s="38">
        <v>633</v>
      </c>
      <c r="B499" s="38" t="s">
        <v>1635</v>
      </c>
      <c r="C499" s="38" t="s">
        <v>1273</v>
      </c>
    </row>
    <row r="500" spans="1:3" x14ac:dyDescent="0.25">
      <c r="A500" s="38">
        <v>634</v>
      </c>
      <c r="B500" s="38" t="s">
        <v>1636</v>
      </c>
      <c r="C500" s="38" t="s">
        <v>1271</v>
      </c>
    </row>
    <row r="501" spans="1:3" x14ac:dyDescent="0.25">
      <c r="A501" s="38">
        <v>635</v>
      </c>
      <c r="B501" s="38" t="s">
        <v>1637</v>
      </c>
      <c r="C501" s="38" t="s">
        <v>1273</v>
      </c>
    </row>
    <row r="502" spans="1:3" x14ac:dyDescent="0.25">
      <c r="A502" s="38">
        <v>636</v>
      </c>
      <c r="B502" s="38" t="s">
        <v>2272</v>
      </c>
      <c r="C502" s="38" t="s">
        <v>1273</v>
      </c>
    </row>
    <row r="503" spans="1:3" x14ac:dyDescent="0.25">
      <c r="A503" s="38">
        <v>637</v>
      </c>
      <c r="B503" s="38" t="s">
        <v>1638</v>
      </c>
      <c r="C503" s="38" t="s">
        <v>1273</v>
      </c>
    </row>
    <row r="504" spans="1:3" x14ac:dyDescent="0.25">
      <c r="A504" s="38">
        <v>638</v>
      </c>
      <c r="B504" s="38" t="s">
        <v>2357</v>
      </c>
      <c r="C504" s="38" t="s">
        <v>1273</v>
      </c>
    </row>
    <row r="505" spans="1:3" x14ac:dyDescent="0.25">
      <c r="A505" s="38">
        <v>639</v>
      </c>
      <c r="B505" s="38" t="s">
        <v>1639</v>
      </c>
      <c r="C505" s="38" t="s">
        <v>1270</v>
      </c>
    </row>
    <row r="506" spans="1:3" x14ac:dyDescent="0.25">
      <c r="A506" s="38">
        <v>640</v>
      </c>
      <c r="B506" s="38" t="s">
        <v>1640</v>
      </c>
      <c r="C506" s="38" t="s">
        <v>1270</v>
      </c>
    </row>
    <row r="507" spans="1:3" x14ac:dyDescent="0.25">
      <c r="A507" s="38">
        <v>641</v>
      </c>
      <c r="B507" s="38" t="s">
        <v>1641</v>
      </c>
      <c r="C507" s="38" t="s">
        <v>1270</v>
      </c>
    </row>
    <row r="508" spans="1:3" x14ac:dyDescent="0.25">
      <c r="A508" s="38">
        <v>642</v>
      </c>
      <c r="B508" s="38" t="s">
        <v>1642</v>
      </c>
      <c r="C508" s="38" t="s">
        <v>1270</v>
      </c>
    </row>
    <row r="509" spans="1:3" x14ac:dyDescent="0.25">
      <c r="A509" s="38">
        <v>643</v>
      </c>
      <c r="B509" s="38" t="s">
        <v>1643</v>
      </c>
      <c r="C509" s="38" t="s">
        <v>1273</v>
      </c>
    </row>
    <row r="510" spans="1:3" x14ac:dyDescent="0.25">
      <c r="A510" s="38">
        <v>644</v>
      </c>
      <c r="B510" s="38" t="s">
        <v>2382</v>
      </c>
      <c r="C510" s="38" t="s">
        <v>1273</v>
      </c>
    </row>
    <row r="511" spans="1:3" x14ac:dyDescent="0.25">
      <c r="A511" s="38">
        <v>645</v>
      </c>
      <c r="B511" s="38" t="s">
        <v>1644</v>
      </c>
      <c r="C511" s="38" t="s">
        <v>1273</v>
      </c>
    </row>
    <row r="512" spans="1:3" x14ac:dyDescent="0.25">
      <c r="A512" s="38">
        <v>646</v>
      </c>
      <c r="B512" s="38" t="s">
        <v>1645</v>
      </c>
      <c r="C512" s="38" t="s">
        <v>1273</v>
      </c>
    </row>
    <row r="513" spans="1:3" x14ac:dyDescent="0.25">
      <c r="A513" s="38">
        <v>647</v>
      </c>
      <c r="B513" s="38" t="s">
        <v>1646</v>
      </c>
      <c r="C513" s="38" t="s">
        <v>1273</v>
      </c>
    </row>
    <row r="514" spans="1:3" s="68" customFormat="1" x14ac:dyDescent="0.25">
      <c r="A514" s="85">
        <v>648</v>
      </c>
      <c r="B514" s="85" t="s">
        <v>1647</v>
      </c>
      <c r="C514" s="85" t="s">
        <v>1270</v>
      </c>
    </row>
    <row r="515" spans="1:3" x14ac:dyDescent="0.25">
      <c r="A515" s="38">
        <v>649</v>
      </c>
      <c r="B515" s="38" t="s">
        <v>1648</v>
      </c>
      <c r="C515" s="38" t="s">
        <v>1273</v>
      </c>
    </row>
    <row r="516" spans="1:3" x14ac:dyDescent="0.25">
      <c r="A516" s="38">
        <v>650</v>
      </c>
      <c r="B516" s="38" t="s">
        <v>2365</v>
      </c>
      <c r="C516" s="38" t="s">
        <v>1273</v>
      </c>
    </row>
    <row r="517" spans="1:3" x14ac:dyDescent="0.25">
      <c r="A517" s="38">
        <v>651</v>
      </c>
      <c r="B517" s="38" t="s">
        <v>2266</v>
      </c>
      <c r="C517" s="38" t="s">
        <v>1271</v>
      </c>
    </row>
    <row r="518" spans="1:3" x14ac:dyDescent="0.25">
      <c r="A518" s="38">
        <v>653</v>
      </c>
      <c r="B518" s="38" t="s">
        <v>2271</v>
      </c>
      <c r="C518" s="38" t="s">
        <v>1273</v>
      </c>
    </row>
    <row r="519" spans="1:3" x14ac:dyDescent="0.25">
      <c r="A519" s="38">
        <v>654</v>
      </c>
      <c r="B519" s="38" t="s">
        <v>2388</v>
      </c>
      <c r="C519" s="38" t="s">
        <v>1273</v>
      </c>
    </row>
    <row r="520" spans="1:3" x14ac:dyDescent="0.25">
      <c r="A520" s="38">
        <v>655</v>
      </c>
      <c r="B520" s="38" t="s">
        <v>1979</v>
      </c>
      <c r="C520" s="38" t="s">
        <v>1270</v>
      </c>
    </row>
    <row r="521" spans="1:3" x14ac:dyDescent="0.25">
      <c r="A521" s="38">
        <v>658</v>
      </c>
      <c r="B521" s="38" t="s">
        <v>2270</v>
      </c>
      <c r="C521" s="38" t="s">
        <v>1270</v>
      </c>
    </row>
    <row r="522" spans="1:3" x14ac:dyDescent="0.25">
      <c r="A522" s="38">
        <v>659</v>
      </c>
      <c r="B522" s="38" t="s">
        <v>1971</v>
      </c>
      <c r="C522" s="38" t="s">
        <v>1270</v>
      </c>
    </row>
    <row r="523" spans="1:3" x14ac:dyDescent="0.25">
      <c r="A523" s="38">
        <v>660</v>
      </c>
      <c r="B523" s="38" t="s">
        <v>2182</v>
      </c>
      <c r="C523" s="38" t="s">
        <v>1271</v>
      </c>
    </row>
    <row r="524" spans="1:3" x14ac:dyDescent="0.25">
      <c r="A524" s="38">
        <v>661</v>
      </c>
      <c r="B524" s="38" t="s">
        <v>1365</v>
      </c>
      <c r="C524" s="38" t="s">
        <v>1271</v>
      </c>
    </row>
    <row r="525" spans="1:3" x14ac:dyDescent="0.25">
      <c r="A525" s="38">
        <v>662</v>
      </c>
      <c r="B525" s="38" t="s">
        <v>2380</v>
      </c>
      <c r="C525" s="38" t="s">
        <v>1273</v>
      </c>
    </row>
    <row r="526" spans="1:3" x14ac:dyDescent="0.25">
      <c r="A526" s="38">
        <v>663</v>
      </c>
      <c r="B526" s="38" t="s">
        <v>2526</v>
      </c>
      <c r="C526" s="38" t="s">
        <v>1270</v>
      </c>
    </row>
    <row r="527" spans="1:3" x14ac:dyDescent="0.25">
      <c r="A527" s="38">
        <v>664</v>
      </c>
      <c r="B527" s="38" t="s">
        <v>2334</v>
      </c>
      <c r="C527" s="38" t="s">
        <v>1273</v>
      </c>
    </row>
    <row r="528" spans="1:3" x14ac:dyDescent="0.25">
      <c r="A528" s="38">
        <v>665</v>
      </c>
      <c r="B528" s="38" t="s">
        <v>2368</v>
      </c>
      <c r="C528" s="38" t="s">
        <v>1273</v>
      </c>
    </row>
    <row r="529" spans="1:3" x14ac:dyDescent="0.25">
      <c r="A529" s="38">
        <v>666</v>
      </c>
      <c r="B529" s="38" t="s">
        <v>2342</v>
      </c>
      <c r="C529" s="38" t="s">
        <v>1273</v>
      </c>
    </row>
    <row r="530" spans="1:3" x14ac:dyDescent="0.25">
      <c r="A530" s="38">
        <v>667</v>
      </c>
      <c r="B530" s="38" t="s">
        <v>2381</v>
      </c>
      <c r="C530" s="38" t="s">
        <v>1273</v>
      </c>
    </row>
    <row r="531" spans="1:3" x14ac:dyDescent="0.25">
      <c r="A531" s="38">
        <v>668</v>
      </c>
      <c r="B531" s="38" t="s">
        <v>2285</v>
      </c>
      <c r="C531" s="38" t="s">
        <v>1273</v>
      </c>
    </row>
    <row r="532" spans="1:3" x14ac:dyDescent="0.25">
      <c r="A532" s="38">
        <v>669</v>
      </c>
      <c r="B532" s="38" t="s">
        <v>2249</v>
      </c>
      <c r="C532" s="38" t="s">
        <v>1270</v>
      </c>
    </row>
    <row r="533" spans="1:3" x14ac:dyDescent="0.25">
      <c r="A533" s="38">
        <v>670</v>
      </c>
      <c r="B533" s="38" t="s">
        <v>2269</v>
      </c>
      <c r="C533" s="38" t="s">
        <v>1270</v>
      </c>
    </row>
    <row r="534" spans="1:3" x14ac:dyDescent="0.25">
      <c r="A534" s="38">
        <v>671</v>
      </c>
      <c r="B534" s="38" t="s">
        <v>2249</v>
      </c>
      <c r="C534" s="38" t="s">
        <v>1270</v>
      </c>
    </row>
    <row r="535" spans="1:3" x14ac:dyDescent="0.25">
      <c r="A535" s="38">
        <v>672</v>
      </c>
      <c r="B535" s="38" t="s">
        <v>2320</v>
      </c>
      <c r="C535" s="38" t="s">
        <v>1270</v>
      </c>
    </row>
    <row r="536" spans="1:3" x14ac:dyDescent="0.25">
      <c r="A536" s="38">
        <v>673</v>
      </c>
      <c r="B536" s="38" t="s">
        <v>2267</v>
      </c>
      <c r="C536" s="38" t="s">
        <v>1271</v>
      </c>
    </row>
    <row r="537" spans="1:3" x14ac:dyDescent="0.25">
      <c r="A537" s="38">
        <v>676</v>
      </c>
      <c r="B537" s="38" t="s">
        <v>2337</v>
      </c>
      <c r="C537" s="38" t="s">
        <v>1270</v>
      </c>
    </row>
    <row r="538" spans="1:3" x14ac:dyDescent="0.25">
      <c r="A538" s="38">
        <v>677</v>
      </c>
      <c r="B538" s="38" t="s">
        <v>1970</v>
      </c>
      <c r="C538" s="38" t="s">
        <v>1272</v>
      </c>
    </row>
    <row r="539" spans="1:3" x14ac:dyDescent="0.25">
      <c r="A539" s="38">
        <v>678</v>
      </c>
      <c r="B539" s="38" t="s">
        <v>2395</v>
      </c>
      <c r="C539" s="38" t="s">
        <v>1270</v>
      </c>
    </row>
    <row r="540" spans="1:3" x14ac:dyDescent="0.25">
      <c r="A540" s="38">
        <v>679</v>
      </c>
      <c r="B540" s="38" t="s">
        <v>1977</v>
      </c>
      <c r="C540" s="38" t="s">
        <v>1273</v>
      </c>
    </row>
    <row r="541" spans="1:3" x14ac:dyDescent="0.25">
      <c r="A541" s="38">
        <v>680</v>
      </c>
      <c r="B541" s="38" t="s">
        <v>1985</v>
      </c>
      <c r="C541" s="38" t="s">
        <v>1271</v>
      </c>
    </row>
    <row r="542" spans="1:3" x14ac:dyDescent="0.25">
      <c r="A542" s="38">
        <v>681</v>
      </c>
      <c r="B542" s="38" t="s">
        <v>2000</v>
      </c>
      <c r="C542" s="38" t="s">
        <v>1271</v>
      </c>
    </row>
    <row r="543" spans="1:3" x14ac:dyDescent="0.25">
      <c r="A543" s="38">
        <v>682</v>
      </c>
      <c r="B543" s="38" t="s">
        <v>1987</v>
      </c>
      <c r="C543" s="38" t="s">
        <v>1271</v>
      </c>
    </row>
    <row r="544" spans="1:3" x14ac:dyDescent="0.25">
      <c r="A544" s="38">
        <v>683</v>
      </c>
      <c r="B544" s="38" t="s">
        <v>2268</v>
      </c>
      <c r="C544" s="38" t="s">
        <v>1273</v>
      </c>
    </row>
    <row r="545" spans="1:3" x14ac:dyDescent="0.25">
      <c r="A545" s="38">
        <v>684</v>
      </c>
      <c r="B545" s="38" t="s">
        <v>1986</v>
      </c>
      <c r="C545" s="38" t="s">
        <v>1270</v>
      </c>
    </row>
    <row r="546" spans="1:3" x14ac:dyDescent="0.25">
      <c r="A546" s="38">
        <v>685</v>
      </c>
      <c r="B546" s="38" t="s">
        <v>2248</v>
      </c>
      <c r="C546" s="38" t="s">
        <v>1270</v>
      </c>
    </row>
    <row r="547" spans="1:3" x14ac:dyDescent="0.25">
      <c r="A547" s="38">
        <v>686</v>
      </c>
      <c r="B547" s="38" t="s">
        <v>2306</v>
      </c>
      <c r="C547" s="38" t="s">
        <v>1270</v>
      </c>
    </row>
    <row r="548" spans="1:3" x14ac:dyDescent="0.25">
      <c r="A548" s="38">
        <v>687</v>
      </c>
      <c r="B548" s="38" t="s">
        <v>1989</v>
      </c>
      <c r="C548" s="38" t="s">
        <v>1273</v>
      </c>
    </row>
    <row r="549" spans="1:3" x14ac:dyDescent="0.25">
      <c r="A549" s="38">
        <v>688</v>
      </c>
      <c r="B549" s="38" t="s">
        <v>1999</v>
      </c>
      <c r="C549" s="38" t="s">
        <v>1270</v>
      </c>
    </row>
    <row r="550" spans="1:3" x14ac:dyDescent="0.25">
      <c r="A550" s="38">
        <v>689</v>
      </c>
      <c r="B550" s="38" t="s">
        <v>1984</v>
      </c>
      <c r="C550" s="38" t="s">
        <v>1273</v>
      </c>
    </row>
    <row r="551" spans="1:3" x14ac:dyDescent="0.25">
      <c r="A551" s="38">
        <v>690</v>
      </c>
      <c r="B551" s="38" t="s">
        <v>1983</v>
      </c>
      <c r="C551" s="38" t="s">
        <v>1270</v>
      </c>
    </row>
    <row r="552" spans="1:3" x14ac:dyDescent="0.25">
      <c r="A552" s="38">
        <v>691</v>
      </c>
      <c r="B552" s="38" t="s">
        <v>1988</v>
      </c>
      <c r="C552" s="38" t="s">
        <v>1273</v>
      </c>
    </row>
    <row r="553" spans="1:3" x14ac:dyDescent="0.25">
      <c r="A553" s="38">
        <v>693</v>
      </c>
      <c r="B553" s="38" t="s">
        <v>2002</v>
      </c>
      <c r="C553" s="38" t="s">
        <v>1271</v>
      </c>
    </row>
    <row r="554" spans="1:3" x14ac:dyDescent="0.25">
      <c r="A554" s="38">
        <v>694</v>
      </c>
      <c r="B554" s="38" t="s">
        <v>1990</v>
      </c>
      <c r="C554" s="38" t="s">
        <v>1270</v>
      </c>
    </row>
    <row r="555" spans="1:3" x14ac:dyDescent="0.25">
      <c r="A555" s="38">
        <v>695</v>
      </c>
      <c r="B555" s="38" t="s">
        <v>1995</v>
      </c>
      <c r="C555" s="38" t="s">
        <v>1270</v>
      </c>
    </row>
    <row r="556" spans="1:3" x14ac:dyDescent="0.25">
      <c r="A556" s="38">
        <v>696</v>
      </c>
      <c r="B556" s="38" t="s">
        <v>2001</v>
      </c>
      <c r="C556" s="38" t="s">
        <v>1270</v>
      </c>
    </row>
    <row r="557" spans="1:3" x14ac:dyDescent="0.25">
      <c r="A557" s="38">
        <v>697</v>
      </c>
      <c r="B557" s="38" t="s">
        <v>1994</v>
      </c>
      <c r="C557" s="38" t="s">
        <v>1270</v>
      </c>
    </row>
    <row r="558" spans="1:3" x14ac:dyDescent="0.25">
      <c r="A558" s="38">
        <v>698</v>
      </c>
      <c r="B558" s="38" t="s">
        <v>1992</v>
      </c>
      <c r="C558" s="38" t="s">
        <v>1270</v>
      </c>
    </row>
    <row r="559" spans="1:3" x14ac:dyDescent="0.25">
      <c r="A559" s="38">
        <v>699</v>
      </c>
      <c r="B559" s="38" t="s">
        <v>2336</v>
      </c>
      <c r="C559" s="38" t="s">
        <v>1272</v>
      </c>
    </row>
    <row r="560" spans="1:3" x14ac:dyDescent="0.25">
      <c r="A560" s="38">
        <v>701</v>
      </c>
      <c r="B560" s="38" t="s">
        <v>1993</v>
      </c>
      <c r="C560" s="38" t="s">
        <v>1270</v>
      </c>
    </row>
    <row r="561" spans="1:3" x14ac:dyDescent="0.25">
      <c r="A561" s="38">
        <v>703</v>
      </c>
      <c r="B561" s="38" t="s">
        <v>1649</v>
      </c>
      <c r="C561" s="38" t="s">
        <v>1273</v>
      </c>
    </row>
    <row r="562" spans="1:3" x14ac:dyDescent="0.25">
      <c r="A562" s="38">
        <v>705</v>
      </c>
      <c r="B562" s="38" t="s">
        <v>1650</v>
      </c>
      <c r="C562" s="38" t="s">
        <v>1273</v>
      </c>
    </row>
    <row r="563" spans="1:3" x14ac:dyDescent="0.25">
      <c r="A563" s="38">
        <v>706</v>
      </c>
      <c r="B563" s="38" t="s">
        <v>2354</v>
      </c>
      <c r="C563" s="38" t="s">
        <v>1270</v>
      </c>
    </row>
    <row r="564" spans="1:3" x14ac:dyDescent="0.25">
      <c r="A564" s="38">
        <v>707</v>
      </c>
      <c r="B564" s="38" t="s">
        <v>1651</v>
      </c>
      <c r="C564" s="38" t="s">
        <v>1270</v>
      </c>
    </row>
    <row r="565" spans="1:3" x14ac:dyDescent="0.25">
      <c r="A565" s="38">
        <v>708</v>
      </c>
      <c r="B565" s="38" t="s">
        <v>1652</v>
      </c>
      <c r="C565" s="38" t="s">
        <v>1270</v>
      </c>
    </row>
    <row r="566" spans="1:3" x14ac:dyDescent="0.25">
      <c r="A566" s="38">
        <v>709</v>
      </c>
      <c r="B566" s="38" t="s">
        <v>1653</v>
      </c>
      <c r="C566" s="38" t="s">
        <v>1270</v>
      </c>
    </row>
    <row r="567" spans="1:3" x14ac:dyDescent="0.25">
      <c r="A567" s="38">
        <v>710</v>
      </c>
      <c r="B567" s="38" t="s">
        <v>1654</v>
      </c>
      <c r="C567" s="38" t="s">
        <v>1270</v>
      </c>
    </row>
    <row r="568" spans="1:3" x14ac:dyDescent="0.25">
      <c r="A568" s="38">
        <v>712</v>
      </c>
      <c r="B568" s="38" t="s">
        <v>1655</v>
      </c>
      <c r="C568" s="38" t="s">
        <v>1273</v>
      </c>
    </row>
    <row r="569" spans="1:3" x14ac:dyDescent="0.25">
      <c r="A569" s="38">
        <v>713</v>
      </c>
      <c r="B569" s="38" t="s">
        <v>1656</v>
      </c>
      <c r="C569" s="38" t="s">
        <v>1270</v>
      </c>
    </row>
    <row r="570" spans="1:3" x14ac:dyDescent="0.25">
      <c r="A570" s="38">
        <v>714</v>
      </c>
      <c r="B570" s="38" t="s">
        <v>1657</v>
      </c>
      <c r="C570" s="38" t="s">
        <v>1270</v>
      </c>
    </row>
    <row r="571" spans="1:3" x14ac:dyDescent="0.25">
      <c r="A571" s="38">
        <v>715</v>
      </c>
      <c r="B571" s="38" t="s">
        <v>1658</v>
      </c>
      <c r="C571" s="38" t="s">
        <v>1270</v>
      </c>
    </row>
    <row r="572" spans="1:3" x14ac:dyDescent="0.25">
      <c r="A572" s="38">
        <v>716</v>
      </c>
      <c r="B572" s="38" t="s">
        <v>1659</v>
      </c>
      <c r="C572" s="38" t="s">
        <v>1273</v>
      </c>
    </row>
    <row r="573" spans="1:3" x14ac:dyDescent="0.25">
      <c r="A573" s="38">
        <v>717</v>
      </c>
      <c r="B573" s="38" t="s">
        <v>1660</v>
      </c>
      <c r="C573" s="38" t="s">
        <v>1270</v>
      </c>
    </row>
    <row r="574" spans="1:3" x14ac:dyDescent="0.25">
      <c r="A574" s="38">
        <v>718</v>
      </c>
      <c r="B574" s="38" t="s">
        <v>1661</v>
      </c>
      <c r="C574" s="38" t="s">
        <v>1270</v>
      </c>
    </row>
    <row r="575" spans="1:3" x14ac:dyDescent="0.25">
      <c r="A575" s="38">
        <v>719</v>
      </c>
      <c r="B575" s="38" t="s">
        <v>1662</v>
      </c>
      <c r="C575" s="38" t="s">
        <v>1270</v>
      </c>
    </row>
    <row r="576" spans="1:3" x14ac:dyDescent="0.25">
      <c r="A576" s="38">
        <v>720</v>
      </c>
      <c r="B576" s="38" t="s">
        <v>1663</v>
      </c>
      <c r="C576" s="38" t="s">
        <v>1273</v>
      </c>
    </row>
    <row r="577" spans="1:3" x14ac:dyDescent="0.25">
      <c r="A577" s="38">
        <v>721</v>
      </c>
      <c r="B577" s="38" t="s">
        <v>1664</v>
      </c>
      <c r="C577" s="38" t="s">
        <v>1270</v>
      </c>
    </row>
    <row r="578" spans="1:3" x14ac:dyDescent="0.25">
      <c r="A578" s="38">
        <v>722</v>
      </c>
      <c r="B578" s="38" t="s">
        <v>1665</v>
      </c>
      <c r="C578" s="38" t="s">
        <v>1270</v>
      </c>
    </row>
    <row r="579" spans="1:3" x14ac:dyDescent="0.25">
      <c r="A579" s="38">
        <v>723</v>
      </c>
      <c r="B579" s="38" t="s">
        <v>1666</v>
      </c>
      <c r="C579" s="38" t="s">
        <v>1270</v>
      </c>
    </row>
    <row r="580" spans="1:3" x14ac:dyDescent="0.25">
      <c r="A580" s="38">
        <v>724</v>
      </c>
      <c r="B580" s="38" t="s">
        <v>1667</v>
      </c>
      <c r="C580" s="38" t="s">
        <v>1270</v>
      </c>
    </row>
    <row r="581" spans="1:3" x14ac:dyDescent="0.25">
      <c r="A581" s="38">
        <v>725</v>
      </c>
      <c r="B581" s="38" t="s">
        <v>1668</v>
      </c>
      <c r="C581" s="38" t="s">
        <v>1270</v>
      </c>
    </row>
    <row r="582" spans="1:3" x14ac:dyDescent="0.25">
      <c r="A582" s="38">
        <v>726</v>
      </c>
      <c r="B582" s="38" t="s">
        <v>1669</v>
      </c>
      <c r="C582" s="38" t="s">
        <v>1270</v>
      </c>
    </row>
    <row r="583" spans="1:3" x14ac:dyDescent="0.25">
      <c r="A583" s="38">
        <v>727</v>
      </c>
      <c r="B583" s="38" t="s">
        <v>1670</v>
      </c>
      <c r="C583" s="38" t="s">
        <v>1273</v>
      </c>
    </row>
    <row r="584" spans="1:3" x14ac:dyDescent="0.25">
      <c r="A584" s="38">
        <v>728</v>
      </c>
      <c r="B584" s="38" t="s">
        <v>1671</v>
      </c>
      <c r="C584" s="38" t="s">
        <v>1273</v>
      </c>
    </row>
    <row r="585" spans="1:3" x14ac:dyDescent="0.25">
      <c r="A585" s="38">
        <v>729</v>
      </c>
      <c r="B585" s="38" t="s">
        <v>1672</v>
      </c>
      <c r="C585" s="38" t="s">
        <v>1273</v>
      </c>
    </row>
    <row r="586" spans="1:3" x14ac:dyDescent="0.25">
      <c r="A586" s="38">
        <v>730</v>
      </c>
      <c r="B586" s="38" t="s">
        <v>1673</v>
      </c>
      <c r="C586" s="38" t="s">
        <v>1272</v>
      </c>
    </row>
    <row r="587" spans="1:3" x14ac:dyDescent="0.25">
      <c r="A587" s="38">
        <v>731</v>
      </c>
      <c r="B587" s="38" t="s">
        <v>1674</v>
      </c>
      <c r="C587" s="38" t="s">
        <v>1273</v>
      </c>
    </row>
    <row r="588" spans="1:3" x14ac:dyDescent="0.25">
      <c r="A588" s="38">
        <v>732</v>
      </c>
      <c r="B588" s="38" t="s">
        <v>1675</v>
      </c>
      <c r="C588" s="38" t="s">
        <v>1273</v>
      </c>
    </row>
    <row r="589" spans="1:3" x14ac:dyDescent="0.25">
      <c r="A589" s="38">
        <v>733</v>
      </c>
      <c r="B589" s="38" t="s">
        <v>1676</v>
      </c>
      <c r="C589" s="38" t="s">
        <v>1272</v>
      </c>
    </row>
    <row r="590" spans="1:3" x14ac:dyDescent="0.25">
      <c r="A590" s="38">
        <v>734</v>
      </c>
      <c r="B590" s="38" t="s">
        <v>1677</v>
      </c>
      <c r="C590" s="38" t="s">
        <v>1270</v>
      </c>
    </row>
    <row r="591" spans="1:3" x14ac:dyDescent="0.25">
      <c r="A591" s="38">
        <v>735</v>
      </c>
      <c r="B591" s="38" t="s">
        <v>1678</v>
      </c>
      <c r="C591" s="38" t="s">
        <v>1270</v>
      </c>
    </row>
    <row r="592" spans="1:3" x14ac:dyDescent="0.25">
      <c r="A592" s="38">
        <v>736</v>
      </c>
      <c r="B592" s="38" t="s">
        <v>1679</v>
      </c>
      <c r="C592" s="38" t="s">
        <v>1273</v>
      </c>
    </row>
    <row r="593" spans="1:3" x14ac:dyDescent="0.25">
      <c r="A593" s="38">
        <v>737</v>
      </c>
      <c r="B593" s="38" t="s">
        <v>1680</v>
      </c>
      <c r="C593" s="38" t="s">
        <v>1273</v>
      </c>
    </row>
    <row r="594" spans="1:3" x14ac:dyDescent="0.25">
      <c r="A594" s="38">
        <v>738</v>
      </c>
      <c r="B594" s="38" t="s">
        <v>1681</v>
      </c>
      <c r="C594" s="38" t="s">
        <v>1270</v>
      </c>
    </row>
    <row r="595" spans="1:3" x14ac:dyDescent="0.25">
      <c r="A595" s="38">
        <v>739</v>
      </c>
      <c r="B595" s="38" t="s">
        <v>1682</v>
      </c>
      <c r="C595" s="38" t="s">
        <v>1270</v>
      </c>
    </row>
    <row r="596" spans="1:3" x14ac:dyDescent="0.25">
      <c r="A596" s="38">
        <v>740</v>
      </c>
      <c r="B596" s="38" t="s">
        <v>1683</v>
      </c>
      <c r="C596" s="38" t="s">
        <v>1273</v>
      </c>
    </row>
    <row r="597" spans="1:3" x14ac:dyDescent="0.25">
      <c r="A597" s="38">
        <v>741</v>
      </c>
      <c r="B597" s="38" t="s">
        <v>2247</v>
      </c>
      <c r="C597" s="38" t="s">
        <v>1273</v>
      </c>
    </row>
    <row r="598" spans="1:3" x14ac:dyDescent="0.25">
      <c r="A598" s="38">
        <v>742</v>
      </c>
      <c r="B598" s="38" t="s">
        <v>1684</v>
      </c>
      <c r="C598" s="38" t="s">
        <v>1271</v>
      </c>
    </row>
    <row r="599" spans="1:3" x14ac:dyDescent="0.25">
      <c r="A599" s="38">
        <v>743</v>
      </c>
      <c r="B599" s="38" t="s">
        <v>1685</v>
      </c>
      <c r="C599" s="38" t="s">
        <v>1270</v>
      </c>
    </row>
    <row r="600" spans="1:3" x14ac:dyDescent="0.25">
      <c r="A600" s="38">
        <v>744</v>
      </c>
      <c r="B600" s="38" t="s">
        <v>1686</v>
      </c>
      <c r="C600" s="38" t="s">
        <v>1270</v>
      </c>
    </row>
    <row r="601" spans="1:3" x14ac:dyDescent="0.25">
      <c r="A601" s="38">
        <v>745</v>
      </c>
      <c r="B601" s="38" t="s">
        <v>1687</v>
      </c>
      <c r="C601" s="38" t="s">
        <v>1270</v>
      </c>
    </row>
    <row r="602" spans="1:3" x14ac:dyDescent="0.25">
      <c r="A602" s="38">
        <v>746</v>
      </c>
      <c r="B602" s="38" t="s">
        <v>1688</v>
      </c>
      <c r="C602" s="38" t="s">
        <v>1273</v>
      </c>
    </row>
    <row r="603" spans="1:3" x14ac:dyDescent="0.25">
      <c r="A603" s="38">
        <v>747</v>
      </c>
      <c r="B603" s="38" t="s">
        <v>1689</v>
      </c>
      <c r="C603" s="38" t="s">
        <v>1273</v>
      </c>
    </row>
    <row r="604" spans="1:3" x14ac:dyDescent="0.25">
      <c r="A604" s="38">
        <v>748</v>
      </c>
      <c r="B604" s="38" t="s">
        <v>2362</v>
      </c>
      <c r="C604" s="38" t="s">
        <v>1273</v>
      </c>
    </row>
    <row r="605" spans="1:3" x14ac:dyDescent="0.25">
      <c r="A605" s="38">
        <v>749</v>
      </c>
      <c r="B605" s="38" t="s">
        <v>1690</v>
      </c>
      <c r="C605" s="38" t="s">
        <v>1273</v>
      </c>
    </row>
    <row r="606" spans="1:3" x14ac:dyDescent="0.25">
      <c r="A606" s="38">
        <v>750</v>
      </c>
      <c r="B606" s="38" t="s">
        <v>1691</v>
      </c>
      <c r="C606" s="38" t="s">
        <v>1272</v>
      </c>
    </row>
    <row r="607" spans="1:3" x14ac:dyDescent="0.25">
      <c r="A607" s="38">
        <v>751</v>
      </c>
      <c r="B607" s="38" t="s">
        <v>2246</v>
      </c>
      <c r="C607" s="38" t="s">
        <v>1272</v>
      </c>
    </row>
    <row r="608" spans="1:3" x14ac:dyDescent="0.25">
      <c r="A608" s="38">
        <v>752</v>
      </c>
      <c r="B608" s="38" t="s">
        <v>1692</v>
      </c>
      <c r="C608" s="38" t="s">
        <v>1273</v>
      </c>
    </row>
    <row r="609" spans="1:3" x14ac:dyDescent="0.25">
      <c r="A609" s="38">
        <v>753</v>
      </c>
      <c r="B609" s="38" t="s">
        <v>1693</v>
      </c>
      <c r="C609" s="38" t="s">
        <v>1270</v>
      </c>
    </row>
    <row r="610" spans="1:3" x14ac:dyDescent="0.25">
      <c r="A610" s="38">
        <v>754</v>
      </c>
      <c r="B610" s="38" t="s">
        <v>1694</v>
      </c>
      <c r="C610" s="38" t="s">
        <v>1273</v>
      </c>
    </row>
    <row r="611" spans="1:3" x14ac:dyDescent="0.25">
      <c r="A611" s="38">
        <v>755</v>
      </c>
      <c r="B611" s="38" t="s">
        <v>1695</v>
      </c>
      <c r="C611" s="38" t="s">
        <v>1270</v>
      </c>
    </row>
    <row r="612" spans="1:3" x14ac:dyDescent="0.25">
      <c r="A612" s="38">
        <v>756</v>
      </c>
      <c r="B612" s="38" t="s">
        <v>1696</v>
      </c>
      <c r="C612" s="38" t="s">
        <v>1273</v>
      </c>
    </row>
    <row r="613" spans="1:3" x14ac:dyDescent="0.25">
      <c r="A613" s="38">
        <v>757</v>
      </c>
      <c r="B613" s="38" t="s">
        <v>1697</v>
      </c>
      <c r="C613" s="38" t="s">
        <v>1273</v>
      </c>
    </row>
    <row r="614" spans="1:3" x14ac:dyDescent="0.25">
      <c r="A614" s="38">
        <v>758</v>
      </c>
      <c r="B614" s="38" t="s">
        <v>2397</v>
      </c>
      <c r="C614" s="38" t="s">
        <v>1273</v>
      </c>
    </row>
    <row r="615" spans="1:3" x14ac:dyDescent="0.25">
      <c r="A615" s="38">
        <v>759</v>
      </c>
      <c r="B615" s="38" t="s">
        <v>1698</v>
      </c>
      <c r="C615" s="38" t="s">
        <v>1270</v>
      </c>
    </row>
    <row r="616" spans="1:3" x14ac:dyDescent="0.25">
      <c r="A616" s="38">
        <v>760</v>
      </c>
      <c r="B616" s="38" t="s">
        <v>1699</v>
      </c>
      <c r="C616" s="38" t="s">
        <v>1273</v>
      </c>
    </row>
    <row r="617" spans="1:3" x14ac:dyDescent="0.25">
      <c r="A617" s="38">
        <v>761</v>
      </c>
      <c r="B617" s="38" t="s">
        <v>1700</v>
      </c>
      <c r="C617" s="38" t="s">
        <v>1270</v>
      </c>
    </row>
    <row r="618" spans="1:3" x14ac:dyDescent="0.25">
      <c r="A618" s="38">
        <v>763</v>
      </c>
      <c r="B618" s="38" t="s">
        <v>1701</v>
      </c>
      <c r="C618" s="38" t="s">
        <v>1273</v>
      </c>
    </row>
    <row r="619" spans="1:3" x14ac:dyDescent="0.25">
      <c r="A619" s="38">
        <v>764</v>
      </c>
      <c r="B619" s="38" t="s">
        <v>1702</v>
      </c>
      <c r="C619" s="38" t="s">
        <v>1272</v>
      </c>
    </row>
    <row r="620" spans="1:3" x14ac:dyDescent="0.25">
      <c r="A620" s="38">
        <v>765</v>
      </c>
      <c r="B620" s="38" t="s">
        <v>1703</v>
      </c>
      <c r="C620" s="38" t="s">
        <v>1272</v>
      </c>
    </row>
    <row r="621" spans="1:3" x14ac:dyDescent="0.25">
      <c r="A621" s="38">
        <v>766</v>
      </c>
      <c r="B621" s="38" t="s">
        <v>1704</v>
      </c>
      <c r="C621" s="38" t="s">
        <v>1272</v>
      </c>
    </row>
    <row r="622" spans="1:3" x14ac:dyDescent="0.25">
      <c r="A622" s="38">
        <v>767</v>
      </c>
      <c r="B622" s="38" t="s">
        <v>2340</v>
      </c>
      <c r="C622" s="38" t="s">
        <v>1272</v>
      </c>
    </row>
    <row r="623" spans="1:3" x14ac:dyDescent="0.25">
      <c r="A623" s="38">
        <v>768</v>
      </c>
      <c r="B623" s="38" t="s">
        <v>2314</v>
      </c>
      <c r="C623" s="38" t="s">
        <v>1270</v>
      </c>
    </row>
    <row r="624" spans="1:3" x14ac:dyDescent="0.25">
      <c r="A624" s="38">
        <v>769</v>
      </c>
      <c r="B624" s="38" t="s">
        <v>2184</v>
      </c>
      <c r="C624" s="38" t="s">
        <v>1270</v>
      </c>
    </row>
    <row r="625" spans="1:3" x14ac:dyDescent="0.25">
      <c r="A625" s="38">
        <v>770</v>
      </c>
      <c r="B625" s="38" t="s">
        <v>1705</v>
      </c>
      <c r="C625" s="38" t="s">
        <v>1273</v>
      </c>
    </row>
    <row r="626" spans="1:3" x14ac:dyDescent="0.25">
      <c r="A626" s="38">
        <v>771</v>
      </c>
      <c r="B626" s="38" t="s">
        <v>1706</v>
      </c>
      <c r="C626" s="38" t="s">
        <v>1273</v>
      </c>
    </row>
    <row r="627" spans="1:3" x14ac:dyDescent="0.25">
      <c r="A627" s="38">
        <v>772</v>
      </c>
      <c r="B627" s="38" t="s">
        <v>1707</v>
      </c>
      <c r="C627" s="38" t="s">
        <v>1271</v>
      </c>
    </row>
    <row r="628" spans="1:3" x14ac:dyDescent="0.25">
      <c r="A628" s="38">
        <v>773</v>
      </c>
      <c r="B628" s="38" t="s">
        <v>1708</v>
      </c>
      <c r="C628" s="38" t="s">
        <v>1271</v>
      </c>
    </row>
    <row r="629" spans="1:3" x14ac:dyDescent="0.25">
      <c r="A629" s="38">
        <v>774</v>
      </c>
      <c r="B629" s="38" t="s">
        <v>1709</v>
      </c>
      <c r="C629" s="38" t="s">
        <v>1273</v>
      </c>
    </row>
    <row r="630" spans="1:3" x14ac:dyDescent="0.25">
      <c r="A630" s="38">
        <v>775</v>
      </c>
      <c r="B630" s="38" t="s">
        <v>2348</v>
      </c>
      <c r="C630" s="38" t="s">
        <v>1273</v>
      </c>
    </row>
    <row r="631" spans="1:3" x14ac:dyDescent="0.25">
      <c r="A631" s="38">
        <v>776</v>
      </c>
      <c r="B631" s="38" t="s">
        <v>1710</v>
      </c>
      <c r="C631" s="38" t="s">
        <v>1271</v>
      </c>
    </row>
    <row r="632" spans="1:3" x14ac:dyDescent="0.25">
      <c r="A632" s="38">
        <v>777</v>
      </c>
      <c r="B632" s="38" t="s">
        <v>1711</v>
      </c>
      <c r="C632" s="38" t="s">
        <v>1271</v>
      </c>
    </row>
    <row r="633" spans="1:3" x14ac:dyDescent="0.25">
      <c r="A633" s="38">
        <v>778</v>
      </c>
      <c r="B633" s="38" t="s">
        <v>1712</v>
      </c>
      <c r="C633" s="38" t="s">
        <v>1273</v>
      </c>
    </row>
    <row r="634" spans="1:3" x14ac:dyDescent="0.25">
      <c r="A634" s="38">
        <v>779</v>
      </c>
      <c r="B634" s="38" t="s">
        <v>1713</v>
      </c>
      <c r="C634" s="38" t="s">
        <v>1273</v>
      </c>
    </row>
    <row r="635" spans="1:3" x14ac:dyDescent="0.25">
      <c r="A635" s="38">
        <v>780</v>
      </c>
      <c r="B635" s="38" t="s">
        <v>1714</v>
      </c>
      <c r="C635" s="38" t="s">
        <v>1272</v>
      </c>
    </row>
    <row r="636" spans="1:3" x14ac:dyDescent="0.25">
      <c r="A636" s="38">
        <v>781</v>
      </c>
      <c r="B636" s="38" t="s">
        <v>1715</v>
      </c>
      <c r="C636" s="38" t="s">
        <v>1272</v>
      </c>
    </row>
    <row r="637" spans="1:3" x14ac:dyDescent="0.25">
      <c r="A637" s="38">
        <v>782</v>
      </c>
      <c r="B637" s="38" t="s">
        <v>2317</v>
      </c>
      <c r="C637" s="38" t="s">
        <v>1273</v>
      </c>
    </row>
    <row r="638" spans="1:3" x14ac:dyDescent="0.25">
      <c r="A638" s="38">
        <v>783</v>
      </c>
      <c r="B638" s="38" t="s">
        <v>1716</v>
      </c>
      <c r="C638" s="38" t="s">
        <v>1272</v>
      </c>
    </row>
    <row r="639" spans="1:3" x14ac:dyDescent="0.25">
      <c r="A639" s="38">
        <v>784</v>
      </c>
      <c r="B639" s="38" t="s">
        <v>1717</v>
      </c>
      <c r="C639" s="38" t="s">
        <v>1270</v>
      </c>
    </row>
    <row r="640" spans="1:3" s="68" customFormat="1" x14ac:dyDescent="0.25">
      <c r="A640" s="75">
        <v>785</v>
      </c>
      <c r="B640" s="75" t="s">
        <v>2358</v>
      </c>
      <c r="C640" s="75" t="s">
        <v>1270</v>
      </c>
    </row>
    <row r="641" spans="1:3" x14ac:dyDescent="0.25">
      <c r="A641" s="38">
        <v>786</v>
      </c>
      <c r="B641" s="38" t="s">
        <v>1718</v>
      </c>
      <c r="C641" s="38" t="s">
        <v>1270</v>
      </c>
    </row>
    <row r="642" spans="1:3" x14ac:dyDescent="0.25">
      <c r="A642" s="38">
        <v>787</v>
      </c>
      <c r="B642" s="38" t="s">
        <v>1719</v>
      </c>
      <c r="C642" s="38" t="s">
        <v>1270</v>
      </c>
    </row>
    <row r="643" spans="1:3" x14ac:dyDescent="0.25">
      <c r="A643" s="38">
        <v>788</v>
      </c>
      <c r="B643" s="38" t="s">
        <v>1720</v>
      </c>
      <c r="C643" s="38" t="s">
        <v>1270</v>
      </c>
    </row>
    <row r="644" spans="1:3" x14ac:dyDescent="0.25">
      <c r="A644" s="38">
        <v>789</v>
      </c>
      <c r="B644" s="38" t="s">
        <v>2185</v>
      </c>
      <c r="C644" s="38" t="s">
        <v>1271</v>
      </c>
    </row>
    <row r="645" spans="1:3" x14ac:dyDescent="0.25">
      <c r="A645" s="38">
        <v>790</v>
      </c>
      <c r="B645" s="38" t="s">
        <v>1721</v>
      </c>
      <c r="C645" s="38" t="s">
        <v>1270</v>
      </c>
    </row>
    <row r="646" spans="1:3" x14ac:dyDescent="0.25">
      <c r="A646" s="38">
        <v>791</v>
      </c>
      <c r="B646" s="38" t="s">
        <v>1722</v>
      </c>
      <c r="C646" s="38" t="s">
        <v>1270</v>
      </c>
    </row>
    <row r="647" spans="1:3" x14ac:dyDescent="0.25">
      <c r="A647" s="38">
        <v>792</v>
      </c>
      <c r="B647" s="38" t="s">
        <v>2186</v>
      </c>
      <c r="C647" s="38" t="s">
        <v>1270</v>
      </c>
    </row>
    <row r="648" spans="1:3" x14ac:dyDescent="0.25">
      <c r="A648" s="38">
        <v>793</v>
      </c>
      <c r="B648" s="38" t="s">
        <v>2167</v>
      </c>
      <c r="C648" s="38" t="s">
        <v>1270</v>
      </c>
    </row>
    <row r="649" spans="1:3" x14ac:dyDescent="0.25">
      <c r="A649" s="38">
        <v>794</v>
      </c>
      <c r="B649" s="38" t="s">
        <v>1723</v>
      </c>
      <c r="C649" s="38" t="s">
        <v>1270</v>
      </c>
    </row>
    <row r="650" spans="1:3" x14ac:dyDescent="0.25">
      <c r="A650" s="38">
        <v>795</v>
      </c>
      <c r="B650" s="38" t="s">
        <v>1724</v>
      </c>
      <c r="C650" s="38" t="s">
        <v>1271</v>
      </c>
    </row>
    <row r="651" spans="1:3" x14ac:dyDescent="0.25">
      <c r="A651" s="38">
        <v>796</v>
      </c>
      <c r="B651" s="38" t="s">
        <v>1725</v>
      </c>
      <c r="C651" s="38" t="s">
        <v>1273</v>
      </c>
    </row>
    <row r="652" spans="1:3" x14ac:dyDescent="0.25">
      <c r="A652" s="38">
        <v>797</v>
      </c>
      <c r="B652" s="38" t="s">
        <v>2452</v>
      </c>
      <c r="C652" s="38" t="s">
        <v>1270</v>
      </c>
    </row>
    <row r="653" spans="1:3" x14ac:dyDescent="0.25">
      <c r="A653" s="38">
        <v>798</v>
      </c>
      <c r="B653" s="38" t="s">
        <v>2263</v>
      </c>
      <c r="C653" s="38" t="s">
        <v>1271</v>
      </c>
    </row>
    <row r="654" spans="1:3" x14ac:dyDescent="0.25">
      <c r="A654" s="38">
        <v>799</v>
      </c>
      <c r="B654" s="38" t="s">
        <v>1726</v>
      </c>
      <c r="C654" s="38" t="s">
        <v>1273</v>
      </c>
    </row>
    <row r="655" spans="1:3" x14ac:dyDescent="0.25">
      <c r="A655" s="38">
        <v>800</v>
      </c>
      <c r="B655" s="38" t="s">
        <v>1727</v>
      </c>
      <c r="C655" s="38" t="s">
        <v>1270</v>
      </c>
    </row>
    <row r="656" spans="1:3" x14ac:dyDescent="0.25">
      <c r="A656" s="38">
        <v>801</v>
      </c>
      <c r="B656" s="38" t="s">
        <v>1728</v>
      </c>
      <c r="C656" s="38" t="s">
        <v>1270</v>
      </c>
    </row>
    <row r="657" spans="1:3" x14ac:dyDescent="0.25">
      <c r="A657" s="38">
        <v>802</v>
      </c>
      <c r="B657" s="38" t="s">
        <v>2385</v>
      </c>
      <c r="C657" s="38" t="s">
        <v>1271</v>
      </c>
    </row>
    <row r="658" spans="1:3" x14ac:dyDescent="0.25">
      <c r="A658" s="38">
        <v>803</v>
      </c>
      <c r="B658" s="38" t="s">
        <v>1729</v>
      </c>
      <c r="C658" s="38" t="s">
        <v>1271</v>
      </c>
    </row>
    <row r="659" spans="1:3" x14ac:dyDescent="0.25">
      <c r="A659" s="38">
        <v>804</v>
      </c>
      <c r="B659" s="38" t="s">
        <v>2324</v>
      </c>
      <c r="C659" s="38" t="s">
        <v>1271</v>
      </c>
    </row>
    <row r="660" spans="1:3" x14ac:dyDescent="0.25">
      <c r="A660" s="38">
        <v>805</v>
      </c>
      <c r="B660" s="38" t="s">
        <v>1730</v>
      </c>
      <c r="C660" s="38" t="s">
        <v>1273</v>
      </c>
    </row>
    <row r="661" spans="1:3" x14ac:dyDescent="0.25">
      <c r="A661" s="38">
        <v>806</v>
      </c>
      <c r="B661" s="38" t="s">
        <v>2378</v>
      </c>
      <c r="C661" s="38" t="s">
        <v>1273</v>
      </c>
    </row>
    <row r="662" spans="1:3" x14ac:dyDescent="0.25">
      <c r="A662" s="38">
        <v>807</v>
      </c>
      <c r="B662" s="38" t="s">
        <v>2350</v>
      </c>
      <c r="C662" s="38" t="s">
        <v>1273</v>
      </c>
    </row>
    <row r="663" spans="1:3" x14ac:dyDescent="0.25">
      <c r="A663" s="38">
        <v>808</v>
      </c>
      <c r="B663" s="38" t="s">
        <v>1731</v>
      </c>
      <c r="C663" s="38" t="s">
        <v>1273</v>
      </c>
    </row>
    <row r="664" spans="1:3" x14ac:dyDescent="0.25">
      <c r="A664" s="38">
        <v>809</v>
      </c>
      <c r="B664" s="38" t="s">
        <v>2243</v>
      </c>
      <c r="C664" s="38" t="s">
        <v>1273</v>
      </c>
    </row>
    <row r="665" spans="1:3" x14ac:dyDescent="0.25">
      <c r="A665" s="38">
        <v>810</v>
      </c>
      <c r="B665" s="38" t="s">
        <v>1732</v>
      </c>
      <c r="C665" s="38" t="s">
        <v>1270</v>
      </c>
    </row>
    <row r="666" spans="1:3" x14ac:dyDescent="0.25">
      <c r="A666" s="38">
        <v>811</v>
      </c>
      <c r="B666" s="38" t="s">
        <v>1733</v>
      </c>
      <c r="C666" s="38" t="s">
        <v>1270</v>
      </c>
    </row>
    <row r="667" spans="1:3" x14ac:dyDescent="0.25">
      <c r="A667" s="38">
        <v>812</v>
      </c>
      <c r="B667" s="38" t="s">
        <v>1734</v>
      </c>
      <c r="C667" s="38" t="s">
        <v>1270</v>
      </c>
    </row>
    <row r="668" spans="1:3" x14ac:dyDescent="0.25">
      <c r="A668" s="38">
        <v>813</v>
      </c>
      <c r="B668" s="38" t="s">
        <v>2157</v>
      </c>
      <c r="C668" s="38" t="s">
        <v>1270</v>
      </c>
    </row>
    <row r="669" spans="1:3" x14ac:dyDescent="0.25">
      <c r="A669" s="38">
        <v>815</v>
      </c>
      <c r="B669" s="38" t="s">
        <v>1735</v>
      </c>
      <c r="C669" s="38" t="s">
        <v>1270</v>
      </c>
    </row>
    <row r="670" spans="1:3" x14ac:dyDescent="0.25">
      <c r="A670" s="38">
        <v>816</v>
      </c>
      <c r="B670" s="38" t="s">
        <v>1736</v>
      </c>
      <c r="C670" s="38" t="s">
        <v>1270</v>
      </c>
    </row>
    <row r="671" spans="1:3" x14ac:dyDescent="0.25">
      <c r="A671" s="38">
        <v>817</v>
      </c>
      <c r="B671" s="38" t="s">
        <v>1737</v>
      </c>
      <c r="C671" s="38" t="s">
        <v>1272</v>
      </c>
    </row>
    <row r="672" spans="1:3" x14ac:dyDescent="0.25">
      <c r="A672" s="38">
        <v>818</v>
      </c>
      <c r="B672" s="38" t="s">
        <v>1738</v>
      </c>
      <c r="C672" s="38" t="s">
        <v>1270</v>
      </c>
    </row>
    <row r="673" spans="1:3" x14ac:dyDescent="0.25">
      <c r="A673" s="38">
        <v>819</v>
      </c>
      <c r="B673" s="38" t="s">
        <v>1739</v>
      </c>
      <c r="C673" s="38" t="s">
        <v>1273</v>
      </c>
    </row>
    <row r="674" spans="1:3" x14ac:dyDescent="0.25">
      <c r="A674" s="38">
        <v>821</v>
      </c>
      <c r="B674" s="38" t="s">
        <v>1740</v>
      </c>
      <c r="C674" s="38" t="s">
        <v>1270</v>
      </c>
    </row>
    <row r="675" spans="1:3" x14ac:dyDescent="0.25">
      <c r="A675" s="38">
        <v>822</v>
      </c>
      <c r="B675" s="38" t="s">
        <v>1741</v>
      </c>
      <c r="C675" s="38" t="s">
        <v>1271</v>
      </c>
    </row>
    <row r="676" spans="1:3" x14ac:dyDescent="0.25">
      <c r="A676" s="38">
        <v>823</v>
      </c>
      <c r="B676" s="38" t="s">
        <v>1742</v>
      </c>
      <c r="C676" s="38" t="s">
        <v>1270</v>
      </c>
    </row>
    <row r="677" spans="1:3" x14ac:dyDescent="0.25">
      <c r="A677" s="38">
        <v>824</v>
      </c>
      <c r="B677" s="38" t="s">
        <v>1743</v>
      </c>
      <c r="C677" s="38" t="s">
        <v>1271</v>
      </c>
    </row>
    <row r="678" spans="1:3" x14ac:dyDescent="0.25">
      <c r="A678" s="38">
        <v>825</v>
      </c>
      <c r="B678" s="38" t="s">
        <v>1744</v>
      </c>
      <c r="C678" s="38" t="s">
        <v>1272</v>
      </c>
    </row>
    <row r="679" spans="1:3" x14ac:dyDescent="0.25">
      <c r="A679" s="38">
        <v>826</v>
      </c>
      <c r="B679" s="38" t="s">
        <v>1745</v>
      </c>
      <c r="C679" s="38" t="s">
        <v>1270</v>
      </c>
    </row>
    <row r="680" spans="1:3" x14ac:dyDescent="0.25">
      <c r="A680" s="38">
        <v>827</v>
      </c>
      <c r="B680" s="38" t="s">
        <v>1746</v>
      </c>
      <c r="C680" s="38" t="s">
        <v>1270</v>
      </c>
    </row>
    <row r="681" spans="1:3" x14ac:dyDescent="0.25">
      <c r="A681" s="38">
        <v>828</v>
      </c>
      <c r="B681" s="38" t="s">
        <v>1747</v>
      </c>
      <c r="C681" s="38" t="s">
        <v>1270</v>
      </c>
    </row>
    <row r="682" spans="1:3" x14ac:dyDescent="0.25">
      <c r="A682" s="38">
        <v>829</v>
      </c>
      <c r="B682" s="38" t="s">
        <v>1748</v>
      </c>
      <c r="C682" s="38" t="s">
        <v>1272</v>
      </c>
    </row>
    <row r="683" spans="1:3" x14ac:dyDescent="0.25">
      <c r="A683" s="38">
        <v>830</v>
      </c>
      <c r="B683" s="38" t="s">
        <v>1749</v>
      </c>
      <c r="C683" s="38" t="s">
        <v>1271</v>
      </c>
    </row>
    <row r="684" spans="1:3" x14ac:dyDescent="0.25">
      <c r="A684" s="38">
        <v>831</v>
      </c>
      <c r="B684" s="38" t="s">
        <v>1750</v>
      </c>
      <c r="C684" s="38" t="s">
        <v>1272</v>
      </c>
    </row>
    <row r="685" spans="1:3" x14ac:dyDescent="0.25">
      <c r="A685" s="38">
        <v>832</v>
      </c>
      <c r="B685" s="38" t="s">
        <v>1751</v>
      </c>
      <c r="C685" s="38" t="s">
        <v>1273</v>
      </c>
    </row>
    <row r="686" spans="1:3" x14ac:dyDescent="0.25">
      <c r="A686" s="38">
        <v>833</v>
      </c>
      <c r="B686" s="38" t="s">
        <v>1752</v>
      </c>
      <c r="C686" s="38" t="s">
        <v>1270</v>
      </c>
    </row>
    <row r="687" spans="1:3" x14ac:dyDescent="0.25">
      <c r="A687" s="38">
        <v>834</v>
      </c>
      <c r="B687" s="38" t="s">
        <v>1753</v>
      </c>
      <c r="C687" s="38" t="s">
        <v>1270</v>
      </c>
    </row>
    <row r="688" spans="1:3" x14ac:dyDescent="0.25">
      <c r="A688" s="38">
        <v>835</v>
      </c>
      <c r="B688" s="38" t="s">
        <v>1754</v>
      </c>
      <c r="C688" s="38" t="s">
        <v>1270</v>
      </c>
    </row>
    <row r="689" spans="1:3" x14ac:dyDescent="0.25">
      <c r="A689" s="38">
        <v>836</v>
      </c>
      <c r="B689" s="38" t="s">
        <v>1755</v>
      </c>
      <c r="C689" s="38" t="s">
        <v>1270</v>
      </c>
    </row>
    <row r="690" spans="1:3" x14ac:dyDescent="0.25">
      <c r="A690" s="38">
        <v>837</v>
      </c>
      <c r="B690" s="38" t="s">
        <v>2242</v>
      </c>
      <c r="C690" s="38" t="s">
        <v>1273</v>
      </c>
    </row>
    <row r="691" spans="1:3" x14ac:dyDescent="0.25">
      <c r="A691" s="38">
        <v>838</v>
      </c>
      <c r="B691" s="38" t="s">
        <v>1756</v>
      </c>
      <c r="C691" s="38" t="s">
        <v>1271</v>
      </c>
    </row>
    <row r="692" spans="1:3" x14ac:dyDescent="0.25">
      <c r="A692" s="38">
        <v>839</v>
      </c>
      <c r="B692" s="38" t="s">
        <v>1757</v>
      </c>
      <c r="C692" s="38" t="s">
        <v>1270</v>
      </c>
    </row>
    <row r="693" spans="1:3" x14ac:dyDescent="0.25">
      <c r="A693" s="38">
        <v>840</v>
      </c>
      <c r="B693" s="38" t="s">
        <v>2372</v>
      </c>
      <c r="C693" s="38" t="s">
        <v>1273</v>
      </c>
    </row>
    <row r="694" spans="1:3" x14ac:dyDescent="0.25">
      <c r="A694" s="38">
        <v>841</v>
      </c>
      <c r="B694" s="38" t="s">
        <v>1758</v>
      </c>
      <c r="C694" s="38" t="s">
        <v>1270</v>
      </c>
    </row>
    <row r="695" spans="1:3" x14ac:dyDescent="0.25">
      <c r="A695" s="38">
        <v>842</v>
      </c>
      <c r="B695" s="38" t="s">
        <v>1759</v>
      </c>
      <c r="C695" s="38" t="s">
        <v>1271</v>
      </c>
    </row>
    <row r="696" spans="1:3" x14ac:dyDescent="0.25">
      <c r="A696" s="38">
        <v>843</v>
      </c>
      <c r="B696" s="38" t="s">
        <v>1760</v>
      </c>
      <c r="C696" s="38" t="s">
        <v>1271</v>
      </c>
    </row>
    <row r="697" spans="1:3" x14ac:dyDescent="0.25">
      <c r="A697" s="38">
        <v>844</v>
      </c>
      <c r="B697" s="38" t="s">
        <v>1761</v>
      </c>
      <c r="C697" s="38" t="s">
        <v>1271</v>
      </c>
    </row>
    <row r="698" spans="1:3" x14ac:dyDescent="0.25">
      <c r="A698" s="38">
        <v>845</v>
      </c>
      <c r="B698" s="38" t="s">
        <v>1762</v>
      </c>
      <c r="C698" s="38" t="s">
        <v>1270</v>
      </c>
    </row>
    <row r="699" spans="1:3" x14ac:dyDescent="0.25">
      <c r="A699" s="38">
        <v>849</v>
      </c>
      <c r="B699" s="38" t="s">
        <v>1763</v>
      </c>
      <c r="C699" s="38" t="s">
        <v>1270</v>
      </c>
    </row>
    <row r="700" spans="1:3" x14ac:dyDescent="0.25">
      <c r="A700" s="38">
        <v>850</v>
      </c>
      <c r="B700" s="38" t="s">
        <v>1764</v>
      </c>
      <c r="C700" s="38" t="s">
        <v>1270</v>
      </c>
    </row>
    <row r="701" spans="1:3" x14ac:dyDescent="0.25">
      <c r="A701" s="38">
        <v>851</v>
      </c>
      <c r="B701" s="38" t="s">
        <v>1765</v>
      </c>
      <c r="C701" s="38" t="s">
        <v>1273</v>
      </c>
    </row>
    <row r="702" spans="1:3" x14ac:dyDescent="0.25">
      <c r="A702" s="38">
        <v>852</v>
      </c>
      <c r="B702" s="38" t="s">
        <v>1766</v>
      </c>
      <c r="C702" s="38" t="s">
        <v>1273</v>
      </c>
    </row>
    <row r="703" spans="1:3" x14ac:dyDescent="0.25">
      <c r="A703" s="38">
        <v>853</v>
      </c>
      <c r="B703" s="38" t="s">
        <v>2325</v>
      </c>
      <c r="C703" s="38" t="s">
        <v>1273</v>
      </c>
    </row>
    <row r="704" spans="1:3" x14ac:dyDescent="0.25">
      <c r="A704" s="38">
        <v>854</v>
      </c>
      <c r="B704" s="38" t="s">
        <v>1767</v>
      </c>
      <c r="C704" s="38" t="s">
        <v>1273</v>
      </c>
    </row>
    <row r="705" spans="1:3" x14ac:dyDescent="0.25">
      <c r="A705" s="38">
        <v>855</v>
      </c>
      <c r="B705" s="38" t="s">
        <v>1768</v>
      </c>
      <c r="C705" s="38" t="s">
        <v>1273</v>
      </c>
    </row>
    <row r="706" spans="1:3" x14ac:dyDescent="0.25">
      <c r="A706" s="38">
        <v>856</v>
      </c>
      <c r="B706" s="38" t="s">
        <v>1769</v>
      </c>
      <c r="C706" s="38" t="s">
        <v>1273</v>
      </c>
    </row>
    <row r="707" spans="1:3" x14ac:dyDescent="0.25">
      <c r="A707" s="38">
        <v>857</v>
      </c>
      <c r="B707" s="38" t="s">
        <v>1770</v>
      </c>
      <c r="C707" s="38" t="s">
        <v>1273</v>
      </c>
    </row>
    <row r="708" spans="1:3" x14ac:dyDescent="0.25">
      <c r="A708" s="38">
        <v>858</v>
      </c>
      <c r="B708" s="38" t="s">
        <v>1771</v>
      </c>
      <c r="C708" s="38" t="s">
        <v>1270</v>
      </c>
    </row>
    <row r="709" spans="1:3" x14ac:dyDescent="0.25">
      <c r="A709" s="38">
        <v>859</v>
      </c>
      <c r="B709" s="38" t="s">
        <v>1772</v>
      </c>
      <c r="C709" s="38" t="s">
        <v>1271</v>
      </c>
    </row>
    <row r="710" spans="1:3" x14ac:dyDescent="0.25">
      <c r="A710" s="38">
        <v>860</v>
      </c>
      <c r="B710" s="38" t="s">
        <v>1773</v>
      </c>
      <c r="C710" s="38" t="s">
        <v>1270</v>
      </c>
    </row>
    <row r="711" spans="1:3" x14ac:dyDescent="0.25">
      <c r="A711" s="38">
        <v>861</v>
      </c>
      <c r="B711" s="38" t="s">
        <v>1774</v>
      </c>
      <c r="C711" s="38" t="s">
        <v>1270</v>
      </c>
    </row>
    <row r="712" spans="1:3" x14ac:dyDescent="0.25">
      <c r="A712" s="38">
        <v>862</v>
      </c>
      <c r="B712" s="38" t="s">
        <v>2341</v>
      </c>
      <c r="C712" s="38" t="s">
        <v>1273</v>
      </c>
    </row>
    <row r="713" spans="1:3" x14ac:dyDescent="0.25">
      <c r="A713" s="38">
        <v>863</v>
      </c>
      <c r="B713" s="38" t="s">
        <v>1775</v>
      </c>
      <c r="C713" s="38" t="s">
        <v>1270</v>
      </c>
    </row>
    <row r="714" spans="1:3" x14ac:dyDescent="0.25">
      <c r="A714" s="38">
        <v>864</v>
      </c>
      <c r="B714" s="38" t="s">
        <v>1776</v>
      </c>
      <c r="C714" s="38" t="s">
        <v>1273</v>
      </c>
    </row>
    <row r="715" spans="1:3" x14ac:dyDescent="0.25">
      <c r="A715" s="38">
        <v>865</v>
      </c>
      <c r="B715" s="38" t="s">
        <v>1777</v>
      </c>
      <c r="C715" s="38" t="s">
        <v>1270</v>
      </c>
    </row>
    <row r="716" spans="1:3" x14ac:dyDescent="0.25">
      <c r="A716" s="38">
        <v>866</v>
      </c>
      <c r="B716" s="38" t="s">
        <v>1778</v>
      </c>
      <c r="C716" s="38" t="s">
        <v>1270</v>
      </c>
    </row>
    <row r="717" spans="1:3" x14ac:dyDescent="0.25">
      <c r="A717" s="38">
        <v>867</v>
      </c>
      <c r="B717" s="38" t="s">
        <v>1779</v>
      </c>
      <c r="C717" s="38" t="s">
        <v>1271</v>
      </c>
    </row>
    <row r="718" spans="1:3" x14ac:dyDescent="0.25">
      <c r="A718" s="38">
        <v>868</v>
      </c>
      <c r="B718" s="38" t="s">
        <v>1780</v>
      </c>
      <c r="C718" s="38" t="s">
        <v>1270</v>
      </c>
    </row>
    <row r="719" spans="1:3" x14ac:dyDescent="0.25">
      <c r="A719" s="38">
        <v>869</v>
      </c>
      <c r="B719" s="38" t="s">
        <v>1781</v>
      </c>
      <c r="C719" s="38" t="s">
        <v>1273</v>
      </c>
    </row>
    <row r="720" spans="1:3" x14ac:dyDescent="0.25">
      <c r="A720" s="38">
        <v>870</v>
      </c>
      <c r="B720" s="38" t="s">
        <v>1782</v>
      </c>
      <c r="C720" s="38" t="s">
        <v>1272</v>
      </c>
    </row>
    <row r="721" spans="1:3" x14ac:dyDescent="0.25">
      <c r="A721" s="38">
        <v>871</v>
      </c>
      <c r="B721" s="38" t="s">
        <v>2187</v>
      </c>
      <c r="C721" s="38" t="s">
        <v>1272</v>
      </c>
    </row>
    <row r="722" spans="1:3" x14ac:dyDescent="0.25">
      <c r="A722" s="38">
        <v>872</v>
      </c>
      <c r="B722" s="38" t="s">
        <v>1783</v>
      </c>
      <c r="C722" s="38" t="s">
        <v>1273</v>
      </c>
    </row>
    <row r="723" spans="1:3" x14ac:dyDescent="0.25">
      <c r="A723" s="38">
        <v>873</v>
      </c>
      <c r="B723" s="38" t="s">
        <v>1784</v>
      </c>
      <c r="C723" s="38" t="s">
        <v>1272</v>
      </c>
    </row>
    <row r="724" spans="1:3" x14ac:dyDescent="0.25">
      <c r="A724" s="38">
        <v>874</v>
      </c>
      <c r="B724" s="38" t="s">
        <v>1785</v>
      </c>
      <c r="C724" s="38" t="s">
        <v>1273</v>
      </c>
    </row>
    <row r="725" spans="1:3" x14ac:dyDescent="0.25">
      <c r="A725" s="38">
        <v>875</v>
      </c>
      <c r="B725" s="38" t="s">
        <v>2262</v>
      </c>
      <c r="C725" s="38" t="s">
        <v>1270</v>
      </c>
    </row>
    <row r="726" spans="1:3" x14ac:dyDescent="0.25">
      <c r="A726" s="38">
        <v>876</v>
      </c>
      <c r="B726" s="38" t="s">
        <v>1786</v>
      </c>
      <c r="C726" s="38" t="s">
        <v>1270</v>
      </c>
    </row>
    <row r="727" spans="1:3" x14ac:dyDescent="0.25">
      <c r="A727" s="38">
        <v>877</v>
      </c>
      <c r="B727" s="38" t="s">
        <v>1787</v>
      </c>
      <c r="C727" s="38" t="s">
        <v>1273</v>
      </c>
    </row>
    <row r="728" spans="1:3" x14ac:dyDescent="0.25">
      <c r="A728" s="38">
        <v>878</v>
      </c>
      <c r="B728" s="38" t="s">
        <v>2152</v>
      </c>
      <c r="C728" s="38" t="s">
        <v>1273</v>
      </c>
    </row>
    <row r="729" spans="1:3" x14ac:dyDescent="0.25">
      <c r="A729" s="38">
        <v>879</v>
      </c>
      <c r="B729" s="38" t="s">
        <v>1788</v>
      </c>
      <c r="C729" s="38" t="s">
        <v>1270</v>
      </c>
    </row>
    <row r="730" spans="1:3" x14ac:dyDescent="0.25">
      <c r="A730" s="38">
        <v>880</v>
      </c>
      <c r="B730" s="38" t="s">
        <v>2390</v>
      </c>
      <c r="C730" s="38" t="s">
        <v>1272</v>
      </c>
    </row>
    <row r="731" spans="1:3" x14ac:dyDescent="0.25">
      <c r="A731" s="38">
        <v>881</v>
      </c>
      <c r="B731" s="38" t="s">
        <v>1789</v>
      </c>
      <c r="C731" s="38" t="s">
        <v>1272</v>
      </c>
    </row>
    <row r="732" spans="1:3" x14ac:dyDescent="0.25">
      <c r="A732" s="38">
        <v>882</v>
      </c>
      <c r="B732" s="38" t="s">
        <v>1790</v>
      </c>
      <c r="C732" s="38" t="s">
        <v>1273</v>
      </c>
    </row>
    <row r="733" spans="1:3" x14ac:dyDescent="0.25">
      <c r="A733" s="38">
        <v>883</v>
      </c>
      <c r="B733" s="38" t="s">
        <v>1791</v>
      </c>
      <c r="C733" s="38" t="s">
        <v>1270</v>
      </c>
    </row>
    <row r="734" spans="1:3" x14ac:dyDescent="0.25">
      <c r="A734" s="38">
        <v>884</v>
      </c>
      <c r="B734" s="38" t="s">
        <v>1792</v>
      </c>
      <c r="C734" s="38" t="s">
        <v>1270</v>
      </c>
    </row>
    <row r="735" spans="1:3" x14ac:dyDescent="0.25">
      <c r="A735" s="38">
        <v>885</v>
      </c>
      <c r="B735" s="38" t="s">
        <v>1793</v>
      </c>
      <c r="C735" s="38" t="s">
        <v>1272</v>
      </c>
    </row>
    <row r="736" spans="1:3" x14ac:dyDescent="0.25">
      <c r="A736" s="38">
        <v>886</v>
      </c>
      <c r="B736" s="38" t="s">
        <v>1794</v>
      </c>
      <c r="C736" s="38" t="s">
        <v>1273</v>
      </c>
    </row>
    <row r="737" spans="1:3" x14ac:dyDescent="0.25">
      <c r="A737" s="38">
        <v>887</v>
      </c>
      <c r="B737" s="38" t="s">
        <v>2360</v>
      </c>
      <c r="C737" s="38" t="s">
        <v>1270</v>
      </c>
    </row>
    <row r="738" spans="1:3" x14ac:dyDescent="0.25">
      <c r="A738" s="38">
        <v>888</v>
      </c>
      <c r="B738" s="38" t="s">
        <v>2259</v>
      </c>
      <c r="C738" s="38" t="s">
        <v>1273</v>
      </c>
    </row>
    <row r="739" spans="1:3" x14ac:dyDescent="0.25">
      <c r="A739" s="38">
        <v>889</v>
      </c>
      <c r="B739" s="38" t="s">
        <v>2241</v>
      </c>
      <c r="C739" s="38" t="s">
        <v>1270</v>
      </c>
    </row>
    <row r="740" spans="1:3" x14ac:dyDescent="0.25">
      <c r="A740" s="38">
        <v>890</v>
      </c>
      <c r="B740" s="38" t="s">
        <v>1795</v>
      </c>
      <c r="C740" s="38" t="s">
        <v>1272</v>
      </c>
    </row>
    <row r="741" spans="1:3" x14ac:dyDescent="0.25">
      <c r="A741" s="38">
        <v>891</v>
      </c>
      <c r="B741" s="38" t="s">
        <v>1796</v>
      </c>
      <c r="C741" s="38" t="s">
        <v>1272</v>
      </c>
    </row>
    <row r="742" spans="1:3" x14ac:dyDescent="0.25">
      <c r="A742" s="38">
        <v>892</v>
      </c>
      <c r="B742" s="38" t="s">
        <v>1797</v>
      </c>
      <c r="C742" s="38" t="s">
        <v>1270</v>
      </c>
    </row>
    <row r="743" spans="1:3" x14ac:dyDescent="0.25">
      <c r="A743" s="38">
        <v>893</v>
      </c>
      <c r="B743" s="38" t="s">
        <v>1798</v>
      </c>
      <c r="C743" s="38" t="s">
        <v>1271</v>
      </c>
    </row>
    <row r="744" spans="1:3" x14ac:dyDescent="0.25">
      <c r="A744" s="38">
        <v>894</v>
      </c>
      <c r="B744" s="38" t="s">
        <v>2141</v>
      </c>
      <c r="C744" s="38" t="s">
        <v>1273</v>
      </c>
    </row>
    <row r="745" spans="1:3" x14ac:dyDescent="0.25">
      <c r="A745" s="38">
        <v>895</v>
      </c>
      <c r="B745" s="38" t="s">
        <v>2373</v>
      </c>
      <c r="C745" s="38" t="s">
        <v>1273</v>
      </c>
    </row>
    <row r="746" spans="1:3" x14ac:dyDescent="0.25">
      <c r="A746" s="38">
        <v>896</v>
      </c>
      <c r="B746" s="38" t="s">
        <v>1799</v>
      </c>
      <c r="C746" s="38" t="s">
        <v>1270</v>
      </c>
    </row>
    <row r="747" spans="1:3" x14ac:dyDescent="0.25">
      <c r="A747" s="38">
        <v>897</v>
      </c>
      <c r="B747" s="38" t="s">
        <v>1800</v>
      </c>
      <c r="C747" s="38" t="s">
        <v>1270</v>
      </c>
    </row>
    <row r="748" spans="1:3" x14ac:dyDescent="0.25">
      <c r="A748" s="38">
        <v>899</v>
      </c>
      <c r="B748" s="38" t="s">
        <v>1801</v>
      </c>
      <c r="C748" s="38" t="s">
        <v>1271</v>
      </c>
    </row>
    <row r="749" spans="1:3" x14ac:dyDescent="0.25">
      <c r="A749" s="38">
        <v>900</v>
      </c>
      <c r="B749" s="38" t="s">
        <v>1802</v>
      </c>
      <c r="C749" s="38" t="s">
        <v>1270</v>
      </c>
    </row>
    <row r="750" spans="1:3" x14ac:dyDescent="0.25">
      <c r="A750" s="38">
        <v>901</v>
      </c>
      <c r="B750" s="38" t="s">
        <v>1803</v>
      </c>
      <c r="C750" s="38" t="s">
        <v>1270</v>
      </c>
    </row>
    <row r="751" spans="1:3" x14ac:dyDescent="0.25">
      <c r="A751" s="38">
        <v>902</v>
      </c>
      <c r="B751" s="38" t="s">
        <v>1804</v>
      </c>
      <c r="C751" s="38" t="s">
        <v>1270</v>
      </c>
    </row>
    <row r="752" spans="1:3" x14ac:dyDescent="0.25">
      <c r="A752" s="38">
        <v>903</v>
      </c>
      <c r="B752" s="38" t="s">
        <v>1805</v>
      </c>
      <c r="C752" s="38" t="s">
        <v>1273</v>
      </c>
    </row>
    <row r="753" spans="1:3" x14ac:dyDescent="0.25">
      <c r="A753" s="38">
        <v>904</v>
      </c>
      <c r="B753" s="38" t="s">
        <v>1806</v>
      </c>
      <c r="C753" s="38" t="s">
        <v>1270</v>
      </c>
    </row>
    <row r="754" spans="1:3" x14ac:dyDescent="0.25">
      <c r="A754" s="38">
        <v>905</v>
      </c>
      <c r="B754" s="38" t="s">
        <v>1807</v>
      </c>
      <c r="C754" s="38" t="s">
        <v>1273</v>
      </c>
    </row>
    <row r="755" spans="1:3" x14ac:dyDescent="0.25">
      <c r="A755" s="38">
        <v>906</v>
      </c>
      <c r="B755" s="38" t="s">
        <v>1808</v>
      </c>
      <c r="C755" s="38" t="s">
        <v>1270</v>
      </c>
    </row>
    <row r="756" spans="1:3" x14ac:dyDescent="0.25">
      <c r="A756" s="38">
        <v>907</v>
      </c>
      <c r="B756" s="38" t="s">
        <v>1809</v>
      </c>
      <c r="C756" s="38" t="s">
        <v>1270</v>
      </c>
    </row>
    <row r="757" spans="1:3" x14ac:dyDescent="0.25">
      <c r="A757" s="38">
        <v>908</v>
      </c>
      <c r="B757" s="38" t="s">
        <v>1810</v>
      </c>
      <c r="C757" s="38" t="s">
        <v>1270</v>
      </c>
    </row>
    <row r="758" spans="1:3" x14ac:dyDescent="0.25">
      <c r="A758" s="38">
        <v>909</v>
      </c>
      <c r="B758" s="38" t="s">
        <v>1811</v>
      </c>
      <c r="C758" s="38" t="s">
        <v>1270</v>
      </c>
    </row>
    <row r="759" spans="1:3" x14ac:dyDescent="0.25">
      <c r="A759" s="38">
        <v>910</v>
      </c>
      <c r="B759" s="38" t="s">
        <v>1812</v>
      </c>
      <c r="C759" s="38" t="s">
        <v>1273</v>
      </c>
    </row>
    <row r="760" spans="1:3" x14ac:dyDescent="0.25">
      <c r="A760" s="38">
        <v>911</v>
      </c>
      <c r="B760" s="38" t="s">
        <v>1813</v>
      </c>
      <c r="C760" s="38" t="s">
        <v>1270</v>
      </c>
    </row>
    <row r="761" spans="1:3" x14ac:dyDescent="0.25">
      <c r="A761" s="38">
        <v>912</v>
      </c>
      <c r="B761" s="38" t="s">
        <v>1814</v>
      </c>
      <c r="C761" s="38" t="s">
        <v>1271</v>
      </c>
    </row>
    <row r="762" spans="1:3" x14ac:dyDescent="0.25">
      <c r="A762" s="38">
        <v>913</v>
      </c>
      <c r="B762" s="38" t="s">
        <v>1815</v>
      </c>
      <c r="C762" s="38" t="s">
        <v>1270</v>
      </c>
    </row>
    <row r="763" spans="1:3" x14ac:dyDescent="0.25">
      <c r="A763" s="38">
        <v>914</v>
      </c>
      <c r="B763" s="38" t="s">
        <v>1816</v>
      </c>
      <c r="C763" s="38" t="s">
        <v>1270</v>
      </c>
    </row>
    <row r="764" spans="1:3" x14ac:dyDescent="0.25">
      <c r="A764" s="38">
        <v>915</v>
      </c>
      <c r="B764" s="38" t="s">
        <v>1817</v>
      </c>
      <c r="C764" s="38" t="s">
        <v>1270</v>
      </c>
    </row>
    <row r="765" spans="1:3" x14ac:dyDescent="0.25">
      <c r="A765" s="38">
        <v>916</v>
      </c>
      <c r="B765" s="38" t="s">
        <v>1818</v>
      </c>
      <c r="C765" s="38" t="s">
        <v>1270</v>
      </c>
    </row>
    <row r="766" spans="1:3" x14ac:dyDescent="0.25">
      <c r="A766" s="38">
        <v>917</v>
      </c>
      <c r="B766" s="38" t="s">
        <v>1819</v>
      </c>
      <c r="C766" s="38" t="s">
        <v>1270</v>
      </c>
    </row>
    <row r="767" spans="1:3" x14ac:dyDescent="0.25">
      <c r="A767" s="38">
        <v>918</v>
      </c>
      <c r="B767" s="38" t="s">
        <v>1820</v>
      </c>
      <c r="C767" s="38" t="s">
        <v>1270</v>
      </c>
    </row>
    <row r="768" spans="1:3" x14ac:dyDescent="0.25">
      <c r="A768" s="38">
        <v>919</v>
      </c>
      <c r="B768" s="38" t="s">
        <v>2347</v>
      </c>
      <c r="C768" s="38" t="s">
        <v>1270</v>
      </c>
    </row>
    <row r="769" spans="1:3" x14ac:dyDescent="0.25">
      <c r="A769" s="38">
        <v>921</v>
      </c>
      <c r="B769" s="38" t="s">
        <v>1821</v>
      </c>
      <c r="C769" s="38" t="s">
        <v>1273</v>
      </c>
    </row>
    <row r="770" spans="1:3" x14ac:dyDescent="0.25">
      <c r="A770" s="38">
        <v>923</v>
      </c>
      <c r="B770" s="38" t="s">
        <v>1822</v>
      </c>
      <c r="C770" s="38" t="s">
        <v>1271</v>
      </c>
    </row>
    <row r="771" spans="1:3" x14ac:dyDescent="0.25">
      <c r="A771" s="38">
        <v>924</v>
      </c>
      <c r="B771" s="38" t="s">
        <v>2349</v>
      </c>
      <c r="C771" s="38" t="s">
        <v>1273</v>
      </c>
    </row>
    <row r="772" spans="1:3" x14ac:dyDescent="0.25">
      <c r="A772" s="38">
        <v>925</v>
      </c>
      <c r="B772" s="38" t="s">
        <v>1823</v>
      </c>
      <c r="C772" s="38" t="s">
        <v>1270</v>
      </c>
    </row>
    <row r="773" spans="1:3" x14ac:dyDescent="0.25">
      <c r="A773" s="38">
        <v>926</v>
      </c>
      <c r="B773" s="38" t="s">
        <v>2343</v>
      </c>
      <c r="C773" s="38" t="s">
        <v>1273</v>
      </c>
    </row>
    <row r="774" spans="1:3" x14ac:dyDescent="0.25">
      <c r="A774" s="38">
        <v>927</v>
      </c>
      <c r="B774" s="38" t="s">
        <v>2261</v>
      </c>
      <c r="C774" s="38" t="s">
        <v>1270</v>
      </c>
    </row>
    <row r="775" spans="1:3" x14ac:dyDescent="0.25">
      <c r="A775" s="38">
        <v>928</v>
      </c>
      <c r="B775" s="38" t="s">
        <v>1912</v>
      </c>
      <c r="C775" s="38" t="s">
        <v>1273</v>
      </c>
    </row>
    <row r="776" spans="1:3" x14ac:dyDescent="0.25">
      <c r="A776" s="38">
        <v>929</v>
      </c>
      <c r="B776" s="38" t="s">
        <v>1923</v>
      </c>
      <c r="C776" s="38" t="s">
        <v>1270</v>
      </c>
    </row>
    <row r="777" spans="1:3" x14ac:dyDescent="0.25">
      <c r="A777" s="38">
        <v>930</v>
      </c>
      <c r="B777" s="38" t="s">
        <v>1918</v>
      </c>
      <c r="C777" s="38" t="s">
        <v>1270</v>
      </c>
    </row>
    <row r="778" spans="1:3" x14ac:dyDescent="0.25">
      <c r="A778" s="38">
        <v>931</v>
      </c>
      <c r="B778" s="38" t="s">
        <v>1824</v>
      </c>
      <c r="C778" s="38" t="s">
        <v>1270</v>
      </c>
    </row>
    <row r="779" spans="1:3" x14ac:dyDescent="0.25">
      <c r="A779" s="38">
        <v>932</v>
      </c>
      <c r="B779" s="38" t="s">
        <v>1825</v>
      </c>
      <c r="C779" s="38" t="s">
        <v>1270</v>
      </c>
    </row>
    <row r="780" spans="1:3" x14ac:dyDescent="0.25">
      <c r="A780" s="38">
        <v>933</v>
      </c>
      <c r="B780" s="38" t="s">
        <v>1942</v>
      </c>
      <c r="C780" s="38" t="s">
        <v>1271</v>
      </c>
    </row>
    <row r="781" spans="1:3" x14ac:dyDescent="0.25">
      <c r="A781" s="38">
        <v>934</v>
      </c>
      <c r="B781" s="38" t="s">
        <v>1902</v>
      </c>
      <c r="C781" s="38" t="s">
        <v>1271</v>
      </c>
    </row>
    <row r="782" spans="1:3" x14ac:dyDescent="0.25">
      <c r="A782" s="38">
        <v>935</v>
      </c>
      <c r="B782" s="38" t="s">
        <v>1826</v>
      </c>
      <c r="C782" s="38" t="s">
        <v>1270</v>
      </c>
    </row>
    <row r="783" spans="1:3" x14ac:dyDescent="0.25">
      <c r="A783" s="38">
        <v>936</v>
      </c>
      <c r="B783" s="38" t="s">
        <v>1827</v>
      </c>
      <c r="C783" s="38" t="s">
        <v>1273</v>
      </c>
    </row>
    <row r="784" spans="1:3" x14ac:dyDescent="0.25">
      <c r="A784" s="38">
        <v>937</v>
      </c>
      <c r="B784" s="38" t="s">
        <v>1828</v>
      </c>
      <c r="C784" s="38" t="s">
        <v>1273</v>
      </c>
    </row>
    <row r="785" spans="1:3" x14ac:dyDescent="0.25">
      <c r="A785" s="38">
        <v>938</v>
      </c>
      <c r="B785" s="38" t="s">
        <v>2604</v>
      </c>
      <c r="C785" s="38" t="s">
        <v>1270</v>
      </c>
    </row>
    <row r="786" spans="1:3" x14ac:dyDescent="0.25">
      <c r="A786" s="38">
        <v>939</v>
      </c>
      <c r="B786" s="38" t="s">
        <v>1829</v>
      </c>
      <c r="C786" s="38" t="s">
        <v>1270</v>
      </c>
    </row>
    <row r="787" spans="1:3" x14ac:dyDescent="0.25">
      <c r="A787" s="38">
        <v>940</v>
      </c>
      <c r="B787" s="38" t="s">
        <v>2370</v>
      </c>
      <c r="C787" s="38" t="s">
        <v>1273</v>
      </c>
    </row>
    <row r="788" spans="1:3" x14ac:dyDescent="0.25">
      <c r="A788" s="38">
        <v>941</v>
      </c>
      <c r="B788" s="38" t="s">
        <v>1830</v>
      </c>
      <c r="C788" s="38" t="s">
        <v>1273</v>
      </c>
    </row>
    <row r="789" spans="1:3" x14ac:dyDescent="0.25">
      <c r="A789" s="38">
        <v>942</v>
      </c>
      <c r="B789" s="38" t="s">
        <v>1831</v>
      </c>
      <c r="C789" s="38" t="s">
        <v>1273</v>
      </c>
    </row>
    <row r="790" spans="1:3" x14ac:dyDescent="0.25">
      <c r="A790" s="38">
        <v>943</v>
      </c>
      <c r="B790" s="38" t="s">
        <v>1832</v>
      </c>
      <c r="C790" s="38" t="s">
        <v>1270</v>
      </c>
    </row>
    <row r="791" spans="1:3" x14ac:dyDescent="0.25">
      <c r="A791" s="38">
        <v>944</v>
      </c>
      <c r="B791" s="38" t="s">
        <v>1833</v>
      </c>
      <c r="C791" s="38" t="s">
        <v>1273</v>
      </c>
    </row>
    <row r="792" spans="1:3" x14ac:dyDescent="0.25">
      <c r="A792" s="38">
        <v>945</v>
      </c>
      <c r="B792" s="38" t="s">
        <v>1834</v>
      </c>
      <c r="C792" s="38" t="s">
        <v>1271</v>
      </c>
    </row>
    <row r="793" spans="1:3" x14ac:dyDescent="0.25">
      <c r="A793" s="38">
        <v>946</v>
      </c>
      <c r="B793" s="38" t="s">
        <v>1835</v>
      </c>
      <c r="C793" s="38" t="s">
        <v>1270</v>
      </c>
    </row>
    <row r="794" spans="1:3" x14ac:dyDescent="0.25">
      <c r="A794" s="38">
        <v>947</v>
      </c>
      <c r="B794" s="38" t="s">
        <v>1836</v>
      </c>
      <c r="C794" s="38" t="s">
        <v>1270</v>
      </c>
    </row>
    <row r="795" spans="1:3" x14ac:dyDescent="0.25">
      <c r="A795" s="38">
        <v>948</v>
      </c>
      <c r="B795" s="38" t="s">
        <v>1837</v>
      </c>
      <c r="C795" s="38" t="s">
        <v>1273</v>
      </c>
    </row>
    <row r="796" spans="1:3" x14ac:dyDescent="0.25">
      <c r="A796" s="38">
        <v>949</v>
      </c>
      <c r="B796" s="38" t="s">
        <v>1838</v>
      </c>
      <c r="C796" s="38" t="s">
        <v>1270</v>
      </c>
    </row>
    <row r="797" spans="1:3" x14ac:dyDescent="0.25">
      <c r="A797" s="38">
        <v>950</v>
      </c>
      <c r="B797" s="38" t="s">
        <v>1839</v>
      </c>
      <c r="C797" s="38" t="s">
        <v>1273</v>
      </c>
    </row>
    <row r="798" spans="1:3" x14ac:dyDescent="0.25">
      <c r="A798" s="38">
        <v>951</v>
      </c>
      <c r="B798" s="38" t="s">
        <v>1840</v>
      </c>
      <c r="C798" s="38" t="s">
        <v>1270</v>
      </c>
    </row>
    <row r="799" spans="1:3" x14ac:dyDescent="0.25">
      <c r="A799" s="38">
        <v>952</v>
      </c>
      <c r="B799" s="38" t="s">
        <v>1841</v>
      </c>
      <c r="C799" s="38" t="s">
        <v>1270</v>
      </c>
    </row>
    <row r="800" spans="1:3" x14ac:dyDescent="0.25">
      <c r="A800" s="38">
        <v>953</v>
      </c>
      <c r="B800" s="38" t="s">
        <v>1842</v>
      </c>
      <c r="C800" s="38" t="s">
        <v>1270</v>
      </c>
    </row>
    <row r="801" spans="1:3" x14ac:dyDescent="0.25">
      <c r="A801" s="38">
        <v>954</v>
      </c>
      <c r="B801" s="38" t="s">
        <v>1843</v>
      </c>
      <c r="C801" s="38" t="s">
        <v>1273</v>
      </c>
    </row>
    <row r="802" spans="1:3" x14ac:dyDescent="0.25">
      <c r="A802" s="38">
        <v>955</v>
      </c>
      <c r="B802" s="38" t="s">
        <v>1844</v>
      </c>
      <c r="C802" s="38" t="s">
        <v>1270</v>
      </c>
    </row>
    <row r="803" spans="1:3" x14ac:dyDescent="0.25">
      <c r="A803" s="38">
        <v>956</v>
      </c>
      <c r="B803" s="38" t="s">
        <v>2391</v>
      </c>
      <c r="C803" s="38" t="s">
        <v>1273</v>
      </c>
    </row>
    <row r="804" spans="1:3" x14ac:dyDescent="0.25">
      <c r="A804" s="38">
        <v>957</v>
      </c>
      <c r="B804" s="38" t="s">
        <v>1845</v>
      </c>
      <c r="C804" s="38" t="s">
        <v>1270</v>
      </c>
    </row>
    <row r="805" spans="1:3" x14ac:dyDescent="0.25">
      <c r="A805" s="38">
        <v>958</v>
      </c>
      <c r="B805" s="38" t="s">
        <v>1846</v>
      </c>
      <c r="C805" s="38" t="s">
        <v>1270</v>
      </c>
    </row>
    <row r="806" spans="1:3" x14ac:dyDescent="0.25">
      <c r="A806" s="38">
        <v>959</v>
      </c>
      <c r="B806" s="38" t="s">
        <v>2260</v>
      </c>
      <c r="C806" s="38" t="s">
        <v>1271</v>
      </c>
    </row>
    <row r="807" spans="1:3" x14ac:dyDescent="0.25">
      <c r="A807" s="38">
        <v>960</v>
      </c>
      <c r="B807" s="38" t="s">
        <v>1847</v>
      </c>
      <c r="C807" s="38" t="s">
        <v>1272</v>
      </c>
    </row>
    <row r="808" spans="1:3" x14ac:dyDescent="0.25">
      <c r="A808" s="38">
        <v>961</v>
      </c>
      <c r="B808" s="38" t="s">
        <v>1848</v>
      </c>
      <c r="C808" s="38" t="s">
        <v>1270</v>
      </c>
    </row>
    <row r="809" spans="1:3" x14ac:dyDescent="0.25">
      <c r="A809" s="38">
        <v>962</v>
      </c>
      <c r="B809" s="38" t="s">
        <v>1849</v>
      </c>
      <c r="C809" s="38" t="s">
        <v>1272</v>
      </c>
    </row>
    <row r="810" spans="1:3" x14ac:dyDescent="0.25">
      <c r="A810" s="38">
        <v>963</v>
      </c>
      <c r="B810" s="38" t="s">
        <v>1850</v>
      </c>
      <c r="C810" s="38" t="s">
        <v>1271</v>
      </c>
    </row>
    <row r="811" spans="1:3" x14ac:dyDescent="0.25">
      <c r="A811" s="38">
        <v>964</v>
      </c>
      <c r="B811" s="38" t="s">
        <v>1851</v>
      </c>
      <c r="C811" s="38" t="s">
        <v>1273</v>
      </c>
    </row>
    <row r="812" spans="1:3" x14ac:dyDescent="0.25">
      <c r="A812" s="38">
        <v>965</v>
      </c>
      <c r="B812" s="38" t="s">
        <v>2275</v>
      </c>
      <c r="C812" s="38" t="s">
        <v>1273</v>
      </c>
    </row>
    <row r="813" spans="1:3" x14ac:dyDescent="0.25">
      <c r="A813" s="38">
        <v>966</v>
      </c>
      <c r="B813" s="38" t="s">
        <v>2138</v>
      </c>
      <c r="C813" s="38" t="s">
        <v>1270</v>
      </c>
    </row>
    <row r="814" spans="1:3" x14ac:dyDescent="0.25">
      <c r="A814" s="38">
        <v>967</v>
      </c>
      <c r="B814" s="38" t="s">
        <v>1852</v>
      </c>
      <c r="C814" s="38" t="s">
        <v>1270</v>
      </c>
    </row>
    <row r="815" spans="1:3" x14ac:dyDescent="0.25">
      <c r="A815" s="38">
        <v>968</v>
      </c>
      <c r="B815" s="38" t="s">
        <v>1853</v>
      </c>
      <c r="C815" s="38" t="s">
        <v>1272</v>
      </c>
    </row>
    <row r="816" spans="1:3" x14ac:dyDescent="0.25">
      <c r="A816" s="38">
        <v>969</v>
      </c>
      <c r="B816" s="38" t="s">
        <v>1854</v>
      </c>
      <c r="C816" s="38" t="s">
        <v>1273</v>
      </c>
    </row>
    <row r="817" spans="1:3" x14ac:dyDescent="0.25">
      <c r="A817" s="38">
        <v>970</v>
      </c>
      <c r="B817" s="38" t="s">
        <v>2359</v>
      </c>
      <c r="C817" s="38" t="s">
        <v>1270</v>
      </c>
    </row>
    <row r="818" spans="1:3" x14ac:dyDescent="0.25">
      <c r="A818" s="38">
        <v>971</v>
      </c>
      <c r="B818" s="38" t="s">
        <v>1855</v>
      </c>
      <c r="C818" s="38" t="s">
        <v>1270</v>
      </c>
    </row>
    <row r="819" spans="1:3" x14ac:dyDescent="0.25">
      <c r="A819" s="38">
        <v>972</v>
      </c>
      <c r="B819" s="38" t="s">
        <v>1856</v>
      </c>
      <c r="C819" s="38" t="s">
        <v>1270</v>
      </c>
    </row>
    <row r="820" spans="1:3" x14ac:dyDescent="0.25">
      <c r="A820" s="38">
        <v>973</v>
      </c>
      <c r="B820" s="38" t="s">
        <v>1857</v>
      </c>
      <c r="C820" s="38" t="s">
        <v>1270</v>
      </c>
    </row>
    <row r="821" spans="1:3" x14ac:dyDescent="0.25">
      <c r="A821" s="38">
        <v>974</v>
      </c>
      <c r="B821" s="38" t="s">
        <v>1858</v>
      </c>
      <c r="C821" s="38" t="s">
        <v>1270</v>
      </c>
    </row>
    <row r="822" spans="1:3" x14ac:dyDescent="0.25">
      <c r="A822" s="38">
        <v>976</v>
      </c>
      <c r="B822" s="38" t="s">
        <v>1859</v>
      </c>
      <c r="C822" s="38" t="s">
        <v>1270</v>
      </c>
    </row>
    <row r="823" spans="1:3" x14ac:dyDescent="0.25">
      <c r="A823" s="38">
        <v>977</v>
      </c>
      <c r="B823" s="38" t="s">
        <v>1893</v>
      </c>
      <c r="C823" s="38" t="s">
        <v>1270</v>
      </c>
    </row>
    <row r="824" spans="1:3" x14ac:dyDescent="0.25">
      <c r="A824" s="38">
        <v>978</v>
      </c>
      <c r="B824" s="38" t="s">
        <v>1860</v>
      </c>
      <c r="C824" s="38" t="s">
        <v>1270</v>
      </c>
    </row>
    <row r="825" spans="1:3" s="59" customFormat="1" x14ac:dyDescent="0.25">
      <c r="A825" s="38">
        <v>979</v>
      </c>
      <c r="B825" s="38" t="s">
        <v>1861</v>
      </c>
      <c r="C825" s="38" t="s">
        <v>1270</v>
      </c>
    </row>
    <row r="826" spans="1:3" s="59" customFormat="1" x14ac:dyDescent="0.25">
      <c r="A826" s="38">
        <v>980</v>
      </c>
      <c r="B826" s="38" t="s">
        <v>1862</v>
      </c>
      <c r="C826" s="38" t="s">
        <v>1270</v>
      </c>
    </row>
    <row r="827" spans="1:3" s="59" customFormat="1" x14ac:dyDescent="0.25">
      <c r="A827" s="38">
        <v>981</v>
      </c>
      <c r="B827" s="38" t="s">
        <v>1863</v>
      </c>
      <c r="C827" s="38" t="s">
        <v>1270</v>
      </c>
    </row>
    <row r="828" spans="1:3" s="68" customFormat="1" x14ac:dyDescent="0.25">
      <c r="A828" s="38">
        <v>982</v>
      </c>
      <c r="B828" s="38" t="s">
        <v>1864</v>
      </c>
      <c r="C828" s="38" t="s">
        <v>1270</v>
      </c>
    </row>
    <row r="829" spans="1:3" s="68" customFormat="1" x14ac:dyDescent="0.25">
      <c r="A829" s="38">
        <v>983</v>
      </c>
      <c r="B829" s="38" t="s">
        <v>1865</v>
      </c>
      <c r="C829" s="38" t="s">
        <v>1270</v>
      </c>
    </row>
    <row r="830" spans="1:3" s="68" customFormat="1" x14ac:dyDescent="0.25">
      <c r="A830" s="38">
        <v>984</v>
      </c>
      <c r="B830" s="38" t="s">
        <v>1866</v>
      </c>
      <c r="C830" s="38" t="s">
        <v>1272</v>
      </c>
    </row>
    <row r="831" spans="1:3" s="68" customFormat="1" x14ac:dyDescent="0.25">
      <c r="A831" s="38">
        <v>985</v>
      </c>
      <c r="B831" s="38" t="s">
        <v>1867</v>
      </c>
      <c r="C831" s="38" t="s">
        <v>1273</v>
      </c>
    </row>
    <row r="832" spans="1:3" s="68" customFormat="1" x14ac:dyDescent="0.25">
      <c r="A832" s="38">
        <v>986</v>
      </c>
      <c r="B832" s="38" t="s">
        <v>1868</v>
      </c>
      <c r="C832" s="38" t="s">
        <v>1273</v>
      </c>
    </row>
    <row r="833" spans="1:3" x14ac:dyDescent="0.25">
      <c r="A833" s="38">
        <v>987</v>
      </c>
      <c r="B833" s="38" t="s">
        <v>1869</v>
      </c>
      <c r="C833" s="38" t="s">
        <v>1273</v>
      </c>
    </row>
    <row r="834" spans="1:3" s="68" customFormat="1" x14ac:dyDescent="0.25">
      <c r="A834" s="38">
        <v>988</v>
      </c>
      <c r="B834" s="38" t="s">
        <v>1870</v>
      </c>
      <c r="C834" s="38" t="s">
        <v>1270</v>
      </c>
    </row>
    <row r="835" spans="1:3" s="68" customFormat="1" x14ac:dyDescent="0.25">
      <c r="A835" s="38">
        <v>989</v>
      </c>
      <c r="B835" s="38" t="s">
        <v>1871</v>
      </c>
      <c r="C835" s="38" t="s">
        <v>1270</v>
      </c>
    </row>
    <row r="836" spans="1:3" s="68" customFormat="1" x14ac:dyDescent="0.25">
      <c r="A836" s="38">
        <v>990</v>
      </c>
      <c r="B836" s="38" t="s">
        <v>2392</v>
      </c>
      <c r="C836" s="38" t="s">
        <v>1273</v>
      </c>
    </row>
    <row r="837" spans="1:3" s="68" customFormat="1" x14ac:dyDescent="0.25">
      <c r="A837" s="38">
        <v>991</v>
      </c>
      <c r="B837" s="38" t="s">
        <v>1872</v>
      </c>
      <c r="C837" s="38" t="s">
        <v>1273</v>
      </c>
    </row>
    <row r="838" spans="1:3" s="68" customFormat="1" x14ac:dyDescent="0.25">
      <c r="A838" s="38">
        <v>993</v>
      </c>
      <c r="B838" s="38" t="s">
        <v>1873</v>
      </c>
      <c r="C838" s="38" t="s">
        <v>1270</v>
      </c>
    </row>
    <row r="839" spans="1:3" s="68" customFormat="1" x14ac:dyDescent="0.25">
      <c r="A839" s="38">
        <v>994</v>
      </c>
      <c r="B839" s="38" t="s">
        <v>2245</v>
      </c>
      <c r="C839" s="38" t="s">
        <v>1270</v>
      </c>
    </row>
    <row r="840" spans="1:3" s="68" customFormat="1" x14ac:dyDescent="0.25">
      <c r="A840" s="38">
        <v>995</v>
      </c>
      <c r="B840" s="38" t="s">
        <v>1874</v>
      </c>
      <c r="C840" s="38" t="s">
        <v>1272</v>
      </c>
    </row>
    <row r="841" spans="1:3" s="68" customFormat="1" x14ac:dyDescent="0.25">
      <c r="A841" s="38">
        <v>996</v>
      </c>
      <c r="B841" s="38" t="s">
        <v>1875</v>
      </c>
      <c r="C841" s="38" t="s">
        <v>1270</v>
      </c>
    </row>
    <row r="842" spans="1:3" x14ac:dyDescent="0.25">
      <c r="A842" s="38">
        <v>464</v>
      </c>
      <c r="B842" s="38" t="s">
        <v>2590</v>
      </c>
      <c r="C842" s="38" t="s">
        <v>1273</v>
      </c>
    </row>
    <row r="843" spans="1:3" x14ac:dyDescent="0.25">
      <c r="A843" s="38">
        <v>379</v>
      </c>
      <c r="B843" s="38" t="s">
        <v>2601</v>
      </c>
      <c r="C843" s="38" t="s">
        <v>1270</v>
      </c>
    </row>
    <row r="844" spans="1:3" s="68" customFormat="1" x14ac:dyDescent="0.25">
      <c r="A844" s="38">
        <v>100</v>
      </c>
      <c r="B844" s="38" t="s">
        <v>2616</v>
      </c>
      <c r="C844" s="38" t="s">
        <v>1271</v>
      </c>
    </row>
  </sheetData>
  <autoFilter ref="A1:C829">
    <sortState ref="A2:C843">
      <sortCondition sortBy="cellColor" ref="A1:A830" dxfId="696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45:A1048576 A1:A829">
    <cfRule type="duplicateValues" dxfId="217" priority="24"/>
  </conditionalFormatting>
  <conditionalFormatting sqref="A830">
    <cfRule type="duplicateValues" dxfId="216" priority="23"/>
  </conditionalFormatting>
  <conditionalFormatting sqref="A831">
    <cfRule type="duplicateValues" dxfId="215" priority="22"/>
  </conditionalFormatting>
  <conditionalFormatting sqref="A832">
    <cfRule type="duplicateValues" dxfId="214" priority="21"/>
  </conditionalFormatting>
  <conditionalFormatting sqref="A833">
    <cfRule type="duplicateValues" dxfId="213" priority="20"/>
  </conditionalFormatting>
  <conditionalFormatting sqref="A845:A1048576 A1:A833">
    <cfRule type="duplicateValues" dxfId="212" priority="19"/>
  </conditionalFormatting>
  <conditionalFormatting sqref="A834:A840">
    <cfRule type="duplicateValues" dxfId="211" priority="18"/>
  </conditionalFormatting>
  <conditionalFormatting sqref="A834:A840">
    <cfRule type="duplicateValues" dxfId="210" priority="17"/>
  </conditionalFormatting>
  <conditionalFormatting sqref="A845:A1048576 A1:A840">
    <cfRule type="duplicateValues" dxfId="209" priority="16"/>
  </conditionalFormatting>
  <conditionalFormatting sqref="A841">
    <cfRule type="duplicateValues" dxfId="208" priority="15"/>
  </conditionalFormatting>
  <conditionalFormatting sqref="A841">
    <cfRule type="duplicateValues" dxfId="207" priority="14"/>
  </conditionalFormatting>
  <conditionalFormatting sqref="A841">
    <cfRule type="duplicateValues" dxfId="206" priority="13"/>
  </conditionalFormatting>
  <conditionalFormatting sqref="A842">
    <cfRule type="duplicateValues" dxfId="205" priority="12"/>
  </conditionalFormatting>
  <conditionalFormatting sqref="A842">
    <cfRule type="duplicateValues" dxfId="204" priority="11"/>
  </conditionalFormatting>
  <conditionalFormatting sqref="A842">
    <cfRule type="duplicateValues" dxfId="203" priority="10"/>
  </conditionalFormatting>
  <conditionalFormatting sqref="A1:A842 A845:A1048576">
    <cfRule type="duplicateValues" dxfId="202" priority="9"/>
  </conditionalFormatting>
  <conditionalFormatting sqref="A843">
    <cfRule type="duplicateValues" dxfId="201" priority="8"/>
  </conditionalFormatting>
  <conditionalFormatting sqref="A843">
    <cfRule type="duplicateValues" dxfId="200" priority="7"/>
  </conditionalFormatting>
  <conditionalFormatting sqref="A843">
    <cfRule type="duplicateValues" dxfId="199" priority="6"/>
  </conditionalFormatting>
  <conditionalFormatting sqref="A843">
    <cfRule type="duplicateValues" dxfId="198" priority="5"/>
  </conditionalFormatting>
  <conditionalFormatting sqref="A844">
    <cfRule type="duplicateValues" dxfId="197" priority="4"/>
  </conditionalFormatting>
  <conditionalFormatting sqref="A844">
    <cfRule type="duplicateValues" dxfId="196" priority="3"/>
  </conditionalFormatting>
  <conditionalFormatting sqref="A844">
    <cfRule type="duplicateValues" dxfId="195" priority="2"/>
  </conditionalFormatting>
  <conditionalFormatting sqref="A844">
    <cfRule type="duplicateValues" dxfId="194" priority="1"/>
  </conditionalFormatting>
  <pageMargins left="0.7" right="0.7" top="0.75" bottom="0.75" header="0.3" footer="0.3"/>
  <pageSetup orientation="portrait" r:id="rId7"/>
  <legacyDrawing r:id="rId8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workbookViewId="0">
      <selection activeCell="A18" sqref="A18:A25"/>
    </sheetView>
  </sheetViews>
  <sheetFormatPr baseColWidth="10" defaultColWidth="34.5703125" defaultRowHeight="15" x14ac:dyDescent="0.25"/>
  <cols>
    <col min="2" max="2" width="72.140625" customWidth="1"/>
  </cols>
  <sheetData>
    <row r="1" spans="1:4" ht="29.25" x14ac:dyDescent="0.25">
      <c r="A1" s="226" t="s">
        <v>2412</v>
      </c>
      <c r="B1" s="227"/>
      <c r="C1" s="227"/>
      <c r="D1" s="227"/>
    </row>
    <row r="2" spans="1:4" x14ac:dyDescent="0.25">
      <c r="A2" s="47" t="s">
        <v>2413</v>
      </c>
      <c r="B2" s="47" t="s">
        <v>18</v>
      </c>
      <c r="C2" s="47" t="s">
        <v>2414</v>
      </c>
      <c r="D2" s="47" t="s">
        <v>2415</v>
      </c>
    </row>
    <row r="3" spans="1:4" ht="15.75" x14ac:dyDescent="0.25">
      <c r="A3" s="48">
        <v>3336023003</v>
      </c>
      <c r="B3" s="48" t="s">
        <v>2610</v>
      </c>
      <c r="C3" s="48" t="s">
        <v>2544</v>
      </c>
      <c r="D3" s="60" t="s">
        <v>2530</v>
      </c>
    </row>
    <row r="4" spans="1:4" ht="15.75" x14ac:dyDescent="0.25">
      <c r="A4" s="48">
        <v>3336023002</v>
      </c>
      <c r="B4" s="48" t="s">
        <v>2611</v>
      </c>
      <c r="C4" s="48" t="s">
        <v>2544</v>
      </c>
      <c r="D4" s="60" t="s">
        <v>2530</v>
      </c>
    </row>
    <row r="5" spans="1:4" ht="15.75" x14ac:dyDescent="0.25">
      <c r="A5" s="48"/>
      <c r="B5" s="48"/>
      <c r="C5" s="48"/>
      <c r="D5" s="60"/>
    </row>
    <row r="6" spans="1:4" ht="15.75" x14ac:dyDescent="0.25">
      <c r="A6" s="48"/>
      <c r="B6" s="48"/>
      <c r="C6" s="48"/>
      <c r="D6" s="60"/>
    </row>
    <row r="7" spans="1:4" ht="15.75" x14ac:dyDescent="0.25">
      <c r="A7" s="48"/>
      <c r="B7" s="48"/>
      <c r="C7" s="48"/>
      <c r="D7" s="48"/>
    </row>
    <row r="8" spans="1:4" ht="15.75" x14ac:dyDescent="0.25">
      <c r="A8" s="48"/>
      <c r="B8" s="48"/>
      <c r="C8" s="48"/>
      <c r="D8" s="48"/>
    </row>
    <row r="9" spans="1:4" ht="15.75" x14ac:dyDescent="0.25">
      <c r="A9" s="48"/>
      <c r="B9" s="48"/>
      <c r="C9" s="48"/>
      <c r="D9" s="48"/>
    </row>
    <row r="10" spans="1:4" ht="15.75" x14ac:dyDescent="0.25">
      <c r="A10" s="46"/>
      <c r="B10" s="46"/>
      <c r="C10" s="49" t="s">
        <v>2416</v>
      </c>
      <c r="D10" s="48">
        <f>COUNTA(A3:A9)</f>
        <v>2</v>
      </c>
    </row>
    <row r="11" spans="1:4" ht="16.5" thickBot="1" x14ac:dyDescent="0.3">
      <c r="A11" s="46"/>
      <c r="B11" s="46"/>
      <c r="C11" s="50" t="s">
        <v>2417</v>
      </c>
      <c r="D11" s="48">
        <f>COUNTIFS($D$3:$D$10,"Disponible")</f>
        <v>0</v>
      </c>
    </row>
    <row r="12" spans="1:4" ht="16.5" thickBot="1" x14ac:dyDescent="0.3">
      <c r="A12" s="46"/>
      <c r="B12" s="46" t="s">
        <v>2404</v>
      </c>
      <c r="C12" s="51" t="s">
        <v>2418</v>
      </c>
      <c r="D12" s="48">
        <f>COUNTIFS($D$3:$D$10,"No Disponible")</f>
        <v>0</v>
      </c>
    </row>
    <row r="13" spans="1:4" ht="15.75" thickBot="1" x14ac:dyDescent="0.3">
      <c r="A13" s="46"/>
      <c r="B13" s="46"/>
      <c r="C13" s="51" t="s">
        <v>2419</v>
      </c>
      <c r="D13" s="52">
        <f>D11/D10</f>
        <v>0</v>
      </c>
    </row>
    <row r="14" spans="1:4" ht="15.75" thickBot="1" x14ac:dyDescent="0.3">
      <c r="A14" s="46"/>
      <c r="B14" s="46" t="s">
        <v>2404</v>
      </c>
      <c r="C14" s="53" t="s">
        <v>2420</v>
      </c>
      <c r="D14" s="54">
        <f>D12/D10</f>
        <v>0</v>
      </c>
    </row>
    <row r="15" spans="1:4" x14ac:dyDescent="0.25">
      <c r="A15" s="46"/>
      <c r="B15" s="46"/>
      <c r="C15" s="46"/>
      <c r="D15" s="46"/>
    </row>
    <row r="16" spans="1:4" ht="29.25" x14ac:dyDescent="0.25">
      <c r="A16" s="226" t="s">
        <v>2421</v>
      </c>
      <c r="B16" s="227"/>
      <c r="C16" s="227"/>
      <c r="D16" s="227"/>
    </row>
    <row r="17" spans="1:4" x14ac:dyDescent="0.25">
      <c r="A17" s="47" t="s">
        <v>2413</v>
      </c>
      <c r="B17" s="47" t="s">
        <v>18</v>
      </c>
      <c r="C17" s="47" t="s">
        <v>2422</v>
      </c>
      <c r="D17" s="47" t="s">
        <v>2423</v>
      </c>
    </row>
    <row r="18" spans="1:4" ht="15.75" x14ac:dyDescent="0.25">
      <c r="A18" s="48">
        <v>3335925984</v>
      </c>
      <c r="B18" s="48" t="s">
        <v>2546</v>
      </c>
      <c r="C18" s="48" t="s">
        <v>2533</v>
      </c>
      <c r="D18" s="60" t="s">
        <v>2530</v>
      </c>
    </row>
    <row r="19" spans="1:4" ht="15.75" x14ac:dyDescent="0.25">
      <c r="A19" s="48">
        <v>3335925986</v>
      </c>
      <c r="B19" s="48" t="s">
        <v>2545</v>
      </c>
      <c r="C19" s="48" t="s">
        <v>2533</v>
      </c>
      <c r="D19" s="60" t="s">
        <v>2530</v>
      </c>
    </row>
    <row r="20" spans="1:4" ht="15.75" x14ac:dyDescent="0.25">
      <c r="A20" s="48">
        <v>3335925987</v>
      </c>
      <c r="B20" s="48" t="s">
        <v>2548</v>
      </c>
      <c r="C20" s="48" t="s">
        <v>2533</v>
      </c>
      <c r="D20" s="60" t="s">
        <v>2530</v>
      </c>
    </row>
    <row r="21" spans="1:4" ht="15.75" x14ac:dyDescent="0.25">
      <c r="A21" s="48">
        <v>3335925988</v>
      </c>
      <c r="B21" s="48" t="s">
        <v>2549</v>
      </c>
      <c r="C21" s="48" t="s">
        <v>2533</v>
      </c>
      <c r="D21" s="60" t="s">
        <v>2530</v>
      </c>
    </row>
    <row r="22" spans="1:4" s="76" customFormat="1" ht="15.75" x14ac:dyDescent="0.25">
      <c r="A22" s="48">
        <v>3335925991</v>
      </c>
      <c r="B22" s="48" t="s">
        <v>2550</v>
      </c>
      <c r="C22" s="48" t="s">
        <v>2533</v>
      </c>
      <c r="D22" s="60" t="s">
        <v>2530</v>
      </c>
    </row>
    <row r="23" spans="1:4" s="76" customFormat="1" ht="15.75" x14ac:dyDescent="0.25">
      <c r="A23" s="48">
        <v>3335925992</v>
      </c>
      <c r="B23" s="48" t="s">
        <v>2551</v>
      </c>
      <c r="C23" s="48" t="s">
        <v>2533</v>
      </c>
      <c r="D23" s="60" t="s">
        <v>2530</v>
      </c>
    </row>
    <row r="24" spans="1:4" s="76" customFormat="1" ht="15.75" x14ac:dyDescent="0.25">
      <c r="A24" s="48">
        <v>3335925993</v>
      </c>
      <c r="B24" s="48" t="s">
        <v>2552</v>
      </c>
      <c r="C24" s="48" t="s">
        <v>2533</v>
      </c>
      <c r="D24" s="60" t="s">
        <v>2530</v>
      </c>
    </row>
    <row r="25" spans="1:4" s="76" customFormat="1" ht="15.75" x14ac:dyDescent="0.25">
      <c r="A25" s="48">
        <v>3335925994</v>
      </c>
      <c r="B25" s="48" t="s">
        <v>2547</v>
      </c>
      <c r="C25" s="48" t="s">
        <v>2533</v>
      </c>
      <c r="D25" s="60" t="s">
        <v>2530</v>
      </c>
    </row>
    <row r="26" spans="1:4" ht="15.75" x14ac:dyDescent="0.25">
      <c r="A26" s="48"/>
      <c r="B26" s="48"/>
      <c r="C26" s="60"/>
      <c r="D26" s="60"/>
    </row>
    <row r="27" spans="1:4" s="61" customFormat="1" ht="15.75" x14ac:dyDescent="0.25">
      <c r="A27" s="48"/>
      <c r="B27" s="48"/>
      <c r="C27" s="60"/>
      <c r="D27" s="60"/>
    </row>
    <row r="28" spans="1:4" s="61" customFormat="1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76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48"/>
      <c r="D31" s="60"/>
    </row>
    <row r="32" spans="1:4" ht="16.5" thickBot="1" x14ac:dyDescent="0.3">
      <c r="A32" s="55"/>
      <c r="B32" s="55"/>
      <c r="C32" s="56" t="s">
        <v>2424</v>
      </c>
      <c r="D32" s="48">
        <f>COUNTA(A18:A30)</f>
        <v>8</v>
      </c>
    </row>
    <row r="33" spans="1:4" ht="16.5" thickBot="1" x14ac:dyDescent="0.3">
      <c r="A33" s="57"/>
      <c r="B33" s="57"/>
      <c r="C33" s="58" t="s">
        <v>2425</v>
      </c>
      <c r="D33" s="48">
        <f>COUNTIFS($D$18:$D$31,"Disponible")</f>
        <v>0</v>
      </c>
    </row>
    <row r="34" spans="1:4" ht="16.5" thickBot="1" x14ac:dyDescent="0.3">
      <c r="A34" s="46"/>
      <c r="B34" s="46"/>
      <c r="C34" s="58" t="s">
        <v>2418</v>
      </c>
      <c r="D34" s="48">
        <f>COUNTIFS($D$18:$D$26,"No Disponible")</f>
        <v>0</v>
      </c>
    </row>
    <row r="35" spans="1:4" ht="15.75" thickBot="1" x14ac:dyDescent="0.3">
      <c r="A35" s="46"/>
      <c r="B35" s="46"/>
      <c r="C35" s="58" t="s">
        <v>2426</v>
      </c>
      <c r="D35" s="52">
        <f>D33/D32</f>
        <v>0</v>
      </c>
    </row>
    <row r="36" spans="1:4" ht="15.75" thickBot="1" x14ac:dyDescent="0.3">
      <c r="A36" s="46"/>
      <c r="B36" s="46"/>
      <c r="C36" s="58" t="s">
        <v>2427</v>
      </c>
      <c r="D36" s="54">
        <f>D34/D32</f>
        <v>0</v>
      </c>
    </row>
  </sheetData>
  <mergeCells count="2">
    <mergeCell ref="A1:D1"/>
    <mergeCell ref="A16:D16"/>
  </mergeCells>
  <conditionalFormatting sqref="B5:B6">
    <cfRule type="duplicateValues" dxfId="193" priority="26"/>
  </conditionalFormatting>
  <conditionalFormatting sqref="B5:B6">
    <cfRule type="duplicateValues" dxfId="192" priority="25"/>
  </conditionalFormatting>
  <conditionalFormatting sqref="A5:A6">
    <cfRule type="duplicateValues" dxfId="191" priority="23"/>
    <cfRule type="duplicateValues" dxfId="190" priority="24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16</vt:i4>
      </vt:variant>
      <vt:variant>
        <vt:lpstr>Gráficos</vt:lpstr>
      </vt:variant>
      <vt:variant>
        <vt:i4>6</vt:i4>
      </vt:variant>
    </vt:vector>
  </HeadingPairs>
  <TitlesOfParts>
    <vt:vector size="22" baseType="lpstr">
      <vt:lpstr>Macro3</vt:lpstr>
      <vt:lpstr>Macro2</vt:lpstr>
      <vt:lpstr>Macro1</vt:lpstr>
      <vt:lpstr>REPORTE</vt:lpstr>
      <vt:lpstr>Sin Efectivo</vt:lpstr>
      <vt:lpstr>Concat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Ivan Hanell Cuevas Peralta</cp:lastModifiedBy>
  <cp:lastPrinted>2021-05-25T15:11:04Z</cp:lastPrinted>
  <dcterms:created xsi:type="dcterms:W3CDTF">2014-10-01T23:18:29Z</dcterms:created>
  <dcterms:modified xsi:type="dcterms:W3CDTF">2021-09-30T12:10:04Z</dcterms:modified>
</cp:coreProperties>
</file>