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5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6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+xml"/>
  <Override PartName="/xl/charts/chart9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agosto\04\"/>
    </mc:Choice>
  </mc:AlternateContent>
  <bookViews>
    <workbookView xWindow="0" yWindow="0" windowWidth="28800" windowHeight="12330" tabRatio="596" firstSheet="7" activeTab="7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Gráfico11" sheetId="31" r:id="rId6"/>
    <sheet name="Gráfico10" sheetId="30" r:id="rId7"/>
    <sheet name="REPORTE" sheetId="1" r:id="rId8"/>
    <sheet name="Sin Efectivo" sheetId="16" r:id="rId9"/>
    <sheet name="LISTADO ATM" sheetId="5" r:id="rId10"/>
    <sheet name="Cargas y Reinicios" sheetId="15" r:id="rId11"/>
    <sheet name="Hoja3" sheetId="13" state="hidden" r:id="rId12"/>
    <sheet name="Hoja4" sheetId="14" state="hidden" r:id="rId13"/>
    <sheet name="Casos Especiales" sheetId="3" r:id="rId14"/>
    <sheet name="VIP" sheetId="4" r:id="rId15"/>
    <sheet name="Gráfico3" sheetId="6" r:id="rId16"/>
    <sheet name="Gráfica waterfall" sheetId="10" r:id="rId17"/>
    <sheet name="Gráfico4" sheetId="7" r:id="rId18"/>
    <sheet name="Cálculos" sheetId="9" r:id="rId19"/>
    <sheet name="Hoja1" sheetId="11" state="hidden" r:id="rId20"/>
    <sheet name="Hoja2" sheetId="12" state="hidden" r:id="rId21"/>
  </sheets>
  <externalReferences>
    <externalReference r:id="rId22"/>
  </externalReferences>
  <definedNames>
    <definedName name="_xlnm._FilterDatabase" localSheetId="13" hidden="1">'Casos Especiales'!$A$2:$K$2</definedName>
    <definedName name="_xlnm._FilterDatabase" localSheetId="9" hidden="1">'LISTADO ATM'!$A$1:$C$830</definedName>
    <definedName name="_xlnm._FilterDatabase" localSheetId="7" hidden="1">REPORTE!$A$4:$Q$67</definedName>
    <definedName name="_xlnm._FilterDatabase" localSheetId="8" hidden="1">'Sin Efectivo'!$A$104:$E$108</definedName>
    <definedName name="_xlnm._FilterDatabase" localSheetId="14" hidden="1">VIP!$A$1:$O$821</definedName>
    <definedName name="ATMs" localSheetId="14">#REF!</definedName>
    <definedName name="ATMs">#REF!</definedName>
    <definedName name="Z_0689F187_A101_4B72_AE04_E3A091591E7F_.wvu.FilterData" localSheetId="7" hidden="1">REPORTE!$A$4:$Q$4</definedName>
    <definedName name="Z_223B5C92_3D28_4F3F_80CE_CFD410CC8203_.wvu.FilterData" localSheetId="7" hidden="1">REPORTE!$A$4:$Q$4</definedName>
    <definedName name="Z_3B7B956B_80B8_4EBD_A61B_5A81555D879B_.wvu.FilterData" localSheetId="7" hidden="1">REPORTE!$A$4:$Q$4</definedName>
    <definedName name="Z_57C67F32_DCFA_4A16_B8F2_ADBDA29FCFCB_.wvu.FilterData" localSheetId="13" hidden="1">'Casos Especiales'!$A$2:$K$2</definedName>
    <definedName name="Z_57C67F32_DCFA_4A16_B8F2_ADBDA29FCFCB_.wvu.FilterData" localSheetId="9" hidden="1">'LISTADO ATM'!$A$1:$C$1</definedName>
    <definedName name="Z_57C67F32_DCFA_4A16_B8F2_ADBDA29FCFCB_.wvu.FilterData" localSheetId="7" hidden="1">REPORTE!$A$4:$Q$4</definedName>
    <definedName name="Z_57C67F32_DCFA_4A16_B8F2_ADBDA29FCFCB_.wvu.FilterData" localSheetId="14" hidden="1">VIP!$A$1:$O$636</definedName>
    <definedName name="Z_650CE5B0_95CF_4B9E_A5AB_A0001E7D7BF7_.wvu.FilterData" localSheetId="7" hidden="1">REPORTE!$A$4:$Q$4</definedName>
    <definedName name="Z_701F875E_EA8B_4188_88FE_DA2B1B676331_.wvu.FilterData" localSheetId="13" hidden="1">'Casos Especiales'!$A$2:$K$2</definedName>
    <definedName name="Z_701F875E_EA8B_4188_88FE_DA2B1B676331_.wvu.FilterData" localSheetId="9" hidden="1">'LISTADO ATM'!$A$1:$C$1</definedName>
    <definedName name="Z_701F875E_EA8B_4188_88FE_DA2B1B676331_.wvu.FilterData" localSheetId="7" hidden="1">REPORTE!$A$4:$Q$4</definedName>
    <definedName name="Z_701F875E_EA8B_4188_88FE_DA2B1B676331_.wvu.FilterData" localSheetId="14" hidden="1">VIP!$A$1:$O$636</definedName>
    <definedName name="Z_C452A998_0FA2_450E_9B07_FCF7CD63C3C0_.wvu.FilterData" localSheetId="13" hidden="1">'Casos Especiales'!$A$2:$K$2</definedName>
    <definedName name="Z_C452A998_0FA2_450E_9B07_FCF7CD63C3C0_.wvu.FilterData" localSheetId="9" hidden="1">'LISTADO ATM'!$A$1:$C$1</definedName>
    <definedName name="Z_C452A998_0FA2_450E_9B07_FCF7CD63C3C0_.wvu.FilterData" localSheetId="7" hidden="1">REPORTE!$A$4:$Q$4</definedName>
    <definedName name="Z_C452A998_0FA2_450E_9B07_FCF7CD63C3C0_.wvu.FilterData" localSheetId="14" hidden="1">VIP!$A$1:$O$636</definedName>
    <definedName name="Z_D48E102A_1C0F_4858_987B_F75C60DADF4F_.wvu.FilterData" localSheetId="13" hidden="1">'Casos Especiales'!$A$2:$K$2</definedName>
    <definedName name="Z_D48E102A_1C0F_4858_987B_F75C60DADF4F_.wvu.FilterData" localSheetId="9" hidden="1">'LISTADO ATM'!$A$1:$C$1</definedName>
    <definedName name="Z_D48E102A_1C0F_4858_987B_F75C60DADF4F_.wvu.FilterData" localSheetId="7" hidden="1">REPORTE!$A$4:$Q$4</definedName>
    <definedName name="Z_D48E102A_1C0F_4858_987B_F75C60DADF4F_.wvu.FilterData" localSheetId="14" hidden="1">VIP!$A$1:$O$636</definedName>
    <definedName name="Z_E20EEB1D_5262_4D76_B4C9_00BD2E272F2B_.wvu.FilterData" localSheetId="13" hidden="1">'Casos Especiales'!$A$2:$K$2</definedName>
    <definedName name="Z_E20EEB1D_5262_4D76_B4C9_00BD2E272F2B_.wvu.FilterData" localSheetId="9" hidden="1">'LISTADO ATM'!$A$1:$C$1</definedName>
    <definedName name="Z_E20EEB1D_5262_4D76_B4C9_00BD2E272F2B_.wvu.FilterData" localSheetId="7" hidden="1">REPORTE!$A$4:$Q$4</definedName>
    <definedName name="Z_E20EEB1D_5262_4D76_B4C9_00BD2E272F2B_.wvu.FilterData" localSheetId="14" hidden="1">VIP!$A$1:$O$636</definedName>
    <definedName name="Z_ED203EF2_634C_45D2_BFF8_4A0A1E80DF7B_.wvu.FilterData" localSheetId="13" hidden="1">'Casos Especiales'!$A$2:$K$2</definedName>
    <definedName name="Z_ED203EF2_634C_45D2_BFF8_4A0A1E80DF7B_.wvu.FilterData" localSheetId="9" hidden="1">'LISTADO ATM'!$A$1:$C$1</definedName>
    <definedName name="Z_ED203EF2_634C_45D2_BFF8_4A0A1E80DF7B_.wvu.FilterData" localSheetId="7" hidden="1">REPORTE!$A$4:$Q$4</definedName>
    <definedName name="Z_ED203EF2_634C_45D2_BFF8_4A0A1E80DF7B_.wvu.FilterData" localSheetId="14" hidden="1">VIP!$A$1:$O$636</definedName>
  </definedNames>
  <calcPr calcId="162913"/>
  <customWorkbookViews>
    <customWorkbookView name="Mawel Andres De La Cruz Marcelo - Vista personalizada" guid="{57C67F32-DCFA-4A16-B8F2-ADBDA29FCFCB}" mergeInterval="0" personalView="1" maximized="1" xWindow="1358" yWindow="-8" windowWidth="1936" windowHeight="1056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Christian Aury Moreta Reynoso - Vista personalizada" guid="{E20EEB1D-5262-4D76-B4C9-00BD2E272F2B}" mergeInterval="0" personalView="1" maximized="1" xWindow="-8" yWindow="-8" windowWidth="1382" windowHeight="744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8" i="1" l="1"/>
  <c r="A43" i="1"/>
  <c r="A56" i="1"/>
  <c r="A57" i="1"/>
  <c r="A60" i="1"/>
  <c r="A49" i="1"/>
  <c r="A48" i="1"/>
  <c r="A44" i="1"/>
  <c r="A81" i="1"/>
  <c r="A25" i="1"/>
  <c r="A26" i="1"/>
  <c r="A77" i="1"/>
  <c r="A35" i="1"/>
  <c r="A33" i="1"/>
  <c r="A31" i="1"/>
  <c r="F28" i="1"/>
  <c r="G28" i="1"/>
  <c r="H28" i="1"/>
  <c r="I28" i="1"/>
  <c r="J28" i="1"/>
  <c r="K28" i="1"/>
  <c r="F43" i="1"/>
  <c r="G43" i="1"/>
  <c r="H43" i="1"/>
  <c r="I43" i="1"/>
  <c r="J43" i="1"/>
  <c r="K43" i="1"/>
  <c r="F56" i="1"/>
  <c r="G56" i="1"/>
  <c r="H56" i="1"/>
  <c r="I56" i="1"/>
  <c r="J56" i="1"/>
  <c r="K56" i="1"/>
  <c r="F57" i="1"/>
  <c r="G57" i="1"/>
  <c r="H57" i="1"/>
  <c r="I57" i="1"/>
  <c r="J57" i="1"/>
  <c r="K57" i="1"/>
  <c r="F60" i="1"/>
  <c r="G60" i="1"/>
  <c r="H60" i="1"/>
  <c r="I60" i="1"/>
  <c r="J60" i="1"/>
  <c r="K60" i="1"/>
  <c r="F49" i="1"/>
  <c r="G49" i="1"/>
  <c r="H49" i="1"/>
  <c r="I49" i="1"/>
  <c r="J49" i="1"/>
  <c r="K49" i="1"/>
  <c r="F48" i="1"/>
  <c r="G48" i="1"/>
  <c r="H48" i="1"/>
  <c r="I48" i="1"/>
  <c r="J48" i="1"/>
  <c r="K48" i="1"/>
  <c r="F44" i="1"/>
  <c r="G44" i="1"/>
  <c r="H44" i="1"/>
  <c r="I44" i="1"/>
  <c r="J44" i="1"/>
  <c r="K44" i="1"/>
  <c r="F81" i="1"/>
  <c r="G81" i="1"/>
  <c r="H81" i="1"/>
  <c r="I81" i="1"/>
  <c r="J81" i="1"/>
  <c r="K81" i="1"/>
  <c r="F25" i="1"/>
  <c r="G25" i="1"/>
  <c r="H25" i="1"/>
  <c r="I25" i="1"/>
  <c r="J25" i="1"/>
  <c r="K25" i="1"/>
  <c r="F26" i="1"/>
  <c r="G26" i="1"/>
  <c r="H26" i="1"/>
  <c r="I26" i="1"/>
  <c r="J26" i="1"/>
  <c r="K26" i="1"/>
  <c r="F77" i="1"/>
  <c r="G77" i="1"/>
  <c r="H77" i="1"/>
  <c r="I77" i="1"/>
  <c r="J77" i="1"/>
  <c r="K77" i="1"/>
  <c r="F35" i="1"/>
  <c r="G35" i="1"/>
  <c r="H35" i="1"/>
  <c r="I35" i="1"/>
  <c r="J35" i="1"/>
  <c r="K35" i="1"/>
  <c r="F33" i="1"/>
  <c r="G33" i="1"/>
  <c r="H33" i="1"/>
  <c r="I33" i="1"/>
  <c r="J33" i="1"/>
  <c r="K33" i="1"/>
  <c r="F31" i="1"/>
  <c r="G31" i="1"/>
  <c r="H31" i="1"/>
  <c r="I31" i="1"/>
  <c r="J31" i="1"/>
  <c r="K31" i="1"/>
  <c r="B108" i="16" l="1"/>
  <c r="C107" i="16"/>
  <c r="A107" i="16"/>
  <c r="C106" i="16"/>
  <c r="A106" i="16"/>
  <c r="C105" i="16"/>
  <c r="A105" i="16"/>
  <c r="C104" i="16"/>
  <c r="A104" i="16"/>
  <c r="C103" i="16"/>
  <c r="A103" i="16"/>
  <c r="C102" i="16"/>
  <c r="A102" i="16"/>
  <c r="B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5" i="16"/>
  <c r="A85" i="16"/>
  <c r="B81" i="16"/>
  <c r="C80" i="16"/>
  <c r="A80" i="16"/>
  <c r="C79" i="16"/>
  <c r="A79" i="16"/>
  <c r="C78" i="16"/>
  <c r="A78" i="16"/>
  <c r="C77" i="16"/>
  <c r="A77" i="16"/>
  <c r="B73" i="16"/>
  <c r="A98" i="16" s="1"/>
  <c r="C72" i="16"/>
  <c r="A72" i="16"/>
  <c r="C71" i="16"/>
  <c r="A71" i="16"/>
  <c r="C70" i="16"/>
  <c r="A70" i="16"/>
  <c r="C69" i="16"/>
  <c r="A69" i="16"/>
  <c r="C68" i="16"/>
  <c r="A68" i="16"/>
  <c r="C67" i="16"/>
  <c r="A67" i="16"/>
  <c r="C66" i="16"/>
  <c r="A66" i="16"/>
  <c r="C65" i="16"/>
  <c r="A65" i="16"/>
  <c r="C64" i="16"/>
  <c r="A64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B54" i="16"/>
  <c r="C53" i="16"/>
  <c r="A53" i="16"/>
  <c r="C52" i="16"/>
  <c r="A52" i="16"/>
  <c r="C51" i="16"/>
  <c r="A51" i="16"/>
  <c r="C50" i="16"/>
  <c r="A50" i="16"/>
  <c r="C49" i="16"/>
  <c r="A49" i="16"/>
  <c r="B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C34" i="16"/>
  <c r="A34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29" i="1" l="1"/>
  <c r="G29" i="1"/>
  <c r="H29" i="1"/>
  <c r="I29" i="1"/>
  <c r="J29" i="1"/>
  <c r="K29" i="1"/>
  <c r="F24" i="1"/>
  <c r="G24" i="1"/>
  <c r="H24" i="1"/>
  <c r="I24" i="1"/>
  <c r="J24" i="1"/>
  <c r="K24" i="1"/>
  <c r="F47" i="1"/>
  <c r="G47" i="1"/>
  <c r="H47" i="1"/>
  <c r="I47" i="1"/>
  <c r="J47" i="1"/>
  <c r="K47" i="1"/>
  <c r="F51" i="1"/>
  <c r="G51" i="1"/>
  <c r="H51" i="1"/>
  <c r="I51" i="1"/>
  <c r="J51" i="1"/>
  <c r="K51" i="1"/>
  <c r="F52" i="1"/>
  <c r="G52" i="1"/>
  <c r="H52" i="1"/>
  <c r="I52" i="1"/>
  <c r="J52" i="1"/>
  <c r="K52" i="1"/>
  <c r="F67" i="1"/>
  <c r="G67" i="1"/>
  <c r="H67" i="1"/>
  <c r="I67" i="1"/>
  <c r="J67" i="1"/>
  <c r="K67" i="1"/>
  <c r="F53" i="1"/>
  <c r="G53" i="1"/>
  <c r="H53" i="1"/>
  <c r="I53" i="1"/>
  <c r="J53" i="1"/>
  <c r="K53" i="1"/>
  <c r="F82" i="1"/>
  <c r="G82" i="1"/>
  <c r="H82" i="1"/>
  <c r="I82" i="1"/>
  <c r="J82" i="1"/>
  <c r="K82" i="1"/>
  <c r="F32" i="1"/>
  <c r="G32" i="1"/>
  <c r="H32" i="1"/>
  <c r="I32" i="1"/>
  <c r="J32" i="1"/>
  <c r="K32" i="1"/>
  <c r="F54" i="1"/>
  <c r="G54" i="1"/>
  <c r="H54" i="1"/>
  <c r="I54" i="1"/>
  <c r="J54" i="1"/>
  <c r="K54" i="1"/>
  <c r="F79" i="1"/>
  <c r="G79" i="1"/>
  <c r="H79" i="1"/>
  <c r="I79" i="1"/>
  <c r="J79" i="1"/>
  <c r="K79" i="1"/>
  <c r="F62" i="1"/>
  <c r="G62" i="1"/>
  <c r="H62" i="1"/>
  <c r="I62" i="1"/>
  <c r="J62" i="1"/>
  <c r="K62" i="1"/>
  <c r="F69" i="1"/>
  <c r="G69" i="1"/>
  <c r="H69" i="1"/>
  <c r="I69" i="1"/>
  <c r="J69" i="1"/>
  <c r="K69" i="1"/>
  <c r="F59" i="1"/>
  <c r="G59" i="1"/>
  <c r="H59" i="1"/>
  <c r="I59" i="1"/>
  <c r="J59" i="1"/>
  <c r="K59" i="1"/>
  <c r="F18" i="1"/>
  <c r="G18" i="1"/>
  <c r="H18" i="1"/>
  <c r="I18" i="1"/>
  <c r="J18" i="1"/>
  <c r="K18" i="1"/>
  <c r="F65" i="1"/>
  <c r="G65" i="1"/>
  <c r="H65" i="1"/>
  <c r="I65" i="1"/>
  <c r="J65" i="1"/>
  <c r="K65" i="1"/>
  <c r="F68" i="1"/>
  <c r="G68" i="1"/>
  <c r="H68" i="1"/>
  <c r="I68" i="1"/>
  <c r="J68" i="1"/>
  <c r="K68" i="1"/>
  <c r="A29" i="1"/>
  <c r="A24" i="1"/>
  <c r="A47" i="1"/>
  <c r="A51" i="1"/>
  <c r="A52" i="1"/>
  <c r="A67" i="1"/>
  <c r="A53" i="1"/>
  <c r="A82" i="1"/>
  <c r="A32" i="1"/>
  <c r="A54" i="1"/>
  <c r="A79" i="1"/>
  <c r="A62" i="1"/>
  <c r="A69" i="1"/>
  <c r="A59" i="1"/>
  <c r="A18" i="1"/>
  <c r="A65" i="1"/>
  <c r="A68" i="1"/>
  <c r="I1" i="16" l="1"/>
  <c r="F66" i="1" l="1"/>
  <c r="G66" i="1"/>
  <c r="H66" i="1"/>
  <c r="I66" i="1"/>
  <c r="J66" i="1"/>
  <c r="K66" i="1"/>
  <c r="F39" i="1"/>
  <c r="G39" i="1"/>
  <c r="H39" i="1"/>
  <c r="I39" i="1"/>
  <c r="J39" i="1"/>
  <c r="K39" i="1"/>
  <c r="F71" i="1"/>
  <c r="G71" i="1"/>
  <c r="H71" i="1"/>
  <c r="I71" i="1"/>
  <c r="J71" i="1"/>
  <c r="K71" i="1"/>
  <c r="F61" i="1"/>
  <c r="G61" i="1"/>
  <c r="H61" i="1"/>
  <c r="I61" i="1"/>
  <c r="J61" i="1"/>
  <c r="K61" i="1"/>
  <c r="F64" i="1"/>
  <c r="G64" i="1"/>
  <c r="H64" i="1"/>
  <c r="I64" i="1"/>
  <c r="J64" i="1"/>
  <c r="K64" i="1"/>
  <c r="A66" i="1"/>
  <c r="A39" i="1"/>
  <c r="A71" i="1"/>
  <c r="A61" i="1"/>
  <c r="A64" i="1"/>
  <c r="F72" i="1" l="1"/>
  <c r="G72" i="1"/>
  <c r="H72" i="1"/>
  <c r="I72" i="1"/>
  <c r="J72" i="1"/>
  <c r="K72" i="1"/>
  <c r="F36" i="1"/>
  <c r="G36" i="1"/>
  <c r="H36" i="1"/>
  <c r="I36" i="1"/>
  <c r="J36" i="1"/>
  <c r="K36" i="1"/>
  <c r="F10" i="1"/>
  <c r="G10" i="1"/>
  <c r="H10" i="1"/>
  <c r="I10" i="1"/>
  <c r="J10" i="1"/>
  <c r="K10" i="1"/>
  <c r="F5" i="1"/>
  <c r="G5" i="1"/>
  <c r="H5" i="1"/>
  <c r="I5" i="1"/>
  <c r="J5" i="1"/>
  <c r="K5" i="1"/>
  <c r="F12" i="1"/>
  <c r="G12" i="1"/>
  <c r="H12" i="1"/>
  <c r="I12" i="1"/>
  <c r="J12" i="1"/>
  <c r="K12" i="1"/>
  <c r="F16" i="1"/>
  <c r="G16" i="1"/>
  <c r="H16" i="1"/>
  <c r="I16" i="1"/>
  <c r="J16" i="1"/>
  <c r="K16" i="1"/>
  <c r="F22" i="1"/>
  <c r="G22" i="1"/>
  <c r="H22" i="1"/>
  <c r="I22" i="1"/>
  <c r="J22" i="1"/>
  <c r="K22" i="1"/>
  <c r="A72" i="1"/>
  <c r="A36" i="1"/>
  <c r="A10" i="1"/>
  <c r="A5" i="1"/>
  <c r="A12" i="1"/>
  <c r="A16" i="1"/>
  <c r="A22" i="1"/>
  <c r="F70" i="1" l="1"/>
  <c r="G70" i="1"/>
  <c r="H70" i="1"/>
  <c r="I70" i="1"/>
  <c r="J70" i="1"/>
  <c r="K70" i="1"/>
  <c r="F74" i="1"/>
  <c r="G74" i="1"/>
  <c r="H74" i="1"/>
  <c r="I74" i="1"/>
  <c r="J74" i="1"/>
  <c r="K74" i="1"/>
  <c r="F78" i="1"/>
  <c r="G78" i="1"/>
  <c r="H78" i="1"/>
  <c r="I78" i="1"/>
  <c r="J78" i="1"/>
  <c r="K78" i="1"/>
  <c r="F38" i="1"/>
  <c r="G38" i="1"/>
  <c r="H38" i="1"/>
  <c r="I38" i="1"/>
  <c r="J38" i="1"/>
  <c r="K38" i="1"/>
  <c r="A70" i="1"/>
  <c r="A74" i="1"/>
  <c r="A78" i="1"/>
  <c r="A38" i="1"/>
  <c r="A75" i="1"/>
  <c r="F75" i="1"/>
  <c r="G75" i="1"/>
  <c r="H75" i="1"/>
  <c r="I75" i="1"/>
  <c r="J75" i="1"/>
  <c r="K75" i="1"/>
  <c r="F45" i="1" l="1"/>
  <c r="G45" i="1"/>
  <c r="H45" i="1"/>
  <c r="I45" i="1"/>
  <c r="J45" i="1"/>
  <c r="K45" i="1"/>
  <c r="F50" i="1"/>
  <c r="G50" i="1"/>
  <c r="H50" i="1"/>
  <c r="I50" i="1"/>
  <c r="J50" i="1"/>
  <c r="K50" i="1"/>
  <c r="F30" i="1"/>
  <c r="G30" i="1"/>
  <c r="H30" i="1"/>
  <c r="I30" i="1"/>
  <c r="J30" i="1"/>
  <c r="K30" i="1"/>
  <c r="F19" i="1"/>
  <c r="G19" i="1"/>
  <c r="H19" i="1"/>
  <c r="I19" i="1"/>
  <c r="J19" i="1"/>
  <c r="K19" i="1"/>
  <c r="F58" i="1"/>
  <c r="G58" i="1"/>
  <c r="H58" i="1"/>
  <c r="I58" i="1"/>
  <c r="J58" i="1"/>
  <c r="K58" i="1"/>
  <c r="F63" i="1"/>
  <c r="G63" i="1"/>
  <c r="H63" i="1"/>
  <c r="I63" i="1"/>
  <c r="J63" i="1"/>
  <c r="K63" i="1"/>
  <c r="F80" i="1"/>
  <c r="G80" i="1"/>
  <c r="H80" i="1"/>
  <c r="I80" i="1"/>
  <c r="J80" i="1"/>
  <c r="K80" i="1"/>
  <c r="F14" i="1"/>
  <c r="G14" i="1"/>
  <c r="H14" i="1"/>
  <c r="I14" i="1"/>
  <c r="J14" i="1"/>
  <c r="K14" i="1"/>
  <c r="A45" i="1"/>
  <c r="A50" i="1"/>
  <c r="A30" i="1"/>
  <c r="A19" i="1"/>
  <c r="A58" i="1"/>
  <c r="A63" i="1"/>
  <c r="A80" i="1"/>
  <c r="A14" i="1"/>
  <c r="F21" i="1" l="1"/>
  <c r="G21" i="1"/>
  <c r="H21" i="1"/>
  <c r="I21" i="1"/>
  <c r="J21" i="1"/>
  <c r="K21" i="1"/>
  <c r="A21" i="1"/>
  <c r="F55" i="1" l="1"/>
  <c r="G55" i="1"/>
  <c r="H55" i="1"/>
  <c r="I55" i="1"/>
  <c r="J55" i="1"/>
  <c r="K55" i="1"/>
  <c r="F15" i="1"/>
  <c r="G15" i="1"/>
  <c r="H15" i="1"/>
  <c r="I15" i="1"/>
  <c r="J15" i="1"/>
  <c r="K15" i="1"/>
  <c r="F17" i="1"/>
  <c r="G17" i="1"/>
  <c r="H17" i="1"/>
  <c r="I17" i="1"/>
  <c r="J17" i="1"/>
  <c r="K17" i="1"/>
  <c r="F7" i="1"/>
  <c r="G7" i="1"/>
  <c r="H7" i="1"/>
  <c r="I7" i="1"/>
  <c r="J7" i="1"/>
  <c r="K7" i="1"/>
  <c r="F23" i="1"/>
  <c r="G23" i="1"/>
  <c r="H23" i="1"/>
  <c r="I23" i="1"/>
  <c r="J23" i="1"/>
  <c r="K23" i="1"/>
  <c r="F11" i="1"/>
  <c r="G11" i="1"/>
  <c r="H11" i="1"/>
  <c r="I11" i="1"/>
  <c r="J11" i="1"/>
  <c r="K11" i="1"/>
  <c r="A55" i="1"/>
  <c r="A15" i="1"/>
  <c r="A17" i="1"/>
  <c r="A7" i="1"/>
  <c r="A23" i="1"/>
  <c r="A11" i="1"/>
  <c r="A34" i="1" l="1"/>
  <c r="F34" i="1"/>
  <c r="G34" i="1"/>
  <c r="H34" i="1"/>
  <c r="I34" i="1"/>
  <c r="J34" i="1"/>
  <c r="K34" i="1"/>
  <c r="F73" i="1" l="1"/>
  <c r="G73" i="1"/>
  <c r="H73" i="1"/>
  <c r="I73" i="1"/>
  <c r="J73" i="1"/>
  <c r="K73" i="1"/>
  <c r="A73" i="1"/>
  <c r="F76" i="1" l="1"/>
  <c r="G76" i="1"/>
  <c r="H76" i="1"/>
  <c r="I76" i="1"/>
  <c r="J76" i="1"/>
  <c r="K76" i="1"/>
  <c r="F9" i="1"/>
  <c r="G9" i="1"/>
  <c r="H9" i="1"/>
  <c r="I9" i="1"/>
  <c r="J9" i="1"/>
  <c r="K9" i="1"/>
  <c r="A76" i="1"/>
  <c r="A9" i="1"/>
  <c r="A6" i="1" l="1"/>
  <c r="A42" i="1"/>
  <c r="F6" i="1"/>
  <c r="G6" i="1"/>
  <c r="H6" i="1"/>
  <c r="I6" i="1"/>
  <c r="J6" i="1"/>
  <c r="K6" i="1"/>
  <c r="F42" i="1"/>
  <c r="G42" i="1"/>
  <c r="H42" i="1"/>
  <c r="I42" i="1"/>
  <c r="J42" i="1"/>
  <c r="K42" i="1"/>
  <c r="A37" i="1" l="1"/>
  <c r="F37" i="1"/>
  <c r="G37" i="1"/>
  <c r="H37" i="1"/>
  <c r="I37" i="1"/>
  <c r="J37" i="1"/>
  <c r="K37" i="1"/>
  <c r="F40" i="1" l="1"/>
  <c r="G40" i="1"/>
  <c r="H40" i="1"/>
  <c r="I40" i="1"/>
  <c r="J40" i="1"/>
  <c r="K40" i="1"/>
  <c r="A40" i="1"/>
  <c r="F13" i="1" l="1"/>
  <c r="G13" i="1"/>
  <c r="H13" i="1"/>
  <c r="I13" i="1"/>
  <c r="J13" i="1"/>
  <c r="K13" i="1"/>
  <c r="A13" i="1"/>
  <c r="A41" i="1" l="1"/>
  <c r="F41" i="1"/>
  <c r="G41" i="1"/>
  <c r="H41" i="1"/>
  <c r="I41" i="1"/>
  <c r="J41" i="1"/>
  <c r="K41" i="1"/>
  <c r="H1" i="16" l="1"/>
  <c r="A46" i="1" l="1"/>
  <c r="F46" i="1"/>
  <c r="G46" i="1"/>
  <c r="H46" i="1"/>
  <c r="I46" i="1"/>
  <c r="J46" i="1"/>
  <c r="K46" i="1"/>
  <c r="A20" i="1" l="1"/>
  <c r="F20" i="1"/>
  <c r="G20" i="1"/>
  <c r="H20" i="1"/>
  <c r="I20" i="1"/>
  <c r="J20" i="1"/>
  <c r="K20" i="1"/>
  <c r="F27" i="1" l="1"/>
  <c r="G27" i="1"/>
  <c r="H27" i="1"/>
  <c r="I27" i="1"/>
  <c r="J27" i="1"/>
  <c r="K27" i="1"/>
  <c r="A27" i="1" l="1"/>
  <c r="G5" i="16" l="1"/>
  <c r="A8" i="1"/>
  <c r="F8" i="1"/>
  <c r="G8" i="1"/>
  <c r="H8" i="1"/>
  <c r="I8" i="1"/>
  <c r="J8" i="1"/>
  <c r="K8" i="1"/>
  <c r="A9" i="3" l="1"/>
  <c r="F9" i="3"/>
  <c r="G9" i="3"/>
  <c r="H9" i="3"/>
  <c r="I9" i="3"/>
  <c r="J9" i="3"/>
  <c r="A8" i="3" l="1"/>
  <c r="J8" i="3"/>
  <c r="I8" i="3"/>
  <c r="H8" i="3"/>
  <c r="G8" i="3"/>
  <c r="F8" i="3"/>
  <c r="J1" i="16" l="1"/>
  <c r="G7" i="16" l="1"/>
  <c r="K2" i="16" l="1"/>
  <c r="K3" i="16"/>
  <c r="G4" i="3"/>
  <c r="H4" i="3"/>
  <c r="I4" i="3"/>
  <c r="J4" i="3"/>
  <c r="G5" i="3"/>
  <c r="H5" i="3"/>
  <c r="I5" i="3"/>
  <c r="J5" i="3"/>
  <c r="G6" i="3"/>
  <c r="H6" i="3"/>
  <c r="I6" i="3"/>
  <c r="J6" i="3"/>
  <c r="G7" i="3"/>
  <c r="H7" i="3"/>
  <c r="I7" i="3"/>
  <c r="J7" i="3"/>
  <c r="F5" i="3"/>
  <c r="F6" i="3"/>
  <c r="F7" i="3"/>
  <c r="A7" i="3"/>
  <c r="G3" i="16" l="1"/>
  <c r="A5" i="3"/>
  <c r="K4" i="16" l="1"/>
  <c r="G4" i="16" l="1"/>
  <c r="G2" i="16" s="1"/>
  <c r="D35" i="15" l="1"/>
  <c r="G6" i="16" l="1"/>
  <c r="D34" i="15"/>
  <c r="B17" i="9" l="1"/>
  <c r="B12" i="9"/>
  <c r="I7" i="9"/>
  <c r="I6" i="9"/>
  <c r="C5" i="9"/>
  <c r="C4" i="9"/>
  <c r="C3" i="9"/>
  <c r="D2" i="9"/>
  <c r="C454" i="4"/>
  <c r="C52" i="4"/>
  <c r="C58" i="4"/>
  <c r="C59" i="4"/>
  <c r="A6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  <c r="I4" i="16"/>
  <c r="I2" i="16"/>
  <c r="I7" i="16"/>
  <c r="I6" i="16"/>
  <c r="I3" i="16"/>
  <c r="I5" i="16" l="1"/>
</calcChain>
</file>

<file path=xl/comments1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19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57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>
  <authors>
    <author>Luis Manuel Doñe Ramirez</author>
  </authors>
  <commentList>
    <comment ref="A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408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  <comment ref="A446" authorId="0" shapeId="0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</commentList>
</comments>
</file>

<file path=xl/sharedStrings.xml><?xml version="1.0" encoding="utf-8"?>
<sst xmlns="http://schemas.openxmlformats.org/spreadsheetml/2006/main" count="13732" uniqueCount="2708">
  <si>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</si>
  <si>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</si>
  <si>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</si>
  <si>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</si>
  <si>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</si>
  <si>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</si>
  <si>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</si>
  <si>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</si>
  <si>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</si>
  <si>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</si>
  <si>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</si>
  <si>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</si>
  <si>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</si>
  <si>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</si>
  <si>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</si>
  <si>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</si>
  <si>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</si>
  <si>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</si>
  <si>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</si>
  <si>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</si>
  <si>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</si>
  <si>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</si>
  <si>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</si>
  <si>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</si>
  <si>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</si>
  <si>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</si>
  <si>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</si>
  <si>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</si>
  <si>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</si>
  <si>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</si>
  <si>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</si>
  <si>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</si>
  <si>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</si>
  <si>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</si>
  <si>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</si>
  <si>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</si>
  <si>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</si>
  <si>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</si>
  <si>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</si>
  <si>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</si>
  <si>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</si>
  <si>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</si>
  <si>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</si>
  <si>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</si>
  <si>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</si>
  <si>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</si>
  <si>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</si>
  <si>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</si>
  <si>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</si>
  <si>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</si>
  <si>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</si>
  <si>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</si>
  <si>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</si>
  <si>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</si>
  <si>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</si>
  <si>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</si>
  <si>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</si>
  <si>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</si>
  <si>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</si>
  <si>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</si>
  <si>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</si>
  <si>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</si>
  <si>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</si>
  <si>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</si>
  <si>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</si>
  <si>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</si>
  <si>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</si>
  <si>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</si>
  <si>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</si>
  <si>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</si>
  <si>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</si>
  <si>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</si>
  <si>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</si>
  <si>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</si>
  <si>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</si>
  <si>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</si>
  <si>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</si>
  <si>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</si>
  <si>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</si>
  <si>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</si>
  <si>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</si>
  <si>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</si>
  <si>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</si>
  <si>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</si>
  <si>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</si>
  <si>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</si>
  <si>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</si>
  <si>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</si>
  <si>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</si>
  <si>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</si>
  <si>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</si>
  <si>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</si>
  <si>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</si>
  <si>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</si>
  <si>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</si>
  <si>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</si>
  <si>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</si>
  <si>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</si>
  <si>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</si>
  <si>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</si>
  <si>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</si>
  <si>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</si>
  <si>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</si>
  <si>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</si>
  <si>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</si>
  <si>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</si>
  <si>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</si>
  <si>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</si>
  <si>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</si>
  <si>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</si>
  <si>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</si>
  <si>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</si>
  <si>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</si>
  <si>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</si>
  <si>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</si>
  <si>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</si>
  <si>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</si>
  <si>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</si>
  <si>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</si>
  <si>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</si>
  <si>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</si>
  <si>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</si>
  <si>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</si>
  <si>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</si>
  <si>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</si>
  <si>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</si>
  <si>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</si>
  <si>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</si>
  <si>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</si>
  <si>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</si>
  <si>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</si>
  <si>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</si>
  <si>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</si>
  <si>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</si>
  <si>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</si>
  <si>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</si>
  <si>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</si>
  <si>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</si>
  <si>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</si>
  <si>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</si>
  <si>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</si>
  <si>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</si>
  <si>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</si>
  <si>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</si>
  <si>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</si>
  <si>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</si>
  <si>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</si>
  <si>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</si>
  <si>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</si>
  <si>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</si>
  <si>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</si>
  <si>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</si>
  <si>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</si>
  <si>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</si>
  <si>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</si>
  <si>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</si>
  <si>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</si>
  <si>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</si>
  <si>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</si>
  <si>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</si>
  <si>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</si>
  <si>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</si>
  <si>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</si>
  <si>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</si>
  <si>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</si>
  <si>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</si>
  <si>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</si>
  <si>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</si>
  <si>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</si>
  <si>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</si>
  <si>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</si>
  <si>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</si>
  <si>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</si>
  <si>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</si>
  <si>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</si>
  <si>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</si>
  <si>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</si>
  <si>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</si>
  <si>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</si>
  <si>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</si>
  <si>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</si>
  <si>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</si>
  <si>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</si>
  <si>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</si>
  <si>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</si>
  <si>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</si>
  <si>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</si>
  <si>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</si>
  <si>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</si>
  <si>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</si>
  <si>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</si>
  <si>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</si>
  <si>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</si>
  <si>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</si>
  <si>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</si>
  <si>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</si>
  <si>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</si>
  <si>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</si>
  <si>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</si>
  <si>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</si>
  <si>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</si>
  <si>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</si>
  <si>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</si>
  <si>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</si>
  <si>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</si>
  <si>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</si>
  <si>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</si>
  <si>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</si>
  <si>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</si>
  <si>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</si>
  <si>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</si>
  <si>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</si>
  <si>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</si>
  <si>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</si>
  <si>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</si>
  <si>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</si>
  <si>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</si>
  <si>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</si>
  <si>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</si>
  <si>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</si>
  <si>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</si>
  <si>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</si>
  <si>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</si>
  <si>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</si>
  <si>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</si>
  <si>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</si>
  <si>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</si>
  <si>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</si>
  <si>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</si>
  <si>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</si>
  <si>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</si>
  <si>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</si>
  <si>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</si>
  <si>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</si>
  <si>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</si>
  <si>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</si>
  <si>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</si>
  <si>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</si>
  <si>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</si>
  <si>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</si>
  <si>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</si>
  <si>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</si>
  <si>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</si>
  <si>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</si>
  <si>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</si>
  <si>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</si>
  <si>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</si>
  <si>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</si>
  <si>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</si>
  <si>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</si>
  <si>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</si>
  <si>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</si>
  <si>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</si>
  <si>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</si>
  <si>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</si>
  <si>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</si>
  <si>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</si>
  <si>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</si>
  <si>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</si>
  <si>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</si>
  <si>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</si>
  <si>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</si>
  <si>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</si>
  <si>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</si>
  <si>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</si>
  <si>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</si>
  <si>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</si>
  <si>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</si>
  <si>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</si>
  <si>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</si>
  <si>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</si>
  <si>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</si>
  <si>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</si>
  <si>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</si>
  <si>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</si>
  <si>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</si>
  <si>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</si>
  <si>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</si>
  <si>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</si>
  <si>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</si>
  <si>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</si>
  <si>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</si>
  <si>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</si>
  <si>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</si>
  <si>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</si>
  <si>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</si>
  <si>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</si>
  <si>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</si>
  <si>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</si>
  <si>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</si>
  <si>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</si>
  <si>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</si>
  <si>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</si>
  <si>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</si>
  <si>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</si>
  <si>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</si>
  <si>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</si>
  <si>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</si>
  <si>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</si>
  <si>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</si>
  <si>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</si>
  <si>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</si>
  <si>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</si>
  <si>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</si>
  <si>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</si>
  <si>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</si>
  <si>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</si>
  <si>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</si>
  <si>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</si>
  <si>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</si>
  <si>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</si>
  <si>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</si>
  <si>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</si>
  <si>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</si>
  <si>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</si>
  <si>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</si>
  <si>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</si>
  <si>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</si>
  <si>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</si>
  <si>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</si>
  <si>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</si>
  <si>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</si>
  <si>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</si>
  <si>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</si>
  <si>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</si>
  <si>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</si>
  <si>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</si>
  <si>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</si>
  <si>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</si>
  <si>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</si>
  <si>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</si>
  <si>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</si>
  <si>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</si>
  <si>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</si>
  <si>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</si>
  <si>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</si>
  <si>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</si>
  <si>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</si>
  <si>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</si>
  <si>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</si>
  <si>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</si>
  <si>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</si>
  <si>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</si>
  <si>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</si>
  <si>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</si>
  <si>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</si>
  <si>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</si>
  <si>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</si>
  <si>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</si>
  <si>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</si>
  <si>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</si>
  <si>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</si>
  <si>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</si>
  <si>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</si>
  <si>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</si>
  <si>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</si>
  <si>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</si>
  <si>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</si>
  <si>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</si>
  <si>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</si>
  <si>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</si>
  <si>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</si>
  <si>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</si>
  <si>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</si>
  <si>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</si>
  <si>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</si>
  <si>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</si>
  <si>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</si>
  <si>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</si>
  <si>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</si>
  <si>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</si>
  <si>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</si>
  <si>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</si>
  <si>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</si>
  <si>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</si>
  <si>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</si>
  <si>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</si>
  <si>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</si>
  <si>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</si>
  <si>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</si>
  <si>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</si>
  <si>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</si>
  <si>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</si>
  <si>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</si>
  <si>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</si>
  <si>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</si>
  <si>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</si>
  <si>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</si>
  <si>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</si>
  <si>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</si>
  <si>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</si>
  <si>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</si>
  <si>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</si>
  <si>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</si>
  <si>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</si>
  <si>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</si>
  <si>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</si>
  <si>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</si>
  <si>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</si>
  <si>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</si>
  <si>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</si>
  <si>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</si>
  <si>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</si>
  <si>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</si>
  <si>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</si>
  <si>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</si>
  <si>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</si>
  <si>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</si>
  <si>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</si>
  <si>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</si>
  <si>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</si>
  <si>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</si>
  <si>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</si>
  <si>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</si>
  <si>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</si>
  <si>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</si>
  <si>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</si>
  <si>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</si>
  <si>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</si>
  <si>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</si>
  <si>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</si>
  <si>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</si>
  <si>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</si>
  <si>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</si>
  <si>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</si>
  <si>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</si>
  <si>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</si>
  <si>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</si>
  <si>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</si>
  <si>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</si>
  <si>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</si>
  <si>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</si>
  <si>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</si>
  <si>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</si>
  <si>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</si>
  <si>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</si>
  <si>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</si>
  <si>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</si>
  <si>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</si>
  <si>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</si>
  <si>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</si>
  <si>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</si>
  <si>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</si>
  <si>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</si>
  <si>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</si>
  <si>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</si>
  <si>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</si>
  <si>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</si>
  <si>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</si>
  <si>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</si>
  <si>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</si>
  <si>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</si>
  <si>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</si>
  <si>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</si>
  <si>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</si>
  <si>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</si>
  <si>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</si>
  <si>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</si>
  <si>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</si>
  <si>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</si>
  <si>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</si>
  <si>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</si>
  <si>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</si>
  <si>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</si>
  <si>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</si>
  <si>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</si>
  <si>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</si>
  <si>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</si>
  <si>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</si>
  <si>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</si>
  <si>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</si>
  <si>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</si>
  <si>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</si>
  <si>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</si>
  <si>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</si>
  <si>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</si>
  <si>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</si>
  <si>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</si>
  <si>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</si>
  <si>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</si>
  <si>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</si>
  <si>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</si>
  <si>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</si>
  <si>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</si>
  <si>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</si>
  <si>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</si>
  <si>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</si>
  <si>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</si>
  <si>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</si>
  <si>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</si>
  <si>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</si>
  <si>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</si>
  <si>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</si>
  <si>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</si>
  <si>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</si>
  <si>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</si>
  <si>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</si>
  <si>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</si>
  <si>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</si>
  <si>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</si>
  <si>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</si>
  <si>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</si>
  <si>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</si>
  <si>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</si>
  <si>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</si>
  <si>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</si>
  <si>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</si>
  <si>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</si>
  <si>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</si>
  <si>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</si>
  <si>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</si>
  <si>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</si>
  <si>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</si>
  <si>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</si>
  <si>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</si>
  <si>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</si>
  <si>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</si>
  <si>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</si>
  <si>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</si>
  <si>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</si>
  <si>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</si>
  <si>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</si>
  <si>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</si>
  <si>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</si>
  <si>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</si>
  <si>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</si>
  <si>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</si>
  <si>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</si>
  <si>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</si>
  <si>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</si>
  <si>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</si>
  <si>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</si>
  <si>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</si>
  <si>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</si>
  <si>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</si>
  <si>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</si>
  <si>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</si>
  <si>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</si>
  <si>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</si>
  <si>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</si>
  <si>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</si>
  <si>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</si>
  <si>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</si>
  <si>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</si>
  <si>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</si>
  <si>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</si>
  <si>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</si>
  <si>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</si>
  <si>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</si>
  <si>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</si>
  <si>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</si>
  <si>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</si>
  <si>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</si>
  <si>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</si>
  <si>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</si>
  <si>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</si>
  <si>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</si>
  <si>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</si>
  <si>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</si>
  <si>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</si>
  <si>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</si>
  <si>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</si>
  <si>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</si>
  <si>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</si>
  <si>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</si>
  <si>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</si>
  <si>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</si>
  <si>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</si>
  <si>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</si>
  <si>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</si>
  <si>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</si>
  <si>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</si>
  <si>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</si>
  <si>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</si>
  <si>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</si>
  <si>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</si>
  <si>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</si>
  <si>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</si>
  <si>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</si>
  <si>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</si>
  <si>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</si>
  <si>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</si>
  <si>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</si>
  <si>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</si>
  <si>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</si>
  <si>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</si>
  <si>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</si>
  <si>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</si>
  <si>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</si>
  <si>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</si>
  <si>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</si>
  <si>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</si>
  <si>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</si>
  <si>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</si>
  <si>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</si>
  <si>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</si>
  <si>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</si>
  <si>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</si>
  <si>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</si>
  <si>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</si>
  <si>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</si>
  <si>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</si>
  <si>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</si>
  <si>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</si>
  <si>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</si>
  <si>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</si>
  <si>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</si>
  <si>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</si>
  <si>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</si>
  <si>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</si>
  <si>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</si>
  <si>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</si>
  <si>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</si>
  <si>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</si>
  <si>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</si>
  <si>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</si>
  <si>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</si>
  <si>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</si>
  <si>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</si>
  <si>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</si>
  <si>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</si>
  <si>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</si>
  <si>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</si>
  <si>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</si>
  <si>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</si>
  <si>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</si>
  <si>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</si>
  <si>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</si>
  <si>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</si>
  <si>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</si>
  <si>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</si>
  <si>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</si>
  <si>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</si>
  <si>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</si>
  <si>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</si>
  <si>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</si>
  <si>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</si>
  <si>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</si>
  <si>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</si>
  <si>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</si>
  <si>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</si>
  <si>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</si>
  <si>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</si>
  <si>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</si>
  <si>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</si>
  <si>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</si>
  <si>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</si>
  <si>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</si>
  <si>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</si>
  <si>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</si>
  <si>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</si>
  <si>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</si>
  <si>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</si>
  <si>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</si>
  <si>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</si>
  <si>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</si>
  <si>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</si>
  <si>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</si>
  <si>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</si>
  <si>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</si>
  <si>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</si>
  <si>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</si>
  <si>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</si>
  <si>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</si>
  <si>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</si>
  <si>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</si>
  <si>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</si>
  <si>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</si>
  <si>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</si>
  <si>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</si>
  <si>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</si>
  <si>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</si>
  <si>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</si>
  <si>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</si>
  <si>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</si>
  <si>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</si>
  <si>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</si>
  <si>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</si>
  <si>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</si>
  <si>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</si>
  <si>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</si>
  <si>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</si>
  <si>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</si>
  <si>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</si>
  <si>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</si>
  <si>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</si>
  <si>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</si>
  <si>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</si>
  <si>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</si>
  <si>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</si>
  <si>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</si>
  <si>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</si>
  <si>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</si>
  <si>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</si>
  <si>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</si>
  <si>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</si>
  <si>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</si>
  <si>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</si>
  <si>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</si>
  <si>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</si>
  <si>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</si>
  <si>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</si>
  <si>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</si>
  <si>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</si>
  <si>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</si>
  <si>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</si>
  <si>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</si>
  <si>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</si>
  <si>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</si>
  <si>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</si>
  <si>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</si>
  <si>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</si>
  <si>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</si>
  <si>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</si>
  <si>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</si>
  <si>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</si>
  <si>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</si>
  <si>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</si>
  <si>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</si>
  <si>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</si>
  <si>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</si>
  <si>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</si>
  <si>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</si>
  <si>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</si>
  <si>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</si>
  <si>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</si>
  <si>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</si>
  <si>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</si>
  <si>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</si>
  <si>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</si>
  <si>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</si>
  <si>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</si>
  <si>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</si>
  <si>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</si>
  <si>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</si>
  <si>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</si>
  <si>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</si>
  <si>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</si>
  <si>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</si>
  <si>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</si>
  <si>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</si>
  <si>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</si>
  <si>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</si>
  <si>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</si>
  <si>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</si>
  <si>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</si>
  <si>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</si>
  <si>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</si>
  <si>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</si>
  <si>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</si>
  <si>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</si>
  <si>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</si>
  <si>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</si>
  <si>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</si>
  <si>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</si>
  <si>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</si>
  <si>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</si>
  <si>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</si>
  <si>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</si>
  <si>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</si>
  <si>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</si>
  <si>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</si>
  <si>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</si>
  <si>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</si>
  <si>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</si>
  <si>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</si>
  <si>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</si>
  <si>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</si>
  <si>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</si>
  <si>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</si>
  <si>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</si>
  <si>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</si>
  <si>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</si>
  <si>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</si>
  <si>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</si>
  <si>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</si>
  <si>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</si>
  <si>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</si>
  <si>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</si>
  <si>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</si>
  <si>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</si>
  <si>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</si>
  <si>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</si>
  <si>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</si>
  <si>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</si>
  <si>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</si>
  <si>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</si>
  <si>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</si>
  <si>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</si>
  <si>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</si>
  <si>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</si>
  <si>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</si>
  <si>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</si>
  <si>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</si>
  <si>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</si>
  <si>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</si>
  <si>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</si>
  <si>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</si>
  <si>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</si>
  <si>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</si>
  <si>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</si>
  <si>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</si>
  <si>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</si>
  <si>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</si>
  <si>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</si>
  <si>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</si>
  <si>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</si>
  <si>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</si>
  <si>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</si>
  <si>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</si>
  <si>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</si>
  <si>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</si>
  <si>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</si>
  <si>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</si>
  <si>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</si>
  <si>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</si>
  <si>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</si>
  <si>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</si>
  <si>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</si>
  <si>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</si>
  <si>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</si>
  <si>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</si>
  <si>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</si>
  <si>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</si>
  <si>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</si>
  <si>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</si>
  <si>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</si>
  <si>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</si>
  <si>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</si>
  <si>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</si>
  <si>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</si>
  <si>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</si>
  <si>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</si>
  <si>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</si>
  <si>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</si>
  <si>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</si>
  <si>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</si>
  <si>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</si>
  <si>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</si>
  <si>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</si>
  <si>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</si>
  <si>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</si>
  <si>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</si>
  <si>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</si>
  <si>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</si>
  <si>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</si>
  <si>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</si>
  <si>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</si>
  <si>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</si>
  <si>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</si>
  <si>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</si>
  <si>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</si>
  <si>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</si>
  <si>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</si>
  <si>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</si>
  <si>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</si>
  <si>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</si>
  <si>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</si>
  <si>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</si>
  <si>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</si>
  <si>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</si>
  <si>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</si>
  <si>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</si>
  <si>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</si>
  <si>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</si>
  <si>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</si>
  <si>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</si>
  <si>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</si>
  <si>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</si>
  <si>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</si>
  <si>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</si>
  <si>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</si>
  <si>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</si>
  <si>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</si>
  <si>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</si>
  <si>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</si>
  <si>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</si>
  <si>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</si>
  <si>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</si>
  <si>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</si>
  <si>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</si>
  <si>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</si>
  <si>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</si>
  <si>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</si>
  <si>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</si>
  <si>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</si>
  <si>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</si>
  <si>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</si>
  <si>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</si>
  <si>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</si>
  <si>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</si>
  <si>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</si>
  <si>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</si>
  <si>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</si>
  <si>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</si>
  <si>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</si>
  <si>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</si>
  <si>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</si>
  <si>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</si>
  <si>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</si>
  <si>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</si>
  <si>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</si>
  <si>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</si>
  <si>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</si>
  <si>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</si>
  <si>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</si>
  <si>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</si>
  <si>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</si>
  <si>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</si>
  <si>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</si>
  <si>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</si>
  <si>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</si>
  <si>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</si>
  <si>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</si>
  <si>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</si>
  <si>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</si>
  <si>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</si>
  <si>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</si>
  <si>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</si>
  <si>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</si>
  <si>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</si>
  <si>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</si>
  <si>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</si>
  <si>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</si>
  <si>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</si>
  <si>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</si>
  <si>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</si>
  <si>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</si>
  <si>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</si>
  <si>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</si>
  <si>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</si>
  <si>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</si>
  <si>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</si>
  <si>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</si>
  <si>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</si>
  <si>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</si>
  <si>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</si>
  <si>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</si>
  <si>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</si>
  <si>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</si>
  <si>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</si>
  <si>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</si>
  <si>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</si>
  <si>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</si>
  <si>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</si>
  <si>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</si>
  <si>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</si>
  <si>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</si>
  <si>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</si>
  <si>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</si>
  <si>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</si>
  <si>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</si>
  <si>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</si>
  <si>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</si>
  <si>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</si>
  <si>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</si>
  <si>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</si>
  <si>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</si>
  <si>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</si>
  <si>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</si>
  <si>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</si>
  <si>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</si>
  <si>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</si>
  <si>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</si>
  <si>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</si>
  <si>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</si>
  <si>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</si>
  <si>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</si>
  <si>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</si>
  <si>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</si>
  <si>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</si>
  <si>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</si>
  <si>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</si>
  <si>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</si>
  <si>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</si>
  <si>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</si>
  <si>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</si>
  <si>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</si>
  <si>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</si>
  <si>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</si>
  <si>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</si>
  <si>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</si>
  <si>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</si>
  <si>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</si>
  <si>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</si>
  <si>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</si>
  <si>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</si>
  <si>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</si>
  <si>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</si>
  <si>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</si>
  <si>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</si>
  <si>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</si>
  <si>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</si>
  <si>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</si>
  <si>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</si>
  <si>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</si>
  <si>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</si>
  <si>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</si>
  <si>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</si>
  <si>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</si>
  <si>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</si>
  <si>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</si>
  <si>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</si>
  <si>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</si>
  <si>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</si>
  <si>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</si>
  <si>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</si>
  <si>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</si>
  <si>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</si>
  <si>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</si>
  <si>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</si>
  <si>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</si>
  <si>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</si>
  <si>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</si>
  <si>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</si>
  <si>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</si>
  <si>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</si>
  <si>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</si>
  <si>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</si>
  <si>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</si>
  <si>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</si>
  <si>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</si>
  <si>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</si>
  <si>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</si>
  <si>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</si>
  <si>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</si>
  <si>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</si>
  <si>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</si>
  <si>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</si>
  <si>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</si>
  <si>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</si>
  <si>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</si>
  <si>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</si>
  <si>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</si>
  <si>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</si>
  <si>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</si>
  <si>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</si>
  <si>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</si>
  <si>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</si>
  <si>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</si>
  <si>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</si>
  <si>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</si>
  <si>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</si>
  <si>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</si>
  <si>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</si>
  <si>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</si>
  <si>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</si>
  <si>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</si>
  <si>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</si>
  <si>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</si>
  <si>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</si>
  <si>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</si>
  <si>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</si>
  <si>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</si>
  <si>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</si>
  <si>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</si>
  <si>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</si>
  <si>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</si>
  <si>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</si>
  <si>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</si>
  <si>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</si>
  <si>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</si>
  <si>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</si>
  <si>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</si>
  <si>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</si>
  <si>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</si>
  <si>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</si>
  <si>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</si>
  <si>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</si>
  <si>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</si>
  <si>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</si>
  <si>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</si>
  <si>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</si>
  <si>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</si>
  <si>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</si>
  <si>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</si>
  <si>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</si>
  <si>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</si>
  <si>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</si>
  <si>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</si>
  <si>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</si>
  <si>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</si>
  <si>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</si>
  <si>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</si>
  <si>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</si>
  <si>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</si>
  <si>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</si>
  <si>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</si>
  <si>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</si>
  <si>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</si>
  <si>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</si>
  <si>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</si>
  <si>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</si>
  <si>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</si>
  <si>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</si>
  <si>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</si>
  <si>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</si>
  <si>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</si>
  <si>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</si>
  <si>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</si>
  <si>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</si>
  <si>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</si>
  <si>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</si>
  <si>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</si>
  <si>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</si>
  <si>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</si>
  <si>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</si>
  <si>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</si>
  <si>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</si>
  <si>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</si>
  <si>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</si>
  <si>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</si>
  <si>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</si>
  <si>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</si>
  <si>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</si>
  <si>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</si>
  <si>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</si>
  <si>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</si>
  <si>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</si>
  <si>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</si>
  <si>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</si>
  <si>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</si>
  <si>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</si>
  <si>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</si>
  <si>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</si>
  <si>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</si>
  <si>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</si>
  <si>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</si>
  <si>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</si>
  <si>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</si>
  <si>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</si>
  <si>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</si>
  <si>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</si>
  <si>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</si>
  <si>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</si>
  <si>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</si>
  <si>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</si>
  <si>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</si>
  <si>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</si>
  <si>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</si>
  <si>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</si>
  <si>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</si>
  <si>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</si>
  <si>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</si>
  <si>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</si>
  <si>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</si>
  <si>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</si>
  <si>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</si>
  <si>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</si>
  <si>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</si>
  <si>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</si>
  <si>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</si>
  <si>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</si>
  <si>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</si>
  <si>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</si>
  <si>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</si>
  <si>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</si>
  <si>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</si>
  <si>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</si>
  <si>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</si>
  <si>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</si>
  <si>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</si>
  <si>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</si>
  <si>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</si>
  <si>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</si>
  <si>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</si>
  <si>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</si>
  <si>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</si>
  <si>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</si>
  <si>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</si>
  <si>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</si>
  <si>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</si>
  <si>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</si>
  <si>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</si>
  <si>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</si>
  <si>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</si>
  <si>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</si>
  <si>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</si>
  <si>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</si>
  <si>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</si>
  <si>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</si>
  <si>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</si>
  <si>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</si>
  <si>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</si>
  <si>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</si>
  <si>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</si>
  <si>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</si>
  <si>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</si>
  <si>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</si>
  <si>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</si>
  <si>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</si>
  <si>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</si>
  <si>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</si>
  <si>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</si>
  <si>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</si>
  <si>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</si>
  <si>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</si>
  <si>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</si>
  <si>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</si>
  <si>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</si>
  <si>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</si>
  <si>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</si>
  <si>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</si>
  <si>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</si>
  <si>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</si>
  <si>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</si>
  <si>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</si>
  <si>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</si>
  <si>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</si>
  <si>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</si>
  <si>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</si>
  <si>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</si>
  <si>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</si>
  <si>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</si>
  <si>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</si>
  <si>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</si>
  <si>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</si>
  <si>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</si>
  <si>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</si>
  <si>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</si>
  <si>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</si>
  <si>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</si>
  <si>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</si>
  <si>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</si>
  <si>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</si>
  <si>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</si>
  <si>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</si>
  <si>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</si>
  <si>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</si>
  <si>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</si>
  <si>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</si>
  <si>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</si>
  <si>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</si>
  <si>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</si>
  <si>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</si>
  <si>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</si>
  <si>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</si>
  <si>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</si>
  <si>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</si>
  <si>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</si>
  <si>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</si>
  <si>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</si>
  <si>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</si>
  <si>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</si>
  <si>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</si>
  <si>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</si>
  <si>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</si>
  <si>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</si>
  <si>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</si>
  <si>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</si>
  <si>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</si>
  <si>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</si>
  <si>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</si>
  <si>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</si>
  <si>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</si>
  <si>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</si>
  <si>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</si>
  <si>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</si>
  <si>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</si>
  <si>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</si>
  <si>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</si>
  <si>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</si>
  <si>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</si>
  <si>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</si>
  <si>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</si>
  <si>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</si>
  <si>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</si>
  <si>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</si>
  <si>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</si>
  <si>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</si>
  <si>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</si>
  <si>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</si>
  <si>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</si>
  <si>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</si>
  <si>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</si>
  <si>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</si>
  <si>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</si>
  <si>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</si>
  <si>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</si>
  <si>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</si>
  <si>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</si>
  <si>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</si>
  <si>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</si>
  <si>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</si>
  <si>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</si>
  <si>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</si>
  <si>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</si>
  <si>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</si>
  <si>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</si>
  <si>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</si>
  <si>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</si>
  <si>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</si>
  <si>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</si>
  <si>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</si>
  <si>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</si>
  <si>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</si>
  <si>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</si>
  <si>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</si>
  <si>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</si>
  <si>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</si>
  <si>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</si>
  <si>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</si>
  <si>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</si>
  <si>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</si>
  <si>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</si>
  <si>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</si>
  <si>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</si>
  <si>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</si>
  <si>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</si>
  <si>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</si>
  <si>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</si>
  <si>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</si>
  <si>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</si>
  <si>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</si>
  <si>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</si>
  <si>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</si>
  <si>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</si>
  <si>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</si>
  <si>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</si>
  <si>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</si>
  <si>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</si>
  <si>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</si>
  <si>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</si>
  <si>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</si>
  <si>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</si>
  <si>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</si>
  <si>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</si>
  <si>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</si>
  <si>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</si>
  <si>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</si>
  <si>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</si>
  <si>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</si>
  <si>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</si>
  <si>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</si>
  <si>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</si>
  <si>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</si>
  <si>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</si>
  <si>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</si>
  <si>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</si>
  <si>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</si>
  <si>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</si>
  <si>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</si>
  <si>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</si>
  <si>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</si>
  <si>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</si>
  <si>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</si>
  <si>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</si>
  <si>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</si>
  <si>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</si>
  <si>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</si>
  <si>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</si>
  <si>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</si>
  <si>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</si>
  <si>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</si>
  <si>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</si>
  <si>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</si>
  <si>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</si>
  <si>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</si>
  <si>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</si>
  <si>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</si>
  <si>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</si>
  <si>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</si>
  <si>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</si>
  <si>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</si>
  <si>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</si>
  <si>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</si>
  <si>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</si>
  <si>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</si>
  <si>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</si>
  <si>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</si>
  <si>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</si>
  <si>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</si>
  <si>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</si>
  <si>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</si>
  <si>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</si>
  <si>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</si>
  <si>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</si>
  <si>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</si>
  <si>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</si>
  <si>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</si>
  <si>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</si>
  <si>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</si>
  <si>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</si>
  <si>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</si>
  <si>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</si>
  <si>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</si>
  <si>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</si>
  <si>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</si>
  <si>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</si>
  <si>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</si>
  <si>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</si>
  <si>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</si>
  <si>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</si>
  <si>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</si>
  <si>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</si>
  <si>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</si>
  <si>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</si>
  <si>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</si>
  <si>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</si>
  <si>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</si>
  <si>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</si>
  <si>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</si>
  <si>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</si>
  <si>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</si>
  <si>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</si>
  <si>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</si>
  <si>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</si>
  <si>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</si>
  <si>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</si>
  <si>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</si>
  <si>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</si>
  <si>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</si>
  <si>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</si>
  <si>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</si>
  <si>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</si>
  <si>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</si>
  <si>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</si>
  <si>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</si>
  <si>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</si>
  <si>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</si>
  <si>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</si>
  <si>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</si>
  <si>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</si>
  <si>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</si>
  <si>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</si>
  <si>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</si>
  <si>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</si>
  <si>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</si>
  <si>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</si>
  <si>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</si>
  <si>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</si>
  <si>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</si>
  <si>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</si>
  <si>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</si>
  <si>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</si>
  <si>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</si>
  <si>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</si>
  <si>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</si>
  <si>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</si>
  <si>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</si>
  <si>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</si>
  <si>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</si>
  <si>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</si>
  <si>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</si>
  <si>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</si>
  <si>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</si>
  <si>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</si>
  <si>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</si>
  <si>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</si>
  <si>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</si>
  <si>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</si>
  <si>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</si>
  <si>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</si>
  <si>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</si>
  <si>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</si>
  <si>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</si>
  <si>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</si>
  <si>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</si>
  <si>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</si>
  <si>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</si>
  <si>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</si>
  <si>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</si>
  <si>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</si>
  <si>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</si>
  <si>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</si>
  <si>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</si>
  <si>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</si>
  <si>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</si>
  <si>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</si>
  <si>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</si>
  <si>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</si>
  <si>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</si>
  <si>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</si>
  <si>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</si>
  <si>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</si>
  <si>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</si>
  <si>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</si>
  <si>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</si>
  <si>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</si>
  <si>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</si>
  <si>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</si>
  <si>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</si>
  <si>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</si>
  <si>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</si>
  <si>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</si>
  <si>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</si>
  <si>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</si>
  <si>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</si>
  <si>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</si>
  <si>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</si>
  <si>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</si>
  <si>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</si>
  <si>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</si>
  <si>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</si>
  <si>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</si>
  <si>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</si>
  <si>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</si>
  <si>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</si>
  <si>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</si>
  <si>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</si>
  <si>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</si>
  <si>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</si>
  <si>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</si>
  <si>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</si>
  <si>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</si>
  <si>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</si>
  <si>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</si>
  <si>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</si>
  <si>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</si>
  <si>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</si>
  <si>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</si>
  <si>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</si>
  <si>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</si>
  <si>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</si>
  <si>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</si>
  <si>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</si>
  <si>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</si>
  <si>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</si>
  <si>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</si>
  <si>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</si>
  <si>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</si>
  <si>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</si>
  <si>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</si>
  <si>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</si>
  <si>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</si>
  <si>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</si>
  <si>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</si>
  <si>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</si>
  <si>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</si>
  <si>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</si>
  <si>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</si>
  <si>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</si>
  <si>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</si>
  <si>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</si>
  <si>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</si>
  <si>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</si>
  <si>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</si>
  <si>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</si>
  <si>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</si>
  <si>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</si>
  <si>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</si>
  <si>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</si>
  <si>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</si>
  <si>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</si>
  <si>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</si>
  <si>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</si>
  <si>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</si>
  <si>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</si>
  <si>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</si>
  <si>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</si>
  <si>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</si>
  <si>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</si>
  <si>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</si>
  <si>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</si>
  <si>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</si>
  <si>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</si>
  <si>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</si>
  <si>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</si>
  <si>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</si>
  <si>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</si>
  <si>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</si>
  <si>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</si>
  <si>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</si>
  <si>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</si>
  <si>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</si>
  <si>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</si>
  <si>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</si>
  <si>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</si>
  <si>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</si>
  <si>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</si>
  <si>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</si>
  <si>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</si>
  <si>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</si>
  <si>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</si>
  <si>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</si>
  <si>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</si>
  <si>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</si>
  <si>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</si>
  <si>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</si>
  <si>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</si>
  <si>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</si>
  <si>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</si>
  <si>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</si>
  <si>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</si>
  <si>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</si>
  <si>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</si>
  <si>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</si>
  <si>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</si>
  <si>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</si>
  <si>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</si>
  <si>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</si>
  <si>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</si>
  <si>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</si>
  <si>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</si>
  <si>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</si>
  <si>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</si>
  <si>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</si>
  <si>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</si>
  <si>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</si>
  <si>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</si>
  <si>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</si>
  <si>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</si>
  <si>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</si>
  <si>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</si>
  <si>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</si>
  <si>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</si>
  <si>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</si>
  <si>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</si>
  <si>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</si>
  <si>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</si>
  <si>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</si>
  <si>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</si>
  <si>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</si>
  <si>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</si>
  <si>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</si>
  <si>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</si>
  <si>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</si>
  <si>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</si>
  <si>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</si>
  <si>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</si>
  <si>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</si>
  <si>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</si>
  <si>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</si>
  <si>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</si>
  <si>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</si>
  <si>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</si>
  <si>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</si>
  <si>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</si>
  <si>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</si>
  <si>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</si>
  <si>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</si>
  <si>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</si>
  <si>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</si>
  <si>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</si>
  <si>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</si>
  <si>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</si>
  <si>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</si>
  <si>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</si>
  <si>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</si>
  <si>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</si>
  <si>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</si>
  <si>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</si>
  <si>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</si>
  <si>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</si>
  <si>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</si>
  <si>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</si>
  <si>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</si>
  <si>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</si>
  <si>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</si>
  <si>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</si>
  <si>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</si>
  <si>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</si>
  <si>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</si>
  <si>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</si>
  <si>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</si>
  <si>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</si>
  <si>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</si>
  <si>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</si>
  <si>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</si>
  <si>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</si>
  <si>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</si>
  <si>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</si>
  <si>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</si>
  <si>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</si>
  <si>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</si>
  <si>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</si>
  <si>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</si>
  <si>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</si>
  <si>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</si>
  <si>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</si>
  <si>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</si>
  <si>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</si>
  <si>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</si>
  <si>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</si>
  <si>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</si>
  <si>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</si>
  <si>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</si>
  <si>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</si>
  <si>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</si>
  <si>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</si>
  <si>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</si>
  <si>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</si>
  <si>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</si>
  <si>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</si>
  <si>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</si>
  <si>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</si>
  <si>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</si>
  <si>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</si>
  <si>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</si>
  <si>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</si>
  <si>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</si>
  <si>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</si>
  <si>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</si>
  <si>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</si>
  <si>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</si>
  <si>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</si>
  <si>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</si>
  <si>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</si>
  <si>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</si>
  <si>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</si>
  <si>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</si>
  <si>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</si>
  <si>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</si>
  <si>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</si>
  <si>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</si>
  <si>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</si>
  <si>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</si>
  <si>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</si>
  <si>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</si>
  <si>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</si>
  <si>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</si>
  <si>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</si>
  <si>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</si>
  <si>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</si>
  <si>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</si>
  <si>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</si>
  <si>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</si>
  <si>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</si>
  <si>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</si>
  <si>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</si>
  <si>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</si>
  <si>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</si>
  <si>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</si>
  <si>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</si>
  <si>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</si>
  <si>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</si>
  <si>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</si>
  <si>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</si>
  <si>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</si>
  <si>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</si>
  <si>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</si>
  <si>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</si>
  <si>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</si>
  <si>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</si>
  <si>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</si>
  <si>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</si>
  <si>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</si>
  <si>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</si>
  <si>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</si>
  <si>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</si>
  <si>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</si>
  <si>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</si>
  <si>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</si>
  <si>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</si>
  <si>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</si>
  <si>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</si>
  <si>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</si>
  <si>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</si>
  <si>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</si>
  <si>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</si>
  <si>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</si>
  <si>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</si>
  <si>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</si>
  <si>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</si>
  <si>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</si>
  <si>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</si>
  <si>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</si>
  <si>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</si>
  <si>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</si>
  <si>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</si>
  <si>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</si>
  <si>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</si>
  <si>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</si>
  <si>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</si>
  <si>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</si>
  <si>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</si>
  <si>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</si>
  <si>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</si>
  <si>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</si>
  <si>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</si>
  <si>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</si>
  <si>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</si>
  <si>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</si>
  <si>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</si>
  <si>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</si>
  <si>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</si>
  <si>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</si>
  <si>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</si>
  <si>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</si>
  <si>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</si>
  <si>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</si>
  <si>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</si>
  <si>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</si>
  <si>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</si>
  <si>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</si>
  <si>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</si>
  <si>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</si>
  <si>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</si>
  <si>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</si>
  <si>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</si>
  <si>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</si>
  <si>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</si>
  <si>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</si>
  <si>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</si>
  <si>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</si>
  <si>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</si>
  <si>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</si>
  <si>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</si>
  <si>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</si>
  <si>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</si>
  <si>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</si>
  <si>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</si>
  <si>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</si>
  <si>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</si>
  <si>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</si>
  <si>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</si>
  <si>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</si>
  <si>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</si>
  <si>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</si>
  <si>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</si>
  <si>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</si>
  <si>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</si>
  <si>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</si>
  <si>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</si>
  <si>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</si>
  <si>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</si>
  <si>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</si>
  <si>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</si>
  <si>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</si>
  <si>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</si>
  <si>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</si>
  <si>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</si>
  <si>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</si>
  <si>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</si>
  <si>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</si>
  <si>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</si>
  <si>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</si>
  <si>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</si>
  <si>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</si>
  <si>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</si>
  <si>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</si>
  <si>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</si>
  <si>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</si>
  <si>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</si>
  <si>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</si>
  <si>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</si>
  <si>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</si>
  <si>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</si>
  <si>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</si>
  <si>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</si>
  <si>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</si>
  <si>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</si>
  <si>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</si>
  <si>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</si>
  <si>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</si>
  <si>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</si>
  <si>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</si>
  <si>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</si>
  <si>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</si>
  <si>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</si>
  <si>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</si>
  <si>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</si>
  <si>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</si>
  <si>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</si>
  <si>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</si>
  <si>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</si>
  <si>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</si>
  <si>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</si>
  <si>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</si>
  <si>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</si>
  <si>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</si>
  <si>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</si>
  <si>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</si>
  <si>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</si>
  <si>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</si>
  <si>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</si>
  <si>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</si>
  <si>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</si>
  <si>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</si>
  <si>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</si>
  <si>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</si>
  <si>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</si>
  <si>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</si>
  <si>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</si>
  <si>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</si>
  <si>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</si>
  <si>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</si>
  <si>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</si>
  <si>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</si>
  <si>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</si>
  <si>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</si>
  <si>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</si>
  <si>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</si>
  <si>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</si>
  <si>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</si>
  <si>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</si>
  <si>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</si>
  <si>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</si>
  <si>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</si>
  <si>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</si>
  <si>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</si>
  <si>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</si>
  <si>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</si>
  <si>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</si>
  <si>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</si>
  <si>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</si>
  <si>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</si>
  <si>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</si>
  <si>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</si>
  <si>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</si>
  <si>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</si>
  <si>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</si>
  <si>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</si>
  <si>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</si>
  <si>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</si>
  <si>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</si>
  <si>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</si>
  <si>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</si>
  <si>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</si>
  <si>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</si>
  <si>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</si>
  <si>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</si>
  <si>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</si>
  <si>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</si>
  <si>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</si>
  <si>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</si>
  <si>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</si>
  <si>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</si>
  <si>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</si>
  <si>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</si>
  <si>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</si>
  <si>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</si>
  <si>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</si>
  <si>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</si>
  <si>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</si>
  <si>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</si>
  <si>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</si>
  <si>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</si>
  <si>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</si>
  <si>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</si>
  <si>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</si>
  <si>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</si>
  <si>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</si>
  <si>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</si>
  <si>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</si>
  <si>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</si>
  <si>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</si>
  <si>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</si>
  <si>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</si>
  <si>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</si>
  <si>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</si>
  <si>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</si>
  <si>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</si>
  <si>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</si>
  <si>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</si>
  <si>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</si>
  <si>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</si>
  <si>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</si>
  <si>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</si>
  <si>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</si>
  <si>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</si>
  <si>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</si>
  <si>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</si>
  <si>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</si>
  <si>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</si>
  <si>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</si>
  <si>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</si>
  <si>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</si>
  <si>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</si>
  <si>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</si>
  <si>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</si>
  <si>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</si>
  <si>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</si>
  <si>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</si>
  <si>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</si>
  <si>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</si>
  <si>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</si>
  <si>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</si>
  <si>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</si>
  <si>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</si>
  <si>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</si>
  <si>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</si>
  <si>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</si>
  <si>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</si>
  <si>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</si>
  <si>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</si>
  <si>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</si>
  <si>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</si>
  <si>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</si>
  <si>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</si>
  <si>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</si>
  <si>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</si>
  <si>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</si>
  <si>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</si>
  <si>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</si>
  <si>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</si>
  <si>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</si>
  <si>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</si>
  <si>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</si>
  <si>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</si>
  <si>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</si>
  <si>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</si>
  <si>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</si>
  <si>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</si>
  <si>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</si>
  <si>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</si>
  <si>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</si>
  <si>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</si>
  <si>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</si>
  <si>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</si>
  <si>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</si>
  <si>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</si>
  <si>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</si>
  <si>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</si>
  <si>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</si>
  <si>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</si>
  <si>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</si>
  <si>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</si>
  <si>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</si>
  <si>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</si>
  <si>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</si>
  <si>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</si>
  <si>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</si>
  <si>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</si>
  <si>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</si>
  <si>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</si>
  <si>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</si>
  <si>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</si>
  <si>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</si>
  <si>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</si>
  <si>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</si>
  <si>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</si>
  <si>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</si>
  <si>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</si>
  <si>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</si>
  <si>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</si>
  <si>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</si>
  <si>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</si>
  <si>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</si>
  <si>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</si>
  <si>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</si>
  <si>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</si>
  <si>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</si>
  <si>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</si>
  <si>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</si>
  <si>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</si>
  <si>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</si>
  <si>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</si>
  <si>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</si>
  <si>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</si>
  <si>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</si>
  <si>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</si>
  <si>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</si>
  <si>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</si>
  <si>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</si>
  <si>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</si>
  <si>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</si>
  <si>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</si>
  <si>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</si>
  <si>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</si>
  <si>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</si>
  <si>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</si>
  <si>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</si>
  <si>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</si>
  <si>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</si>
  <si>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</si>
  <si>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</si>
  <si>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</si>
  <si>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</si>
  <si>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</si>
  <si>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</si>
  <si>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</si>
  <si>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</si>
  <si>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</si>
  <si>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</si>
  <si>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</si>
  <si>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</si>
  <si>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</si>
  <si>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</si>
  <si>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</si>
  <si>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</si>
  <si>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</si>
  <si>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</si>
  <si>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</si>
  <si>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</si>
  <si>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</si>
  <si>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</si>
  <si>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</si>
  <si>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</si>
  <si>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</si>
  <si>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</si>
  <si>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</si>
  <si>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</si>
  <si>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</si>
  <si>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</si>
  <si>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</si>
  <si>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</si>
  <si>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</si>
  <si>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</si>
  <si>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</si>
  <si>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</si>
  <si>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</si>
  <si>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</si>
  <si>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</si>
  <si>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</si>
  <si>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</si>
  <si>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</si>
  <si>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</si>
  <si>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</si>
  <si>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</si>
  <si>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</si>
  <si>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</si>
  <si>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</si>
  <si>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</si>
  <si>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</si>
  <si>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</si>
  <si>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</si>
  <si>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</si>
  <si>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</si>
  <si>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</si>
  <si>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</si>
  <si>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</si>
  <si>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</si>
  <si>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</si>
  <si>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</si>
  <si>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</si>
  <si>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</si>
  <si>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</si>
  <si>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</si>
  <si>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</si>
  <si>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</si>
  <si>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</si>
  <si>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</si>
  <si>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</si>
  <si>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</si>
  <si>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</si>
  <si>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</si>
  <si>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</si>
  <si>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</si>
  <si>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</si>
  <si>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</si>
  <si>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</si>
  <si>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</si>
  <si>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</si>
  <si>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</si>
  <si>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</si>
  <si>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</si>
  <si>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</si>
  <si>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</si>
  <si>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</si>
  <si>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</si>
  <si>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</si>
  <si>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</si>
  <si>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</si>
  <si>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</si>
  <si>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</si>
  <si>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</si>
  <si>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</si>
  <si>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</si>
  <si>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</si>
  <si>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</si>
  <si>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</si>
  <si>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</si>
  <si>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</si>
  <si>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</si>
  <si>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</si>
  <si>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</si>
  <si>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</si>
  <si>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</si>
  <si>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</si>
  <si>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</si>
  <si>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</si>
  <si>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</si>
  <si>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</si>
  <si>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</si>
  <si>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</si>
  <si>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</si>
  <si>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</si>
  <si>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</si>
  <si>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</si>
  <si>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</si>
  <si>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</si>
  <si>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</si>
  <si>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</si>
  <si>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</si>
  <si>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</si>
  <si>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</si>
  <si>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</si>
  <si>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</si>
  <si>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</si>
  <si>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</si>
  <si>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</si>
  <si>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</si>
  <si>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</si>
  <si>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</si>
  <si>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</si>
  <si>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</si>
  <si>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</si>
  <si>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</si>
  <si>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</si>
  <si>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</si>
  <si>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</si>
  <si>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</si>
  <si>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</si>
  <si>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</si>
  <si>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</si>
  <si>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</si>
  <si>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</si>
  <si>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</si>
  <si>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</si>
  <si>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</si>
  <si>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</si>
  <si>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</si>
  <si>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</si>
  <si>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</si>
  <si>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</si>
  <si>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</si>
  <si>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</si>
  <si>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</si>
  <si>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</si>
  <si>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</si>
  <si>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</si>
  <si>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</si>
  <si>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</si>
  <si>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</si>
  <si>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</si>
  <si>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</si>
  <si>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</si>
  <si>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</si>
  <si>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</si>
  <si>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</si>
  <si>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</si>
  <si>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</si>
  <si>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</si>
  <si>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</si>
  <si>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</si>
  <si>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</si>
  <si>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</si>
  <si>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</si>
  <si>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</si>
  <si>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</si>
  <si>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</si>
  <si>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</si>
  <si>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</si>
  <si>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</si>
  <si>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</si>
  <si>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</si>
  <si>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</si>
  <si>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</si>
  <si>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</si>
  <si>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</si>
  <si>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</si>
  <si>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</si>
  <si>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</si>
  <si>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</si>
  <si>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</si>
  <si>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</si>
  <si>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</si>
  <si>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</si>
  <si>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</si>
  <si>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</si>
  <si>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</si>
  <si>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</si>
  <si>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</si>
  <si>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</si>
  <si>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</si>
  <si>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</si>
  <si>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</si>
  <si>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</si>
  <si>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</si>
  <si>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</si>
  <si>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</si>
  <si>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</si>
  <si>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</si>
  <si>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</si>
  <si>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</si>
  <si>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</si>
  <si>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</si>
  <si>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</si>
  <si>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</si>
  <si>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</si>
  <si>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</si>
  <si>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</si>
  <si>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</si>
  <si>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</si>
  <si>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</si>
  <si>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</si>
  <si>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</si>
  <si>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</si>
  <si>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</si>
  <si>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</si>
  <si>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</si>
  <si>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</si>
  <si>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</si>
  <si>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</si>
  <si>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</si>
  <si>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</si>
  <si>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</si>
  <si>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</si>
  <si>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</si>
  <si>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</si>
  <si>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</si>
  <si>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</si>
  <si>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</si>
  <si>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</si>
  <si>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</si>
  <si>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</si>
  <si>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</si>
  <si>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</si>
  <si>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</si>
  <si>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</si>
  <si>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</si>
  <si>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</si>
  <si>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</si>
  <si>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</si>
  <si>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</si>
  <si>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</si>
  <si>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</si>
  <si>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</si>
  <si>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</si>
  <si>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</si>
  <si>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</si>
  <si>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</si>
  <si>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</si>
  <si>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</si>
  <si>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</si>
  <si>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</si>
  <si>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</si>
  <si>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</si>
  <si>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</si>
  <si>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</si>
  <si>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</si>
  <si>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</si>
  <si>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</si>
  <si>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</si>
  <si>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</si>
  <si>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</si>
  <si>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</si>
  <si>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</si>
  <si>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</si>
  <si>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</si>
  <si>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</si>
  <si>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</si>
  <si>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</si>
  <si>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</si>
  <si>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</si>
  <si>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</si>
  <si>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</si>
  <si>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</si>
  <si>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</si>
  <si>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</si>
  <si>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</si>
  <si>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</si>
  <si>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</si>
  <si>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</si>
  <si>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</si>
  <si>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</si>
  <si>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</si>
  <si>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</si>
  <si>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</si>
  <si>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</si>
  <si>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</si>
  <si>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</si>
  <si>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</si>
  <si>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</si>
  <si>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</si>
  <si>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</si>
  <si>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</si>
  <si>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</si>
  <si>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</si>
  <si>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</si>
  <si>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</si>
  <si>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</si>
  <si>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</si>
  <si>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</si>
  <si>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</si>
  <si>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</si>
  <si>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</si>
  <si>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</si>
  <si>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</si>
  <si>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</si>
  <si>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</si>
  <si>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</si>
  <si>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</si>
  <si>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</si>
  <si>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</si>
  <si>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</si>
  <si>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</si>
  <si>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</si>
  <si>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</si>
  <si>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</si>
  <si>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</si>
  <si>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</si>
  <si>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</si>
  <si>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</si>
  <si>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</si>
  <si>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</si>
  <si>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</si>
  <si>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</si>
  <si>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</si>
  <si>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</si>
  <si>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</si>
  <si>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</si>
  <si>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</si>
  <si>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</si>
  <si>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</si>
  <si>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</si>
  <si>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</si>
  <si>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</si>
  <si>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</si>
  <si>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</si>
  <si>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</si>
  <si>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</si>
  <si>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</si>
  <si>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</si>
  <si>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</si>
  <si>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</si>
  <si>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</si>
  <si>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</si>
  <si>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</si>
  <si>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</si>
  <si>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</si>
  <si>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</si>
  <si>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</si>
  <si>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</si>
  <si>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</si>
  <si>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</si>
  <si>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</si>
  <si>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</si>
  <si>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</si>
  <si>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</si>
  <si>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</si>
  <si>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</si>
  <si>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</si>
  <si>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</si>
  <si>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</si>
  <si>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</si>
  <si>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</si>
  <si>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</si>
  <si>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</si>
  <si>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</si>
  <si>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</si>
  <si>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</si>
  <si>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</si>
  <si>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</si>
  <si>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</si>
  <si>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</si>
  <si>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</si>
  <si>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</si>
  <si>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</si>
  <si>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</si>
  <si>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</si>
  <si>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</si>
  <si>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</si>
  <si>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</si>
  <si>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</si>
  <si>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</si>
  <si>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</si>
  <si>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</si>
  <si>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</si>
  <si>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</si>
  <si>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</si>
  <si>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</si>
  <si>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</si>
  <si>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</si>
  <si>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</si>
  <si>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</si>
  <si>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</si>
  <si>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</si>
  <si>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</si>
  <si>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</si>
  <si>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</si>
  <si>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</si>
  <si>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</si>
  <si>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</si>
  <si>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</si>
  <si>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</si>
  <si>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</si>
  <si>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>FUERA DE SERVICIO / SIN EFECTIVO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</si>
  <si>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</si>
  <si>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</si>
  <si>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</si>
  <si>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</si>
  <si>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</si>
  <si>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</si>
  <si>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</si>
  <si>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</si>
  <si>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</si>
  <si>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</si>
  <si>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</si>
  <si>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</si>
  <si>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</si>
  <si>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</si>
  <si>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</si>
  <si>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</si>
  <si>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</si>
  <si>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</si>
  <si>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</si>
  <si>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</si>
  <si>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</si>
  <si>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</si>
  <si>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</si>
  <si>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</si>
  <si>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</si>
  <si>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</si>
  <si>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</si>
  <si>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</si>
  <si>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</si>
  <si>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</si>
  <si>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</si>
  <si>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</si>
  <si>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</si>
  <si>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</si>
  <si>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</si>
  <si>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</si>
  <si>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</si>
  <si>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</si>
  <si>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</si>
  <si>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</si>
  <si>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</si>
  <si>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</si>
  <si>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</si>
  <si>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</si>
  <si>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</si>
  <si>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</si>
  <si>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</si>
  <si>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</si>
  <si>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</si>
  <si>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</si>
  <si>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</si>
  <si>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</si>
  <si>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</si>
  <si>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</si>
  <si>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</si>
  <si>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</si>
  <si>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</si>
  <si>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</si>
  <si>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</si>
  <si>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</si>
  <si>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</si>
  <si>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</si>
  <si>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</si>
  <si>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</si>
  <si>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</si>
  <si>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</si>
  <si>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</si>
  <si>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</si>
  <si>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</si>
  <si>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</si>
  <si>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Abastecido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</si>
  <si>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</si>
  <si>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</si>
  <si>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</si>
  <si>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</si>
  <si>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</si>
  <si>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</si>
  <si>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</si>
  <si>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</si>
  <si>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</si>
  <si>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</si>
  <si>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</si>
  <si>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</si>
  <si>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</si>
  <si>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</si>
  <si>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</si>
  <si>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</si>
  <si>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>ATM Base Naval Las Caletas</t>
  </si>
  <si>
    <t>DRBR348</t>
  </si>
  <si>
    <t>Lector</t>
  </si>
  <si>
    <t>ATM 453 utobanco Sarasota II</t>
  </si>
  <si>
    <t>ATM 611 DGII Sede Centra</t>
  </si>
  <si>
    <t>ATM 023 Oficina México</t>
  </si>
  <si>
    <t>ATM 734 Oficina Independencia I</t>
  </si>
  <si>
    <t>ATM 930 Oficina Plaza Spring Center,</t>
  </si>
  <si>
    <t>ATM 995 Oficina San Cristóbal III Lobby</t>
  </si>
  <si>
    <t>ATM 142 Centro de Caja Galerías Bonao</t>
  </si>
  <si>
    <t>ATM 351 S/M Jose Luis,</t>
  </si>
  <si>
    <t>ATM 824 MULTIPLAZA HIGUEY</t>
  </si>
  <si>
    <t>ATM 292 UNP Castañuelas Montecristi</t>
  </si>
  <si>
    <t>ATM 501 UNP La Canela</t>
  </si>
  <si>
    <t>ATM 778 Oficina Esperanza Mao</t>
  </si>
  <si>
    <t>Reinicio Fallido</t>
  </si>
  <si>
    <t>Carga Fallido</t>
  </si>
  <si>
    <t>Deposito Printer</t>
  </si>
  <si>
    <t>ATM AYUNTAMIENTO JIMA LA VEGA</t>
  </si>
  <si>
    <t>REPORTADOS / YA ABASTECIDOS</t>
  </si>
  <si>
    <t xml:space="preserve">REPORTADOS / GAVETAS DE RECHAZO Y DEPOSITO FULL </t>
  </si>
  <si>
    <t>ATM Ayuntamiento Ramon Santana</t>
  </si>
  <si>
    <t>Ayuntamiento Ramon Santana</t>
  </si>
  <si>
    <t>DRBRA72</t>
  </si>
  <si>
    <t>Oficina Las Terrenas</t>
  </si>
  <si>
    <t>DRBR214</t>
  </si>
  <si>
    <t xml:space="preserve"> S/M Ole Bavaro</t>
  </si>
  <si>
    <t>ATM S/M Ole Bavaro</t>
  </si>
  <si>
    <t>ATM SENASA</t>
  </si>
  <si>
    <t>ATM Estación Next Yapur Dumit</t>
  </si>
  <si>
    <t>Estación Next Yapur Dumit</t>
  </si>
  <si>
    <t>DRBR479</t>
  </si>
  <si>
    <t xml:space="preserve">Gil Carrera, Santiago </t>
  </si>
  <si>
    <t>ATM Ayuntamiento El Puerto</t>
  </si>
  <si>
    <t>FUERA DE SERVICIO / GAVETAS DE RECHAZOS Y DEPOSITOS FULL</t>
  </si>
  <si>
    <t>RETIRADO POR CIERRE DEFINITIVO DE LA LOCALIDAD</t>
  </si>
  <si>
    <t>FUERA DE SERVICIO / GAVETAS VACIAS + GAVETAS FALLANDO</t>
  </si>
  <si>
    <t>GAVETA DE DEPOSITO LLENA</t>
  </si>
  <si>
    <t>ReservaC Norte</t>
  </si>
  <si>
    <t xml:space="preserve">De Leon Morillo, Nelson </t>
  </si>
  <si>
    <t>3335973335 </t>
  </si>
  <si>
    <t>3335973431</t>
  </si>
  <si>
    <t>3335973438</t>
  </si>
  <si>
    <t>3335973541</t>
  </si>
  <si>
    <t>3335973661</t>
  </si>
  <si>
    <t>3335973687</t>
  </si>
  <si>
    <t>3335973698</t>
  </si>
  <si>
    <t xml:space="preserve"> 3335973425 </t>
  </si>
  <si>
    <t>3 Gavetas Vacías</t>
  </si>
  <si>
    <t>Hold</t>
  </si>
  <si>
    <t>Closed</t>
  </si>
  <si>
    <t>3335975016</t>
  </si>
  <si>
    <t>3335974946</t>
  </si>
  <si>
    <t>A/S Las Matas de Farfán</t>
  </si>
  <si>
    <t>DRBR0A2</t>
  </si>
  <si>
    <t>3335975261</t>
  </si>
  <si>
    <t>3335975201</t>
  </si>
  <si>
    <t>3335975551</t>
  </si>
  <si>
    <t>3335975565</t>
  </si>
  <si>
    <t>03 Agosto de 2021</t>
  </si>
  <si>
    <t>3335975610</t>
  </si>
  <si>
    <t>3335975603</t>
  </si>
  <si>
    <t>3335975596</t>
  </si>
  <si>
    <t>3335975594</t>
  </si>
  <si>
    <t>3335975592</t>
  </si>
  <si>
    <t>3335975589</t>
  </si>
  <si>
    <t>3335975586</t>
  </si>
  <si>
    <t>Alonzo Estrella, Placido de Jesus</t>
  </si>
  <si>
    <t>3335975794</t>
  </si>
  <si>
    <t>3335975603 </t>
  </si>
  <si>
    <t>3335975613 </t>
  </si>
  <si>
    <t>3335975612 </t>
  </si>
  <si>
    <t>Ofic. Dual Blue Mall #1</t>
  </si>
  <si>
    <t>Ofic. Dual Blue Mall #2</t>
  </si>
  <si>
    <t>Ofic. Dual Blue Mall #3</t>
  </si>
  <si>
    <t>Ofic. Dual Blue Mall #4</t>
  </si>
  <si>
    <t>Ofic. Dual Blue Mall #5</t>
  </si>
  <si>
    <t>Ofic. Dual Blue Mall #6</t>
  </si>
  <si>
    <t>Ofic. Dual Blue Mall #7</t>
  </si>
  <si>
    <t>DRBR308</t>
  </si>
  <si>
    <t>DRBR374</t>
  </si>
  <si>
    <t>DRBR376</t>
  </si>
  <si>
    <t>DRBR398</t>
  </si>
  <si>
    <t>DRBR412</t>
  </si>
  <si>
    <t>DRBR456</t>
  </si>
  <si>
    <t>DRBR474</t>
  </si>
  <si>
    <t>3335976204</t>
  </si>
  <si>
    <t>3335976198</t>
  </si>
  <si>
    <t>3335976187</t>
  </si>
  <si>
    <t>3335976121</t>
  </si>
  <si>
    <t>3335976019</t>
  </si>
  <si>
    <t>3335975998</t>
  </si>
  <si>
    <t>3335975922</t>
  </si>
  <si>
    <t>3335975895</t>
  </si>
  <si>
    <t>GAVETA DE DEOSITO LLENA</t>
  </si>
  <si>
    <t xml:space="preserve">Gonzalez Ceballos, Dionisio </t>
  </si>
  <si>
    <t>3335976327</t>
  </si>
  <si>
    <t>3335976607</t>
  </si>
  <si>
    <t>3335976570</t>
  </si>
  <si>
    <t>3335976568</t>
  </si>
  <si>
    <t>3335976559</t>
  </si>
  <si>
    <t>ATM Supermercado Chito Samaná</t>
  </si>
  <si>
    <t>DRBR0A4</t>
  </si>
  <si>
    <t>Supermercado Chito Samaná</t>
  </si>
  <si>
    <t>3335976800</t>
  </si>
  <si>
    <t>3335976789</t>
  </si>
  <si>
    <t>3335976745</t>
  </si>
  <si>
    <t>3335976735</t>
  </si>
  <si>
    <t>3335976733</t>
  </si>
  <si>
    <t>3335976728</t>
  </si>
  <si>
    <t>3335976723</t>
  </si>
  <si>
    <t>3335976999</t>
  </si>
  <si>
    <t>3335976922</t>
  </si>
  <si>
    <t>3335976869</t>
  </si>
  <si>
    <t>3335976856</t>
  </si>
  <si>
    <t>LECTOR</t>
  </si>
  <si>
    <t>3335977085 </t>
  </si>
  <si>
    <t>3335977107</t>
  </si>
  <si>
    <t>3335977105</t>
  </si>
  <si>
    <t>3335977104</t>
  </si>
  <si>
    <t>3335977103</t>
  </si>
  <si>
    <t>3335977102</t>
  </si>
  <si>
    <t>3335977101</t>
  </si>
  <si>
    <t>3335977099</t>
  </si>
  <si>
    <t>3335977097</t>
  </si>
  <si>
    <t>3335977096</t>
  </si>
  <si>
    <t>3335977095</t>
  </si>
  <si>
    <t>REINCIO FALLIDO POR LECTOR</t>
  </si>
  <si>
    <t>3335977093</t>
  </si>
  <si>
    <t>3335977092</t>
  </si>
  <si>
    <t>3335977091</t>
  </si>
  <si>
    <t>3335977090</t>
  </si>
  <si>
    <t>3335977088</t>
  </si>
  <si>
    <t>3335977085</t>
  </si>
  <si>
    <t>3335977084</t>
  </si>
  <si>
    <t>Acevedo Dominguez, Victor Leonardo</t>
  </si>
  <si>
    <t>Fondeur Fermin, Luis Rafael</t>
  </si>
  <si>
    <t>3335977129</t>
  </si>
  <si>
    <t>3335977128</t>
  </si>
  <si>
    <t>3335977127</t>
  </si>
  <si>
    <t>3335977126</t>
  </si>
  <si>
    <t>3335977125</t>
  </si>
  <si>
    <t>3335977124</t>
  </si>
  <si>
    <t>3335977123</t>
  </si>
  <si>
    <t>3335977122</t>
  </si>
  <si>
    <t>3335977120</t>
  </si>
  <si>
    <t>3335977119</t>
  </si>
  <si>
    <t>3335977118</t>
  </si>
  <si>
    <t>3335977117</t>
  </si>
  <si>
    <t>3335977116</t>
  </si>
  <si>
    <t>3335977113</t>
  </si>
  <si>
    <t>3335977111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</si>
</sst>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theme="0"/>
      <name val="Palatino Linotype"/>
      <family val="1"/>
    </font>
    <font>
      <b/>
      <sz val="18"/>
      <color rgb="FF000000"/>
      <name val="Palatino Linotype"/>
      <family val="1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39" fillId="41" borderId="45">
      <alignment horizontal="center" vertical="center" wrapText="1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28" fillId="0" borderId="45" applyNumberFormat="0" applyFill="0" applyProtection="0">
      <alignment horizontal="left"/>
    </xf>
    <xf numFmtId="0" fontId="42" fillId="0" borderId="45">
      <alignment horizontal="center" vertical="center" wrapText="1"/>
    </xf>
    <xf numFmtId="0" fontId="28" fillId="0" borderId="59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39" fillId="41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28" fillId="0" borderId="60" applyNumberFormat="0" applyFill="0" applyProtection="0">
      <alignment horizontal="left"/>
    </xf>
    <xf numFmtId="0" fontId="42" fillId="0" borderId="60">
      <alignment horizontal="center" vertical="center" wrapText="1"/>
    </xf>
    <xf numFmtId="0" fontId="28" fillId="0" borderId="60" applyNumberFormat="0" applyFill="0" applyProtection="0">
      <alignment horizontal="left"/>
    </xf>
    <xf numFmtId="0" fontId="49" fillId="0" borderId="0"/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39" fillId="41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28" fillId="0" borderId="61" applyNumberFormat="0" applyFill="0" applyProtection="0">
      <alignment horizontal="left"/>
    </xf>
    <xf numFmtId="0" fontId="42" fillId="0" borderId="61">
      <alignment horizontal="center" vertical="center" wrapText="1"/>
    </xf>
    <xf numFmtId="0" fontId="28" fillId="0" borderId="61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39" fillId="41" borderId="66">
      <alignment horizontal="center" vertical="center" wrapText="1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28" fillId="0" borderId="66" applyNumberFormat="0" applyFill="0" applyProtection="0">
      <alignment horizontal="left"/>
    </xf>
    <xf numFmtId="0" fontId="42" fillId="0" borderId="66">
      <alignment horizontal="center" vertical="center" wrapText="1"/>
    </xf>
    <xf numFmtId="0" fontId="28" fillId="0" borderId="66" applyNumberFormat="0" applyFill="0" applyProtection="0">
      <alignment horizontal="left"/>
    </xf>
  </cellStyleXfs>
  <cellXfs count="207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0" fontId="0" fillId="0" borderId="0" xfId="0"/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5" xfId="9" applyBorder="1" applyAlignment="1">
      <alignment horizontal="center"/>
    </xf>
    <xf numFmtId="0" fontId="32" fillId="0" borderId="48" xfId="0" applyFont="1" applyFill="1" applyBorder="1" applyAlignment="1" applyProtection="1">
      <alignment horizontal="right" vertical="center" wrapText="1"/>
    </xf>
    <xf numFmtId="0" fontId="32" fillId="0" borderId="48" xfId="0" applyFont="1" applyFill="1" applyBorder="1" applyAlignment="1" applyProtection="1">
      <alignment vertical="center" wrapText="1"/>
    </xf>
    <xf numFmtId="0" fontId="16" fillId="6" borderId="48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49" xfId="9" applyBorder="1" applyAlignment="1">
      <alignment horizontal="center"/>
    </xf>
    <xf numFmtId="0" fontId="0" fillId="0" borderId="0" xfId="0"/>
    <xf numFmtId="0" fontId="45" fillId="0" borderId="0" xfId="0" applyFont="1" applyAlignment="1">
      <alignment horizontal="center"/>
    </xf>
    <xf numFmtId="0" fontId="0" fillId="0" borderId="0" xfId="0"/>
    <xf numFmtId="0" fontId="32" fillId="0" borderId="60" xfId="0" applyFont="1" applyFill="1" applyBorder="1" applyAlignment="1" applyProtection="1">
      <alignment horizontal="right" vertical="center" wrapText="1"/>
    </xf>
    <xf numFmtId="0" fontId="32" fillId="0" borderId="60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1" xfId="0" applyFont="1" applyFill="1" applyBorder="1" applyAlignment="1" applyProtection="1">
      <alignment horizontal="right" vertical="center" wrapText="1"/>
    </xf>
    <xf numFmtId="0" fontId="32" fillId="0" borderId="61" xfId="0" applyFont="1" applyFill="1" applyBorder="1" applyAlignment="1" applyProtection="1">
      <alignment vertical="center" wrapText="1"/>
    </xf>
    <xf numFmtId="0" fontId="0" fillId="0" borderId="61" xfId="0" applyBorder="1"/>
    <xf numFmtId="0" fontId="16" fillId="6" borderId="61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1" xfId="0" applyNumberFormat="1" applyFont="1" applyFill="1" applyBorder="1" applyAlignment="1">
      <alignment horizontal="center" vertical="center" wrapText="1"/>
    </xf>
    <xf numFmtId="0" fontId="4" fillId="4" borderId="61" xfId="0" applyFont="1" applyFill="1" applyBorder="1" applyAlignment="1">
      <alignment horizontal="center" vertical="center" wrapText="1"/>
    </xf>
    <xf numFmtId="0" fontId="3" fillId="4" borderId="65" xfId="0" applyFont="1" applyFill="1" applyBorder="1" applyAlignment="1">
      <alignment horizontal="center" vertical="center" wrapText="1"/>
    </xf>
    <xf numFmtId="0" fontId="11" fillId="5" borderId="61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6" xfId="0" applyFont="1" applyFill="1" applyBorder="1" applyAlignment="1">
      <alignment horizontal="center" vertical="center"/>
    </xf>
    <xf numFmtId="22" fontId="6" fillId="5" borderId="66" xfId="0" applyNumberFormat="1" applyFont="1" applyFill="1" applyBorder="1" applyAlignment="1">
      <alignment horizontal="center" vertical="center"/>
    </xf>
    <xf numFmtId="0" fontId="6" fillId="5" borderId="28" xfId="0" applyFont="1" applyFill="1" applyBorder="1" applyAlignment="1">
      <alignment horizontal="center" vertical="center"/>
    </xf>
    <xf numFmtId="0" fontId="52" fillId="40" borderId="66" xfId="0" applyFont="1" applyFill="1" applyBorder="1" applyAlignment="1">
      <alignment horizontal="center"/>
    </xf>
    <xf numFmtId="0" fontId="52" fillId="40" borderId="66" xfId="0" applyFont="1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6" fillId="5" borderId="66" xfId="0" applyFont="1" applyFill="1" applyBorder="1" applyAlignment="1">
      <alignment horizontal="center" vertical="center"/>
    </xf>
    <xf numFmtId="167" fontId="6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11" fillId="5" borderId="66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16" fillId="6" borderId="66" xfId="9" applyBorder="1" applyAlignment="1">
      <alignment horizontal="center"/>
    </xf>
    <xf numFmtId="0" fontId="32" fillId="0" borderId="66" xfId="0" applyFont="1" applyFill="1" applyBorder="1" applyAlignment="1" applyProtection="1">
      <alignment horizontal="right" vertical="center" wrapText="1"/>
    </xf>
    <xf numFmtId="0" fontId="32" fillId="0" borderId="66" xfId="0" applyFont="1" applyFill="1" applyBorder="1" applyAlignment="1" applyProtection="1">
      <alignment vertical="center" wrapText="1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8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68" xfId="0" applyFont="1" applyFill="1" applyBorder="1" applyAlignment="1">
      <alignment horizontal="center" vertical="center" wrapText="1"/>
    </xf>
    <xf numFmtId="0" fontId="0" fillId="0" borderId="50" xfId="0" applyBorder="1" applyAlignment="1">
      <alignment horizontal="center" vertical="center"/>
    </xf>
    <xf numFmtId="0" fontId="3" fillId="46" borderId="51" xfId="0" applyFont="1" applyFill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" borderId="66" xfId="0" applyFont="1" applyFill="1" applyBorder="1" applyAlignment="1">
      <alignment horizontal="center" vertical="center" wrapText="1"/>
    </xf>
    <xf numFmtId="0" fontId="41" fillId="44" borderId="66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 wrapText="1"/>
    </xf>
    <xf numFmtId="0" fontId="11" fillId="5" borderId="66" xfId="0" applyNumberFormat="1" applyFont="1" applyFill="1" applyBorder="1" applyAlignment="1">
      <alignment horizontal="center" vertical="center" wrapText="1"/>
    </xf>
    <xf numFmtId="0" fontId="48" fillId="49" borderId="52" xfId="0" applyFont="1" applyFill="1" applyBorder="1" applyAlignment="1">
      <alignment horizontal="center" vertical="center" wrapText="1"/>
    </xf>
    <xf numFmtId="0" fontId="43" fillId="42" borderId="57" xfId="0" applyFont="1" applyFill="1" applyBorder="1" applyAlignment="1">
      <alignment vertical="center" wrapText="1"/>
    </xf>
    <xf numFmtId="22" fontId="7" fillId="0" borderId="66" xfId="0" applyNumberFormat="1" applyFont="1" applyBorder="1" applyAlignment="1">
      <alignment horizontal="center" vertical="center"/>
    </xf>
    <xf numFmtId="0" fontId="6" fillId="5" borderId="66" xfId="0" applyFont="1" applyFill="1" applyBorder="1" applyAlignment="1">
      <alignment horizontal="center" vertical="center"/>
    </xf>
    <xf numFmtId="0" fontId="7" fillId="46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3" fillId="42" borderId="58" xfId="0" applyFont="1" applyFill="1" applyBorder="1" applyAlignment="1">
      <alignment horizontal="center" vertical="center"/>
    </xf>
    <xf numFmtId="0" fontId="0" fillId="0" borderId="0" xfId="0" applyFont="1" applyAlignment="1">
      <alignment horizontal="center"/>
    </xf>
    <xf numFmtId="0" fontId="11" fillId="5" borderId="69" xfId="0" applyFont="1" applyFill="1" applyBorder="1" applyAlignment="1">
      <alignment horizontal="center" vertical="center" wrapText="1"/>
    </xf>
    <xf numFmtId="0" fontId="11" fillId="5" borderId="69" xfId="0" applyNumberFormat="1" applyFont="1" applyFill="1" applyBorder="1" applyAlignment="1">
      <alignment horizontal="center" vertical="center" wrapText="1"/>
    </xf>
    <xf numFmtId="0" fontId="30" fillId="40" borderId="69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vertical="center" wrapText="1"/>
    </xf>
    <xf numFmtId="19" fontId="3" fillId="46" borderId="0" xfId="0" applyNumberFormat="1" applyFont="1" applyFill="1" applyBorder="1" applyAlignment="1">
      <alignment horizontal="center" vertical="center" wrapText="1"/>
    </xf>
    <xf numFmtId="0" fontId="11" fillId="5" borderId="39" xfId="0" applyNumberFormat="1" applyFont="1" applyFill="1" applyBorder="1" applyAlignment="1">
      <alignment horizontal="center" vertical="center" wrapText="1"/>
    </xf>
    <xf numFmtId="0" fontId="4" fillId="5" borderId="66" xfId="0" applyFont="1" applyFill="1" applyBorder="1" applyAlignment="1">
      <alignment horizontal="center" vertical="center"/>
    </xf>
    <xf numFmtId="0" fontId="6" fillId="4" borderId="61" xfId="0" applyFont="1" applyFill="1" applyBorder="1" applyAlignment="1">
      <alignment horizontal="center"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55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30" fillId="40" borderId="66" xfId="0" applyFont="1" applyFill="1" applyBorder="1" applyAlignment="1">
      <alignment horizontal="center" vertical="center" wrapText="1"/>
    </xf>
    <xf numFmtId="0" fontId="32" fillId="42" borderId="60" xfId="0" applyFont="1" applyFill="1" applyBorder="1" applyAlignment="1" applyProtection="1">
      <alignment horizontal="right" vertical="center" wrapText="1"/>
    </xf>
    <xf numFmtId="0" fontId="32" fillId="42" borderId="60" xfId="0" applyFont="1" applyFill="1" applyBorder="1" applyAlignment="1" applyProtection="1">
      <alignment vertical="center" wrapText="1"/>
    </xf>
    <xf numFmtId="0" fontId="0" fillId="0" borderId="66" xfId="0" applyBorder="1"/>
    <xf numFmtId="0" fontId="0" fillId="0" borderId="61" xfId="0" applyFill="1" applyBorder="1"/>
    <xf numFmtId="0" fontId="40" fillId="43" borderId="38" xfId="0" applyFont="1" applyFill="1" applyBorder="1" applyAlignment="1">
      <alignment horizontal="center" vertical="center" wrapText="1"/>
    </xf>
    <xf numFmtId="0" fontId="11" fillId="5" borderId="66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43" fontId="3" fillId="3" borderId="64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1" xfId="1" applyFont="1" applyFill="1" applyBorder="1" applyAlignment="1">
      <alignment horizontal="center" vertical="center"/>
    </xf>
    <xf numFmtId="0" fontId="3" fillId="3" borderId="62" xfId="0" applyFont="1" applyFill="1" applyBorder="1" applyAlignment="1">
      <alignment horizontal="center" vertical="center"/>
    </xf>
    <xf numFmtId="0" fontId="3" fillId="3" borderId="63" xfId="0" applyFont="1" applyFill="1" applyBorder="1" applyAlignment="1">
      <alignment horizontal="center" vertical="center"/>
    </xf>
    <xf numFmtId="0" fontId="3" fillId="3" borderId="50" xfId="0" applyFont="1" applyFill="1" applyBorder="1" applyAlignment="1">
      <alignment horizontal="center" vertical="center"/>
    </xf>
    <xf numFmtId="0" fontId="4" fillId="3" borderId="64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1" xfId="0" applyFont="1" applyFill="1" applyBorder="1" applyAlignment="1">
      <alignment horizontal="center" vertical="center"/>
    </xf>
    <xf numFmtId="0" fontId="11" fillId="5" borderId="66" xfId="0" applyFont="1" applyFill="1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41" fillId="44" borderId="47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40" fillId="43" borderId="52" xfId="0" applyFont="1" applyFill="1" applyBorder="1" applyAlignment="1">
      <alignment horizontal="center" vertical="center" wrapText="1"/>
    </xf>
    <xf numFmtId="0" fontId="40" fillId="43" borderId="67" xfId="0" applyFont="1" applyFill="1" applyBorder="1" applyAlignment="1">
      <alignment horizontal="center" vertical="center" wrapText="1"/>
    </xf>
    <xf numFmtId="0" fontId="40" fillId="43" borderId="3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3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4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1" fillId="44" borderId="55" xfId="0" applyFont="1" applyFill="1" applyBorder="1" applyAlignment="1">
      <alignment horizontal="center" vertical="center" wrapText="1"/>
    </xf>
    <xf numFmtId="0" fontId="41" fillId="44" borderId="56" xfId="0" applyFont="1" applyFill="1" applyBorder="1" applyAlignment="1">
      <alignment horizontal="center" vertical="center" wrapText="1"/>
    </xf>
    <xf numFmtId="0" fontId="52" fillId="40" borderId="52" xfId="0" applyFont="1" applyFill="1" applyBorder="1" applyAlignment="1">
      <alignment horizontal="center"/>
    </xf>
    <xf numFmtId="0" fontId="52" fillId="40" borderId="67" xfId="0" applyFont="1" applyFill="1" applyBorder="1" applyAlignment="1">
      <alignment horizontal="center"/>
    </xf>
    <xf numFmtId="0" fontId="54" fillId="45" borderId="24" xfId="0" applyFont="1" applyFill="1" applyBorder="1" applyAlignment="1">
      <alignment horizontal="center" vertical="center" wrapText="1"/>
    </xf>
    <xf numFmtId="0" fontId="54" fillId="45" borderId="25" xfId="0" applyFont="1" applyFill="1" applyBorder="1" applyAlignment="1">
      <alignment horizontal="center" vertical="center" wrapText="1"/>
    </xf>
    <xf numFmtId="0" fontId="54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Accent1 2" xfId="1162"/>
    <cellStyle name="60% - Accent2 2" xfId="1163"/>
    <cellStyle name="60% - Accent3 2" xfId="1164"/>
    <cellStyle name="60% - Accent4 2" xfId="1165"/>
    <cellStyle name="60% - Accent5 2" xfId="1166"/>
    <cellStyle name="60% - Accent6 2" xfId="1167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2 2 2" xfId="2179"/>
    <cellStyle name="Cambios de Turno 2 2 2 2 2 2" xfId="4390"/>
    <cellStyle name="Cambios de Turno 2 2 2 2 3" xfId="3285"/>
    <cellStyle name="Cambios de Turno 2 2 2 2 4" xfId="5495"/>
    <cellStyle name="Cambios de Turno 2 2 2 3" xfId="1627"/>
    <cellStyle name="Cambios de Turno 2 2 2 3 2" xfId="3838"/>
    <cellStyle name="Cambios de Turno 2 2 2 4" xfId="2733"/>
    <cellStyle name="Cambios de Turno 2 2 2 5" xfId="4943"/>
    <cellStyle name="Cambios de Turno 2 2 3" xfId="790"/>
    <cellStyle name="Cambios de Turno 2 2 3 2" xfId="1903"/>
    <cellStyle name="Cambios de Turno 2 2 3 2 2" xfId="4114"/>
    <cellStyle name="Cambios de Turno 2 2 3 3" xfId="3009"/>
    <cellStyle name="Cambios de Turno 2 2 3 4" xfId="5219"/>
    <cellStyle name="Cambios de Turno 2 2 4" xfId="1351"/>
    <cellStyle name="Cambios de Turno 2 2 4 2" xfId="3562"/>
    <cellStyle name="Cambios de Turno 2 2 5" xfId="2457"/>
    <cellStyle name="Cambios de Turno 2 2 6" xfId="4667"/>
    <cellStyle name="Cambios de Turno 2 3" xfId="330"/>
    <cellStyle name="Cambios de Turno 2 3 2" xfId="606"/>
    <cellStyle name="Cambios de Turno 2 3 2 2" xfId="1158"/>
    <cellStyle name="Cambios de Turno 2 3 2 2 2" xfId="2271"/>
    <cellStyle name="Cambios de Turno 2 3 2 2 2 2" xfId="4482"/>
    <cellStyle name="Cambios de Turno 2 3 2 2 3" xfId="3377"/>
    <cellStyle name="Cambios de Turno 2 3 2 2 4" xfId="5587"/>
    <cellStyle name="Cambios de Turno 2 3 2 3" xfId="1719"/>
    <cellStyle name="Cambios de Turno 2 3 2 3 2" xfId="3930"/>
    <cellStyle name="Cambios de Turno 2 3 2 4" xfId="2825"/>
    <cellStyle name="Cambios de Turno 2 3 2 5" xfId="5035"/>
    <cellStyle name="Cambios de Turno 2 3 3" xfId="882"/>
    <cellStyle name="Cambios de Turno 2 3 3 2" xfId="1995"/>
    <cellStyle name="Cambios de Turno 2 3 3 2 2" xfId="4206"/>
    <cellStyle name="Cambios de Turno 2 3 3 3" xfId="3101"/>
    <cellStyle name="Cambios de Turno 2 3 3 4" xfId="5311"/>
    <cellStyle name="Cambios de Turno 2 3 4" xfId="1443"/>
    <cellStyle name="Cambios de Turno 2 3 4 2" xfId="3654"/>
    <cellStyle name="Cambios de Turno 2 3 5" xfId="2549"/>
    <cellStyle name="Cambios de Turno 2 3 6" xfId="4759"/>
    <cellStyle name="Cambios de Turno 2 4" xfId="422"/>
    <cellStyle name="Cambios de Turno 2 4 2" xfId="974"/>
    <cellStyle name="Cambios de Turno 2 4 2 2" xfId="2087"/>
    <cellStyle name="Cambios de Turno 2 4 2 2 2" xfId="4298"/>
    <cellStyle name="Cambios de Turno 2 4 2 3" xfId="3193"/>
    <cellStyle name="Cambios de Turno 2 4 2 4" xfId="5403"/>
    <cellStyle name="Cambios de Turno 2 4 3" xfId="1535"/>
    <cellStyle name="Cambios de Turno 2 4 3 2" xfId="3746"/>
    <cellStyle name="Cambios de Turno 2 4 4" xfId="2641"/>
    <cellStyle name="Cambios de Turno 2 4 5" xfId="4851"/>
    <cellStyle name="Cambios de Turno 2 5" xfId="698"/>
    <cellStyle name="Cambios de Turno 2 5 2" xfId="1811"/>
    <cellStyle name="Cambios de Turno 2 5 2 2" xfId="4022"/>
    <cellStyle name="Cambios de Turno 2 5 3" xfId="2917"/>
    <cellStyle name="Cambios de Turno 2 5 4" xfId="5127"/>
    <cellStyle name="Cambios de Turno 2 6" xfId="1259"/>
    <cellStyle name="Cambios de Turno 2 6 2" xfId="3470"/>
    <cellStyle name="Cambios de Turno 2 7" xfId="2365"/>
    <cellStyle name="Cambios de Turno 2 8" xfId="4575"/>
    <cellStyle name="Cambios de Turno 3" xfId="192"/>
    <cellStyle name="Cambios de Turno 3 2" xfId="468"/>
    <cellStyle name="Cambios de Turno 3 2 2" xfId="1020"/>
    <cellStyle name="Cambios de Turno 3 2 2 2" xfId="2133"/>
    <cellStyle name="Cambios de Turno 3 2 2 2 2" xfId="4344"/>
    <cellStyle name="Cambios de Turno 3 2 2 3" xfId="3239"/>
    <cellStyle name="Cambios de Turno 3 2 2 4" xfId="5449"/>
    <cellStyle name="Cambios de Turno 3 2 3" xfId="1581"/>
    <cellStyle name="Cambios de Turno 3 2 3 2" xfId="3792"/>
    <cellStyle name="Cambios de Turno 3 2 4" xfId="2687"/>
    <cellStyle name="Cambios de Turno 3 2 5" xfId="4897"/>
    <cellStyle name="Cambios de Turno 3 3" xfId="744"/>
    <cellStyle name="Cambios de Turno 3 3 2" xfId="1857"/>
    <cellStyle name="Cambios de Turno 3 3 2 2" xfId="4068"/>
    <cellStyle name="Cambios de Turno 3 3 3" xfId="2963"/>
    <cellStyle name="Cambios de Turno 3 3 4" xfId="5173"/>
    <cellStyle name="Cambios de Turno 3 4" xfId="1305"/>
    <cellStyle name="Cambios de Turno 3 4 2" xfId="3516"/>
    <cellStyle name="Cambios de Turno 3 5" xfId="2411"/>
    <cellStyle name="Cambios de Turno 3 6" xfId="4621"/>
    <cellStyle name="Cambios de Turno 4" xfId="284"/>
    <cellStyle name="Cambios de Turno 4 2" xfId="560"/>
    <cellStyle name="Cambios de Turno 4 2 2" xfId="1112"/>
    <cellStyle name="Cambios de Turno 4 2 2 2" xfId="2225"/>
    <cellStyle name="Cambios de Turno 4 2 2 2 2" xfId="4436"/>
    <cellStyle name="Cambios de Turno 4 2 2 3" xfId="3331"/>
    <cellStyle name="Cambios de Turno 4 2 2 4" xfId="5541"/>
    <cellStyle name="Cambios de Turno 4 2 3" xfId="1673"/>
    <cellStyle name="Cambios de Turno 4 2 3 2" xfId="3884"/>
    <cellStyle name="Cambios de Turno 4 2 4" xfId="2779"/>
    <cellStyle name="Cambios de Turno 4 2 5" xfId="4989"/>
    <cellStyle name="Cambios de Turno 4 3" xfId="836"/>
    <cellStyle name="Cambios de Turno 4 3 2" xfId="1949"/>
    <cellStyle name="Cambios de Turno 4 3 2 2" xfId="4160"/>
    <cellStyle name="Cambios de Turno 4 3 3" xfId="3055"/>
    <cellStyle name="Cambios de Turno 4 3 4" xfId="5265"/>
    <cellStyle name="Cambios de Turno 4 4" xfId="1397"/>
    <cellStyle name="Cambios de Turno 4 4 2" xfId="3608"/>
    <cellStyle name="Cambios de Turno 4 5" xfId="2503"/>
    <cellStyle name="Cambios de Turno 4 6" xfId="4713"/>
    <cellStyle name="Cambios de Turno 5" xfId="376"/>
    <cellStyle name="Cambios de Turno 5 2" xfId="928"/>
    <cellStyle name="Cambios de Turno 5 2 2" xfId="2041"/>
    <cellStyle name="Cambios de Turno 5 2 2 2" xfId="4252"/>
    <cellStyle name="Cambios de Turno 5 2 3" xfId="3147"/>
    <cellStyle name="Cambios de Turno 5 2 4" xfId="5357"/>
    <cellStyle name="Cambios de Turno 5 3" xfId="1489"/>
    <cellStyle name="Cambios de Turno 5 3 2" xfId="3700"/>
    <cellStyle name="Cambios de Turno 5 4" xfId="2595"/>
    <cellStyle name="Cambios de Turno 5 5" xfId="4805"/>
    <cellStyle name="Cambios de Turno 6" xfId="652"/>
    <cellStyle name="Cambios de Turno 6 2" xfId="1765"/>
    <cellStyle name="Cambios de Turno 6 2 2" xfId="3976"/>
    <cellStyle name="Cambios de Turno 6 3" xfId="2871"/>
    <cellStyle name="Cambios de Turno 6 4" xfId="5081"/>
    <cellStyle name="Cambios de Turno 7" xfId="1213"/>
    <cellStyle name="Cambios de Turno 7 2" xfId="3424"/>
    <cellStyle name="Cambios de Turno 8" xfId="2319"/>
    <cellStyle name="Cambios de Turno 9" xfId="4529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2 2 2" xfId="2174"/>
    <cellStyle name="CambioTurno 2 2 2 2 2 2" xfId="4385"/>
    <cellStyle name="CambioTurno 2 2 2 2 3" xfId="3280"/>
    <cellStyle name="CambioTurno 2 2 2 2 4" xfId="5490"/>
    <cellStyle name="CambioTurno 2 2 2 3" xfId="1622"/>
    <cellStyle name="CambioTurno 2 2 2 3 2" xfId="3833"/>
    <cellStyle name="CambioTurno 2 2 2 4" xfId="2728"/>
    <cellStyle name="CambioTurno 2 2 2 5" xfId="4938"/>
    <cellStyle name="CambioTurno 2 2 3" xfId="785"/>
    <cellStyle name="CambioTurno 2 2 3 2" xfId="1898"/>
    <cellStyle name="CambioTurno 2 2 3 2 2" xfId="4109"/>
    <cellStyle name="CambioTurno 2 2 3 3" xfId="3004"/>
    <cellStyle name="CambioTurno 2 2 3 4" xfId="5214"/>
    <cellStyle name="CambioTurno 2 2 4" xfId="1346"/>
    <cellStyle name="CambioTurno 2 2 4 2" xfId="3557"/>
    <cellStyle name="CambioTurno 2 2 5" xfId="2452"/>
    <cellStyle name="CambioTurno 2 2 6" xfId="4662"/>
    <cellStyle name="CambioTurno 2 3" xfId="325"/>
    <cellStyle name="CambioTurno 2 3 2" xfId="601"/>
    <cellStyle name="CambioTurno 2 3 2 2" xfId="1153"/>
    <cellStyle name="CambioTurno 2 3 2 2 2" xfId="2266"/>
    <cellStyle name="CambioTurno 2 3 2 2 2 2" xfId="4477"/>
    <cellStyle name="CambioTurno 2 3 2 2 3" xfId="3372"/>
    <cellStyle name="CambioTurno 2 3 2 2 4" xfId="5582"/>
    <cellStyle name="CambioTurno 2 3 2 3" xfId="1714"/>
    <cellStyle name="CambioTurno 2 3 2 3 2" xfId="3925"/>
    <cellStyle name="CambioTurno 2 3 2 4" xfId="2820"/>
    <cellStyle name="CambioTurno 2 3 2 5" xfId="5030"/>
    <cellStyle name="CambioTurno 2 3 3" xfId="877"/>
    <cellStyle name="CambioTurno 2 3 3 2" xfId="1990"/>
    <cellStyle name="CambioTurno 2 3 3 2 2" xfId="4201"/>
    <cellStyle name="CambioTurno 2 3 3 3" xfId="3096"/>
    <cellStyle name="CambioTurno 2 3 3 4" xfId="5306"/>
    <cellStyle name="CambioTurno 2 3 4" xfId="1438"/>
    <cellStyle name="CambioTurno 2 3 4 2" xfId="3649"/>
    <cellStyle name="CambioTurno 2 3 5" xfId="2544"/>
    <cellStyle name="CambioTurno 2 3 6" xfId="4754"/>
    <cellStyle name="CambioTurno 2 4" xfId="417"/>
    <cellStyle name="CambioTurno 2 4 2" xfId="969"/>
    <cellStyle name="CambioTurno 2 4 2 2" xfId="2082"/>
    <cellStyle name="CambioTurno 2 4 2 2 2" xfId="4293"/>
    <cellStyle name="CambioTurno 2 4 2 3" xfId="3188"/>
    <cellStyle name="CambioTurno 2 4 2 4" xfId="5398"/>
    <cellStyle name="CambioTurno 2 4 3" xfId="1530"/>
    <cellStyle name="CambioTurno 2 4 3 2" xfId="3741"/>
    <cellStyle name="CambioTurno 2 4 4" xfId="2636"/>
    <cellStyle name="CambioTurno 2 4 5" xfId="4846"/>
    <cellStyle name="CambioTurno 2 5" xfId="693"/>
    <cellStyle name="CambioTurno 2 5 2" xfId="1806"/>
    <cellStyle name="CambioTurno 2 5 2 2" xfId="4017"/>
    <cellStyle name="CambioTurno 2 5 3" xfId="2912"/>
    <cellStyle name="CambioTurno 2 5 4" xfId="5122"/>
    <cellStyle name="CambioTurno 2 6" xfId="1254"/>
    <cellStyle name="CambioTurno 2 6 2" xfId="3465"/>
    <cellStyle name="CambioTurno 2 7" xfId="2360"/>
    <cellStyle name="CambioTurno 2 8" xfId="4570"/>
    <cellStyle name="CambioTurno 3" xfId="187"/>
    <cellStyle name="CambioTurno 3 2" xfId="463"/>
    <cellStyle name="CambioTurno 3 2 2" xfId="1015"/>
    <cellStyle name="CambioTurno 3 2 2 2" xfId="2128"/>
    <cellStyle name="CambioTurno 3 2 2 2 2" xfId="4339"/>
    <cellStyle name="CambioTurno 3 2 2 3" xfId="3234"/>
    <cellStyle name="CambioTurno 3 2 2 4" xfId="5444"/>
    <cellStyle name="CambioTurno 3 2 3" xfId="1576"/>
    <cellStyle name="CambioTurno 3 2 3 2" xfId="3787"/>
    <cellStyle name="CambioTurno 3 2 4" xfId="2682"/>
    <cellStyle name="CambioTurno 3 2 5" xfId="4892"/>
    <cellStyle name="CambioTurno 3 3" xfId="739"/>
    <cellStyle name="CambioTurno 3 3 2" xfId="1852"/>
    <cellStyle name="CambioTurno 3 3 2 2" xfId="4063"/>
    <cellStyle name="CambioTurno 3 3 3" xfId="2958"/>
    <cellStyle name="CambioTurno 3 3 4" xfId="5168"/>
    <cellStyle name="CambioTurno 3 4" xfId="1300"/>
    <cellStyle name="CambioTurno 3 4 2" xfId="3511"/>
    <cellStyle name="CambioTurno 3 5" xfId="2406"/>
    <cellStyle name="CambioTurno 3 6" xfId="4616"/>
    <cellStyle name="CambioTurno 4" xfId="279"/>
    <cellStyle name="CambioTurno 4 2" xfId="555"/>
    <cellStyle name="CambioTurno 4 2 2" xfId="1107"/>
    <cellStyle name="CambioTurno 4 2 2 2" xfId="2220"/>
    <cellStyle name="CambioTurno 4 2 2 2 2" xfId="4431"/>
    <cellStyle name="CambioTurno 4 2 2 3" xfId="3326"/>
    <cellStyle name="CambioTurno 4 2 2 4" xfId="5536"/>
    <cellStyle name="CambioTurno 4 2 3" xfId="1668"/>
    <cellStyle name="CambioTurno 4 2 3 2" xfId="3879"/>
    <cellStyle name="CambioTurno 4 2 4" xfId="2774"/>
    <cellStyle name="CambioTurno 4 2 5" xfId="4984"/>
    <cellStyle name="CambioTurno 4 3" xfId="831"/>
    <cellStyle name="CambioTurno 4 3 2" xfId="1944"/>
    <cellStyle name="CambioTurno 4 3 2 2" xfId="4155"/>
    <cellStyle name="CambioTurno 4 3 3" xfId="3050"/>
    <cellStyle name="CambioTurno 4 3 4" xfId="5260"/>
    <cellStyle name="CambioTurno 4 4" xfId="1392"/>
    <cellStyle name="CambioTurno 4 4 2" xfId="3603"/>
    <cellStyle name="CambioTurno 4 5" xfId="2498"/>
    <cellStyle name="CambioTurno 4 6" xfId="4708"/>
    <cellStyle name="CambioTurno 5" xfId="371"/>
    <cellStyle name="CambioTurno 5 2" xfId="923"/>
    <cellStyle name="CambioTurno 5 2 2" xfId="2036"/>
    <cellStyle name="CambioTurno 5 2 2 2" xfId="4247"/>
    <cellStyle name="CambioTurno 5 2 3" xfId="3142"/>
    <cellStyle name="CambioTurno 5 2 4" xfId="5352"/>
    <cellStyle name="CambioTurno 5 3" xfId="1484"/>
    <cellStyle name="CambioTurno 5 3 2" xfId="3695"/>
    <cellStyle name="CambioTurno 5 4" xfId="2590"/>
    <cellStyle name="CambioTurno 5 5" xfId="4800"/>
    <cellStyle name="CambioTurno 6" xfId="647"/>
    <cellStyle name="CambioTurno 6 2" xfId="1760"/>
    <cellStyle name="CambioTurno 6 2 2" xfId="3971"/>
    <cellStyle name="CambioTurno 6 3" xfId="2866"/>
    <cellStyle name="CambioTurno 6 4" xfId="5076"/>
    <cellStyle name="CambioTurno 7" xfId="1208"/>
    <cellStyle name="CambioTurno 7 2" xfId="3419"/>
    <cellStyle name="CambioTurno 8" xfId="2314"/>
    <cellStyle name="CambioTurno 9" xfId="4524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2 2 2" xfId="2088"/>
    <cellStyle name="Hyperlink 10 2 2 2 2" xfId="4299"/>
    <cellStyle name="Hyperlink 10 2 2 3" xfId="3194"/>
    <cellStyle name="Hyperlink 10 2 2 4" xfId="5404"/>
    <cellStyle name="Hyperlink 10 2 3" xfId="1536"/>
    <cellStyle name="Hyperlink 10 2 3 2" xfId="3747"/>
    <cellStyle name="Hyperlink 10 2 4" xfId="2642"/>
    <cellStyle name="Hyperlink 10 2 5" xfId="4852"/>
    <cellStyle name="Hyperlink 10 3" xfId="699"/>
    <cellStyle name="Hyperlink 10 3 2" xfId="1812"/>
    <cellStyle name="Hyperlink 10 3 2 2" xfId="4023"/>
    <cellStyle name="Hyperlink 10 3 3" xfId="2918"/>
    <cellStyle name="Hyperlink 10 3 4" xfId="5128"/>
    <cellStyle name="Hyperlink 10 4" xfId="1260"/>
    <cellStyle name="Hyperlink 10 4 2" xfId="3471"/>
    <cellStyle name="Hyperlink 10 5" xfId="2366"/>
    <cellStyle name="Hyperlink 10 6" xfId="4576"/>
    <cellStyle name="Hyperlink 11" xfId="239"/>
    <cellStyle name="Hyperlink 11 2" xfId="515"/>
    <cellStyle name="Hyperlink 11 2 2" xfId="1067"/>
    <cellStyle name="Hyperlink 11 2 2 2" xfId="2180"/>
    <cellStyle name="Hyperlink 11 2 2 2 2" xfId="4391"/>
    <cellStyle name="Hyperlink 11 2 2 3" xfId="3286"/>
    <cellStyle name="Hyperlink 11 2 2 4" xfId="5496"/>
    <cellStyle name="Hyperlink 11 2 3" xfId="1628"/>
    <cellStyle name="Hyperlink 11 2 3 2" xfId="3839"/>
    <cellStyle name="Hyperlink 11 2 4" xfId="2734"/>
    <cellStyle name="Hyperlink 11 2 5" xfId="4944"/>
    <cellStyle name="Hyperlink 11 3" xfId="791"/>
    <cellStyle name="Hyperlink 11 3 2" xfId="1904"/>
    <cellStyle name="Hyperlink 11 3 2 2" xfId="4115"/>
    <cellStyle name="Hyperlink 11 3 3" xfId="3010"/>
    <cellStyle name="Hyperlink 11 3 4" xfId="5220"/>
    <cellStyle name="Hyperlink 11 4" xfId="1352"/>
    <cellStyle name="Hyperlink 11 4 2" xfId="3563"/>
    <cellStyle name="Hyperlink 11 5" xfId="2458"/>
    <cellStyle name="Hyperlink 11 6" xfId="4668"/>
    <cellStyle name="Hyperlink 12" xfId="331"/>
    <cellStyle name="Hyperlink 12 2" xfId="883"/>
    <cellStyle name="Hyperlink 12 2 2" xfId="1996"/>
    <cellStyle name="Hyperlink 12 2 2 2" xfId="4207"/>
    <cellStyle name="Hyperlink 12 2 3" xfId="3102"/>
    <cellStyle name="Hyperlink 12 2 4" xfId="5312"/>
    <cellStyle name="Hyperlink 12 3" xfId="1444"/>
    <cellStyle name="Hyperlink 12 3 2" xfId="3655"/>
    <cellStyle name="Hyperlink 12 4" xfId="2550"/>
    <cellStyle name="Hyperlink 12 5" xfId="4760"/>
    <cellStyle name="Hyperlink 13" xfId="607"/>
    <cellStyle name="Hyperlink 13 2" xfId="1720"/>
    <cellStyle name="Hyperlink 13 2 2" xfId="3931"/>
    <cellStyle name="Hyperlink 13 3" xfId="2826"/>
    <cellStyle name="Hyperlink 13 4" xfId="5036"/>
    <cellStyle name="Hyperlink 14" xfId="1159"/>
    <cellStyle name="Hyperlink 14 2" xfId="2272"/>
    <cellStyle name="Hyperlink 14 2 2" xfId="4483"/>
    <cellStyle name="Hyperlink 14 3" xfId="3378"/>
    <cellStyle name="Hyperlink 14 4" xfId="5588"/>
    <cellStyle name="Hyperlink 15" xfId="1168"/>
    <cellStyle name="Hyperlink 15 2" xfId="3379"/>
    <cellStyle name="Hyperlink 16" xfId="2274"/>
    <cellStyle name="Hyperlink 17" xfId="4484"/>
    <cellStyle name="Hyperlink 2" xfId="49"/>
    <cellStyle name="Hyperlink 2 10" xfId="332"/>
    <cellStyle name="Hyperlink 2 10 2" xfId="884"/>
    <cellStyle name="Hyperlink 2 10 2 2" xfId="1997"/>
    <cellStyle name="Hyperlink 2 10 2 2 2" xfId="4208"/>
    <cellStyle name="Hyperlink 2 10 2 3" xfId="3103"/>
    <cellStyle name="Hyperlink 2 10 2 4" xfId="5313"/>
    <cellStyle name="Hyperlink 2 10 3" xfId="1445"/>
    <cellStyle name="Hyperlink 2 10 3 2" xfId="3656"/>
    <cellStyle name="Hyperlink 2 10 4" xfId="2551"/>
    <cellStyle name="Hyperlink 2 10 5" xfId="4761"/>
    <cellStyle name="Hyperlink 2 11" xfId="608"/>
    <cellStyle name="Hyperlink 2 11 2" xfId="1721"/>
    <cellStyle name="Hyperlink 2 11 2 2" xfId="3932"/>
    <cellStyle name="Hyperlink 2 11 3" xfId="2827"/>
    <cellStyle name="Hyperlink 2 11 4" xfId="5037"/>
    <cellStyle name="Hyperlink 2 12" xfId="1169"/>
    <cellStyle name="Hyperlink 2 12 2" xfId="3380"/>
    <cellStyle name="Hyperlink 2 13" xfId="2275"/>
    <cellStyle name="Hyperlink 2 14" xfId="4485"/>
    <cellStyle name="Hyperlink 2 2" xfId="51"/>
    <cellStyle name="Hyperlink 2 2 10" xfId="610"/>
    <cellStyle name="Hyperlink 2 2 10 2" xfId="1723"/>
    <cellStyle name="Hyperlink 2 2 10 2 2" xfId="3934"/>
    <cellStyle name="Hyperlink 2 2 10 3" xfId="2829"/>
    <cellStyle name="Hyperlink 2 2 10 4" xfId="5039"/>
    <cellStyle name="Hyperlink 2 2 11" xfId="1171"/>
    <cellStyle name="Hyperlink 2 2 11 2" xfId="3382"/>
    <cellStyle name="Hyperlink 2 2 12" xfId="2277"/>
    <cellStyle name="Hyperlink 2 2 13" xfId="4487"/>
    <cellStyle name="Hyperlink 2 2 2" xfId="62"/>
    <cellStyle name="Hyperlink 2 2 2 10" xfId="2282"/>
    <cellStyle name="Hyperlink 2 2 2 11" xfId="4492"/>
    <cellStyle name="Hyperlink 2 2 2 2" xfId="73"/>
    <cellStyle name="Hyperlink 2 2 2 2 10" xfId="4502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2 2 2" xfId="2172"/>
    <cellStyle name="Hyperlink 2 2 2 2 2 2 2 2 2 2 2" xfId="4383"/>
    <cellStyle name="Hyperlink 2 2 2 2 2 2 2 2 2 3" xfId="3278"/>
    <cellStyle name="Hyperlink 2 2 2 2 2 2 2 2 2 4" xfId="5488"/>
    <cellStyle name="Hyperlink 2 2 2 2 2 2 2 2 3" xfId="1620"/>
    <cellStyle name="Hyperlink 2 2 2 2 2 2 2 2 3 2" xfId="3831"/>
    <cellStyle name="Hyperlink 2 2 2 2 2 2 2 2 4" xfId="2726"/>
    <cellStyle name="Hyperlink 2 2 2 2 2 2 2 2 5" xfId="4936"/>
    <cellStyle name="Hyperlink 2 2 2 2 2 2 2 3" xfId="783"/>
    <cellStyle name="Hyperlink 2 2 2 2 2 2 2 3 2" xfId="1896"/>
    <cellStyle name="Hyperlink 2 2 2 2 2 2 2 3 2 2" xfId="4107"/>
    <cellStyle name="Hyperlink 2 2 2 2 2 2 2 3 3" xfId="3002"/>
    <cellStyle name="Hyperlink 2 2 2 2 2 2 2 3 4" xfId="5212"/>
    <cellStyle name="Hyperlink 2 2 2 2 2 2 2 4" xfId="1344"/>
    <cellStyle name="Hyperlink 2 2 2 2 2 2 2 4 2" xfId="3555"/>
    <cellStyle name="Hyperlink 2 2 2 2 2 2 2 5" xfId="2450"/>
    <cellStyle name="Hyperlink 2 2 2 2 2 2 2 6" xfId="4660"/>
    <cellStyle name="Hyperlink 2 2 2 2 2 2 3" xfId="323"/>
    <cellStyle name="Hyperlink 2 2 2 2 2 2 3 2" xfId="599"/>
    <cellStyle name="Hyperlink 2 2 2 2 2 2 3 2 2" xfId="1151"/>
    <cellStyle name="Hyperlink 2 2 2 2 2 2 3 2 2 2" xfId="2264"/>
    <cellStyle name="Hyperlink 2 2 2 2 2 2 3 2 2 2 2" xfId="4475"/>
    <cellStyle name="Hyperlink 2 2 2 2 2 2 3 2 2 3" xfId="3370"/>
    <cellStyle name="Hyperlink 2 2 2 2 2 2 3 2 2 4" xfId="5580"/>
    <cellStyle name="Hyperlink 2 2 2 2 2 2 3 2 3" xfId="1712"/>
    <cellStyle name="Hyperlink 2 2 2 2 2 2 3 2 3 2" xfId="3923"/>
    <cellStyle name="Hyperlink 2 2 2 2 2 2 3 2 4" xfId="2818"/>
    <cellStyle name="Hyperlink 2 2 2 2 2 2 3 2 5" xfId="5028"/>
    <cellStyle name="Hyperlink 2 2 2 2 2 2 3 3" xfId="875"/>
    <cellStyle name="Hyperlink 2 2 2 2 2 2 3 3 2" xfId="1988"/>
    <cellStyle name="Hyperlink 2 2 2 2 2 2 3 3 2 2" xfId="4199"/>
    <cellStyle name="Hyperlink 2 2 2 2 2 2 3 3 3" xfId="3094"/>
    <cellStyle name="Hyperlink 2 2 2 2 2 2 3 3 4" xfId="5304"/>
    <cellStyle name="Hyperlink 2 2 2 2 2 2 3 4" xfId="1436"/>
    <cellStyle name="Hyperlink 2 2 2 2 2 2 3 4 2" xfId="3647"/>
    <cellStyle name="Hyperlink 2 2 2 2 2 2 3 5" xfId="2542"/>
    <cellStyle name="Hyperlink 2 2 2 2 2 2 3 6" xfId="4752"/>
    <cellStyle name="Hyperlink 2 2 2 2 2 2 4" xfId="415"/>
    <cellStyle name="Hyperlink 2 2 2 2 2 2 4 2" xfId="967"/>
    <cellStyle name="Hyperlink 2 2 2 2 2 2 4 2 2" xfId="2080"/>
    <cellStyle name="Hyperlink 2 2 2 2 2 2 4 2 2 2" xfId="4291"/>
    <cellStyle name="Hyperlink 2 2 2 2 2 2 4 2 3" xfId="3186"/>
    <cellStyle name="Hyperlink 2 2 2 2 2 2 4 2 4" xfId="5396"/>
    <cellStyle name="Hyperlink 2 2 2 2 2 2 4 3" xfId="1528"/>
    <cellStyle name="Hyperlink 2 2 2 2 2 2 4 3 2" xfId="3739"/>
    <cellStyle name="Hyperlink 2 2 2 2 2 2 4 4" xfId="2634"/>
    <cellStyle name="Hyperlink 2 2 2 2 2 2 4 5" xfId="4844"/>
    <cellStyle name="Hyperlink 2 2 2 2 2 2 5" xfId="691"/>
    <cellStyle name="Hyperlink 2 2 2 2 2 2 5 2" xfId="1804"/>
    <cellStyle name="Hyperlink 2 2 2 2 2 2 5 2 2" xfId="4015"/>
    <cellStyle name="Hyperlink 2 2 2 2 2 2 5 3" xfId="2910"/>
    <cellStyle name="Hyperlink 2 2 2 2 2 2 5 4" xfId="5120"/>
    <cellStyle name="Hyperlink 2 2 2 2 2 2 6" xfId="1252"/>
    <cellStyle name="Hyperlink 2 2 2 2 2 2 6 2" xfId="3463"/>
    <cellStyle name="Hyperlink 2 2 2 2 2 2 7" xfId="2358"/>
    <cellStyle name="Hyperlink 2 2 2 2 2 2 8" xfId="4568"/>
    <cellStyle name="Hyperlink 2 2 2 2 2 3" xfId="185"/>
    <cellStyle name="Hyperlink 2 2 2 2 2 3 2" xfId="461"/>
    <cellStyle name="Hyperlink 2 2 2 2 2 3 2 2" xfId="1013"/>
    <cellStyle name="Hyperlink 2 2 2 2 2 3 2 2 2" xfId="2126"/>
    <cellStyle name="Hyperlink 2 2 2 2 2 3 2 2 2 2" xfId="4337"/>
    <cellStyle name="Hyperlink 2 2 2 2 2 3 2 2 3" xfId="3232"/>
    <cellStyle name="Hyperlink 2 2 2 2 2 3 2 2 4" xfId="5442"/>
    <cellStyle name="Hyperlink 2 2 2 2 2 3 2 3" xfId="1574"/>
    <cellStyle name="Hyperlink 2 2 2 2 2 3 2 3 2" xfId="3785"/>
    <cellStyle name="Hyperlink 2 2 2 2 2 3 2 4" xfId="2680"/>
    <cellStyle name="Hyperlink 2 2 2 2 2 3 2 5" xfId="4890"/>
    <cellStyle name="Hyperlink 2 2 2 2 2 3 3" xfId="737"/>
    <cellStyle name="Hyperlink 2 2 2 2 2 3 3 2" xfId="1850"/>
    <cellStyle name="Hyperlink 2 2 2 2 2 3 3 2 2" xfId="4061"/>
    <cellStyle name="Hyperlink 2 2 2 2 2 3 3 3" xfId="2956"/>
    <cellStyle name="Hyperlink 2 2 2 2 2 3 3 4" xfId="5166"/>
    <cellStyle name="Hyperlink 2 2 2 2 2 3 4" xfId="1298"/>
    <cellStyle name="Hyperlink 2 2 2 2 2 3 4 2" xfId="3509"/>
    <cellStyle name="Hyperlink 2 2 2 2 2 3 5" xfId="2404"/>
    <cellStyle name="Hyperlink 2 2 2 2 2 3 6" xfId="4614"/>
    <cellStyle name="Hyperlink 2 2 2 2 2 4" xfId="277"/>
    <cellStyle name="Hyperlink 2 2 2 2 2 4 2" xfId="553"/>
    <cellStyle name="Hyperlink 2 2 2 2 2 4 2 2" xfId="1105"/>
    <cellStyle name="Hyperlink 2 2 2 2 2 4 2 2 2" xfId="2218"/>
    <cellStyle name="Hyperlink 2 2 2 2 2 4 2 2 2 2" xfId="4429"/>
    <cellStyle name="Hyperlink 2 2 2 2 2 4 2 2 3" xfId="3324"/>
    <cellStyle name="Hyperlink 2 2 2 2 2 4 2 2 4" xfId="5534"/>
    <cellStyle name="Hyperlink 2 2 2 2 2 4 2 3" xfId="1666"/>
    <cellStyle name="Hyperlink 2 2 2 2 2 4 2 3 2" xfId="3877"/>
    <cellStyle name="Hyperlink 2 2 2 2 2 4 2 4" xfId="2772"/>
    <cellStyle name="Hyperlink 2 2 2 2 2 4 2 5" xfId="4982"/>
    <cellStyle name="Hyperlink 2 2 2 2 2 4 3" xfId="829"/>
    <cellStyle name="Hyperlink 2 2 2 2 2 4 3 2" xfId="1942"/>
    <cellStyle name="Hyperlink 2 2 2 2 2 4 3 2 2" xfId="4153"/>
    <cellStyle name="Hyperlink 2 2 2 2 2 4 3 3" xfId="3048"/>
    <cellStyle name="Hyperlink 2 2 2 2 2 4 3 4" xfId="5258"/>
    <cellStyle name="Hyperlink 2 2 2 2 2 4 4" xfId="1390"/>
    <cellStyle name="Hyperlink 2 2 2 2 2 4 4 2" xfId="3601"/>
    <cellStyle name="Hyperlink 2 2 2 2 2 4 5" xfId="2496"/>
    <cellStyle name="Hyperlink 2 2 2 2 2 4 6" xfId="4706"/>
    <cellStyle name="Hyperlink 2 2 2 2 2 5" xfId="369"/>
    <cellStyle name="Hyperlink 2 2 2 2 2 5 2" xfId="921"/>
    <cellStyle name="Hyperlink 2 2 2 2 2 5 2 2" xfId="2034"/>
    <cellStyle name="Hyperlink 2 2 2 2 2 5 2 2 2" xfId="4245"/>
    <cellStyle name="Hyperlink 2 2 2 2 2 5 2 3" xfId="3140"/>
    <cellStyle name="Hyperlink 2 2 2 2 2 5 2 4" xfId="5350"/>
    <cellStyle name="Hyperlink 2 2 2 2 2 5 3" xfId="1482"/>
    <cellStyle name="Hyperlink 2 2 2 2 2 5 3 2" xfId="3693"/>
    <cellStyle name="Hyperlink 2 2 2 2 2 5 4" xfId="2588"/>
    <cellStyle name="Hyperlink 2 2 2 2 2 5 5" xfId="4798"/>
    <cellStyle name="Hyperlink 2 2 2 2 2 6" xfId="645"/>
    <cellStyle name="Hyperlink 2 2 2 2 2 6 2" xfId="1758"/>
    <cellStyle name="Hyperlink 2 2 2 2 2 6 2 2" xfId="3969"/>
    <cellStyle name="Hyperlink 2 2 2 2 2 6 3" xfId="2864"/>
    <cellStyle name="Hyperlink 2 2 2 2 2 6 4" xfId="5074"/>
    <cellStyle name="Hyperlink 2 2 2 2 2 7" xfId="1206"/>
    <cellStyle name="Hyperlink 2 2 2 2 2 7 2" xfId="3417"/>
    <cellStyle name="Hyperlink 2 2 2 2 2 8" xfId="2312"/>
    <cellStyle name="Hyperlink 2 2 2 2 2 9" xfId="4522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2 2 2" xfId="2152"/>
    <cellStyle name="Hyperlink 2 2 2 2 3 2 2 2 2 2" xfId="4363"/>
    <cellStyle name="Hyperlink 2 2 2 2 3 2 2 2 3" xfId="3258"/>
    <cellStyle name="Hyperlink 2 2 2 2 3 2 2 2 4" xfId="5468"/>
    <cellStyle name="Hyperlink 2 2 2 2 3 2 2 3" xfId="1600"/>
    <cellStyle name="Hyperlink 2 2 2 2 3 2 2 3 2" xfId="3811"/>
    <cellStyle name="Hyperlink 2 2 2 2 3 2 2 4" xfId="2706"/>
    <cellStyle name="Hyperlink 2 2 2 2 3 2 2 5" xfId="4916"/>
    <cellStyle name="Hyperlink 2 2 2 2 3 2 3" xfId="763"/>
    <cellStyle name="Hyperlink 2 2 2 2 3 2 3 2" xfId="1876"/>
    <cellStyle name="Hyperlink 2 2 2 2 3 2 3 2 2" xfId="4087"/>
    <cellStyle name="Hyperlink 2 2 2 2 3 2 3 3" xfId="2982"/>
    <cellStyle name="Hyperlink 2 2 2 2 3 2 3 4" xfId="5192"/>
    <cellStyle name="Hyperlink 2 2 2 2 3 2 4" xfId="1324"/>
    <cellStyle name="Hyperlink 2 2 2 2 3 2 4 2" xfId="3535"/>
    <cellStyle name="Hyperlink 2 2 2 2 3 2 5" xfId="2430"/>
    <cellStyle name="Hyperlink 2 2 2 2 3 2 6" xfId="4640"/>
    <cellStyle name="Hyperlink 2 2 2 2 3 3" xfId="303"/>
    <cellStyle name="Hyperlink 2 2 2 2 3 3 2" xfId="579"/>
    <cellStyle name="Hyperlink 2 2 2 2 3 3 2 2" xfId="1131"/>
    <cellStyle name="Hyperlink 2 2 2 2 3 3 2 2 2" xfId="2244"/>
    <cellStyle name="Hyperlink 2 2 2 2 3 3 2 2 2 2" xfId="4455"/>
    <cellStyle name="Hyperlink 2 2 2 2 3 3 2 2 3" xfId="3350"/>
    <cellStyle name="Hyperlink 2 2 2 2 3 3 2 2 4" xfId="5560"/>
    <cellStyle name="Hyperlink 2 2 2 2 3 3 2 3" xfId="1692"/>
    <cellStyle name="Hyperlink 2 2 2 2 3 3 2 3 2" xfId="3903"/>
    <cellStyle name="Hyperlink 2 2 2 2 3 3 2 4" xfId="2798"/>
    <cellStyle name="Hyperlink 2 2 2 2 3 3 2 5" xfId="5008"/>
    <cellStyle name="Hyperlink 2 2 2 2 3 3 3" xfId="855"/>
    <cellStyle name="Hyperlink 2 2 2 2 3 3 3 2" xfId="1968"/>
    <cellStyle name="Hyperlink 2 2 2 2 3 3 3 2 2" xfId="4179"/>
    <cellStyle name="Hyperlink 2 2 2 2 3 3 3 3" xfId="3074"/>
    <cellStyle name="Hyperlink 2 2 2 2 3 3 3 4" xfId="5284"/>
    <cellStyle name="Hyperlink 2 2 2 2 3 3 4" xfId="1416"/>
    <cellStyle name="Hyperlink 2 2 2 2 3 3 4 2" xfId="3627"/>
    <cellStyle name="Hyperlink 2 2 2 2 3 3 5" xfId="2522"/>
    <cellStyle name="Hyperlink 2 2 2 2 3 3 6" xfId="4732"/>
    <cellStyle name="Hyperlink 2 2 2 2 3 4" xfId="395"/>
    <cellStyle name="Hyperlink 2 2 2 2 3 4 2" xfId="947"/>
    <cellStyle name="Hyperlink 2 2 2 2 3 4 2 2" xfId="2060"/>
    <cellStyle name="Hyperlink 2 2 2 2 3 4 2 2 2" xfId="4271"/>
    <cellStyle name="Hyperlink 2 2 2 2 3 4 2 3" xfId="3166"/>
    <cellStyle name="Hyperlink 2 2 2 2 3 4 2 4" xfId="5376"/>
    <cellStyle name="Hyperlink 2 2 2 2 3 4 3" xfId="1508"/>
    <cellStyle name="Hyperlink 2 2 2 2 3 4 3 2" xfId="3719"/>
    <cellStyle name="Hyperlink 2 2 2 2 3 4 4" xfId="2614"/>
    <cellStyle name="Hyperlink 2 2 2 2 3 4 5" xfId="4824"/>
    <cellStyle name="Hyperlink 2 2 2 2 3 5" xfId="671"/>
    <cellStyle name="Hyperlink 2 2 2 2 3 5 2" xfId="1784"/>
    <cellStyle name="Hyperlink 2 2 2 2 3 5 2 2" xfId="3995"/>
    <cellStyle name="Hyperlink 2 2 2 2 3 5 3" xfId="2890"/>
    <cellStyle name="Hyperlink 2 2 2 2 3 5 4" xfId="5100"/>
    <cellStyle name="Hyperlink 2 2 2 2 3 6" xfId="1232"/>
    <cellStyle name="Hyperlink 2 2 2 2 3 6 2" xfId="3443"/>
    <cellStyle name="Hyperlink 2 2 2 2 3 7" xfId="2338"/>
    <cellStyle name="Hyperlink 2 2 2 2 3 8" xfId="4548"/>
    <cellStyle name="Hyperlink 2 2 2 2 4" xfId="165"/>
    <cellStyle name="Hyperlink 2 2 2 2 4 2" xfId="441"/>
    <cellStyle name="Hyperlink 2 2 2 2 4 2 2" xfId="993"/>
    <cellStyle name="Hyperlink 2 2 2 2 4 2 2 2" xfId="2106"/>
    <cellStyle name="Hyperlink 2 2 2 2 4 2 2 2 2" xfId="4317"/>
    <cellStyle name="Hyperlink 2 2 2 2 4 2 2 3" xfId="3212"/>
    <cellStyle name="Hyperlink 2 2 2 2 4 2 2 4" xfId="5422"/>
    <cellStyle name="Hyperlink 2 2 2 2 4 2 3" xfId="1554"/>
    <cellStyle name="Hyperlink 2 2 2 2 4 2 3 2" xfId="3765"/>
    <cellStyle name="Hyperlink 2 2 2 2 4 2 4" xfId="2660"/>
    <cellStyle name="Hyperlink 2 2 2 2 4 2 5" xfId="4870"/>
    <cellStyle name="Hyperlink 2 2 2 2 4 3" xfId="717"/>
    <cellStyle name="Hyperlink 2 2 2 2 4 3 2" xfId="1830"/>
    <cellStyle name="Hyperlink 2 2 2 2 4 3 2 2" xfId="4041"/>
    <cellStyle name="Hyperlink 2 2 2 2 4 3 3" xfId="2936"/>
    <cellStyle name="Hyperlink 2 2 2 2 4 3 4" xfId="5146"/>
    <cellStyle name="Hyperlink 2 2 2 2 4 4" xfId="1278"/>
    <cellStyle name="Hyperlink 2 2 2 2 4 4 2" xfId="3489"/>
    <cellStyle name="Hyperlink 2 2 2 2 4 5" xfId="2384"/>
    <cellStyle name="Hyperlink 2 2 2 2 4 6" xfId="4594"/>
    <cellStyle name="Hyperlink 2 2 2 2 5" xfId="257"/>
    <cellStyle name="Hyperlink 2 2 2 2 5 2" xfId="533"/>
    <cellStyle name="Hyperlink 2 2 2 2 5 2 2" xfId="1085"/>
    <cellStyle name="Hyperlink 2 2 2 2 5 2 2 2" xfId="2198"/>
    <cellStyle name="Hyperlink 2 2 2 2 5 2 2 2 2" xfId="4409"/>
    <cellStyle name="Hyperlink 2 2 2 2 5 2 2 3" xfId="3304"/>
    <cellStyle name="Hyperlink 2 2 2 2 5 2 2 4" xfId="5514"/>
    <cellStyle name="Hyperlink 2 2 2 2 5 2 3" xfId="1646"/>
    <cellStyle name="Hyperlink 2 2 2 2 5 2 3 2" xfId="3857"/>
    <cellStyle name="Hyperlink 2 2 2 2 5 2 4" xfId="2752"/>
    <cellStyle name="Hyperlink 2 2 2 2 5 2 5" xfId="4962"/>
    <cellStyle name="Hyperlink 2 2 2 2 5 3" xfId="809"/>
    <cellStyle name="Hyperlink 2 2 2 2 5 3 2" xfId="1922"/>
    <cellStyle name="Hyperlink 2 2 2 2 5 3 2 2" xfId="4133"/>
    <cellStyle name="Hyperlink 2 2 2 2 5 3 3" xfId="3028"/>
    <cellStyle name="Hyperlink 2 2 2 2 5 3 4" xfId="5238"/>
    <cellStyle name="Hyperlink 2 2 2 2 5 4" xfId="1370"/>
    <cellStyle name="Hyperlink 2 2 2 2 5 4 2" xfId="3581"/>
    <cellStyle name="Hyperlink 2 2 2 2 5 5" xfId="2476"/>
    <cellStyle name="Hyperlink 2 2 2 2 5 6" xfId="4686"/>
    <cellStyle name="Hyperlink 2 2 2 2 6" xfId="349"/>
    <cellStyle name="Hyperlink 2 2 2 2 6 2" xfId="901"/>
    <cellStyle name="Hyperlink 2 2 2 2 6 2 2" xfId="2014"/>
    <cellStyle name="Hyperlink 2 2 2 2 6 2 2 2" xfId="4225"/>
    <cellStyle name="Hyperlink 2 2 2 2 6 2 3" xfId="3120"/>
    <cellStyle name="Hyperlink 2 2 2 2 6 2 4" xfId="5330"/>
    <cellStyle name="Hyperlink 2 2 2 2 6 3" xfId="1462"/>
    <cellStyle name="Hyperlink 2 2 2 2 6 3 2" xfId="3673"/>
    <cellStyle name="Hyperlink 2 2 2 2 6 4" xfId="2568"/>
    <cellStyle name="Hyperlink 2 2 2 2 6 5" xfId="4778"/>
    <cellStyle name="Hyperlink 2 2 2 2 7" xfId="625"/>
    <cellStyle name="Hyperlink 2 2 2 2 7 2" xfId="1738"/>
    <cellStyle name="Hyperlink 2 2 2 2 7 2 2" xfId="3949"/>
    <cellStyle name="Hyperlink 2 2 2 2 7 3" xfId="2844"/>
    <cellStyle name="Hyperlink 2 2 2 2 7 4" xfId="5054"/>
    <cellStyle name="Hyperlink 2 2 2 2 8" xfId="1186"/>
    <cellStyle name="Hyperlink 2 2 2 2 8 2" xfId="3397"/>
    <cellStyle name="Hyperlink 2 2 2 2 9" xfId="2292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2 2 2" xfId="2162"/>
    <cellStyle name="Hyperlink 2 2 2 3 2 2 2 2 2 2" xfId="4373"/>
    <cellStyle name="Hyperlink 2 2 2 3 2 2 2 2 3" xfId="3268"/>
    <cellStyle name="Hyperlink 2 2 2 3 2 2 2 2 4" xfId="5478"/>
    <cellStyle name="Hyperlink 2 2 2 3 2 2 2 3" xfId="1610"/>
    <cellStyle name="Hyperlink 2 2 2 3 2 2 2 3 2" xfId="3821"/>
    <cellStyle name="Hyperlink 2 2 2 3 2 2 2 4" xfId="2716"/>
    <cellStyle name="Hyperlink 2 2 2 3 2 2 2 5" xfId="4926"/>
    <cellStyle name="Hyperlink 2 2 2 3 2 2 3" xfId="773"/>
    <cellStyle name="Hyperlink 2 2 2 3 2 2 3 2" xfId="1886"/>
    <cellStyle name="Hyperlink 2 2 2 3 2 2 3 2 2" xfId="4097"/>
    <cellStyle name="Hyperlink 2 2 2 3 2 2 3 3" xfId="2992"/>
    <cellStyle name="Hyperlink 2 2 2 3 2 2 3 4" xfId="5202"/>
    <cellStyle name="Hyperlink 2 2 2 3 2 2 4" xfId="1334"/>
    <cellStyle name="Hyperlink 2 2 2 3 2 2 4 2" xfId="3545"/>
    <cellStyle name="Hyperlink 2 2 2 3 2 2 5" xfId="2440"/>
    <cellStyle name="Hyperlink 2 2 2 3 2 2 6" xfId="4650"/>
    <cellStyle name="Hyperlink 2 2 2 3 2 3" xfId="313"/>
    <cellStyle name="Hyperlink 2 2 2 3 2 3 2" xfId="589"/>
    <cellStyle name="Hyperlink 2 2 2 3 2 3 2 2" xfId="1141"/>
    <cellStyle name="Hyperlink 2 2 2 3 2 3 2 2 2" xfId="2254"/>
    <cellStyle name="Hyperlink 2 2 2 3 2 3 2 2 2 2" xfId="4465"/>
    <cellStyle name="Hyperlink 2 2 2 3 2 3 2 2 3" xfId="3360"/>
    <cellStyle name="Hyperlink 2 2 2 3 2 3 2 2 4" xfId="5570"/>
    <cellStyle name="Hyperlink 2 2 2 3 2 3 2 3" xfId="1702"/>
    <cellStyle name="Hyperlink 2 2 2 3 2 3 2 3 2" xfId="3913"/>
    <cellStyle name="Hyperlink 2 2 2 3 2 3 2 4" xfId="2808"/>
    <cellStyle name="Hyperlink 2 2 2 3 2 3 2 5" xfId="5018"/>
    <cellStyle name="Hyperlink 2 2 2 3 2 3 3" xfId="865"/>
    <cellStyle name="Hyperlink 2 2 2 3 2 3 3 2" xfId="1978"/>
    <cellStyle name="Hyperlink 2 2 2 3 2 3 3 2 2" xfId="4189"/>
    <cellStyle name="Hyperlink 2 2 2 3 2 3 3 3" xfId="3084"/>
    <cellStyle name="Hyperlink 2 2 2 3 2 3 3 4" xfId="5294"/>
    <cellStyle name="Hyperlink 2 2 2 3 2 3 4" xfId="1426"/>
    <cellStyle name="Hyperlink 2 2 2 3 2 3 4 2" xfId="3637"/>
    <cellStyle name="Hyperlink 2 2 2 3 2 3 5" xfId="2532"/>
    <cellStyle name="Hyperlink 2 2 2 3 2 3 6" xfId="4742"/>
    <cellStyle name="Hyperlink 2 2 2 3 2 4" xfId="405"/>
    <cellStyle name="Hyperlink 2 2 2 3 2 4 2" xfId="957"/>
    <cellStyle name="Hyperlink 2 2 2 3 2 4 2 2" xfId="2070"/>
    <cellStyle name="Hyperlink 2 2 2 3 2 4 2 2 2" xfId="4281"/>
    <cellStyle name="Hyperlink 2 2 2 3 2 4 2 3" xfId="3176"/>
    <cellStyle name="Hyperlink 2 2 2 3 2 4 2 4" xfId="5386"/>
    <cellStyle name="Hyperlink 2 2 2 3 2 4 3" xfId="1518"/>
    <cellStyle name="Hyperlink 2 2 2 3 2 4 3 2" xfId="3729"/>
    <cellStyle name="Hyperlink 2 2 2 3 2 4 4" xfId="2624"/>
    <cellStyle name="Hyperlink 2 2 2 3 2 4 5" xfId="4834"/>
    <cellStyle name="Hyperlink 2 2 2 3 2 5" xfId="681"/>
    <cellStyle name="Hyperlink 2 2 2 3 2 5 2" xfId="1794"/>
    <cellStyle name="Hyperlink 2 2 2 3 2 5 2 2" xfId="4005"/>
    <cellStyle name="Hyperlink 2 2 2 3 2 5 3" xfId="2900"/>
    <cellStyle name="Hyperlink 2 2 2 3 2 5 4" xfId="5110"/>
    <cellStyle name="Hyperlink 2 2 2 3 2 6" xfId="1242"/>
    <cellStyle name="Hyperlink 2 2 2 3 2 6 2" xfId="3453"/>
    <cellStyle name="Hyperlink 2 2 2 3 2 7" xfId="2348"/>
    <cellStyle name="Hyperlink 2 2 2 3 2 8" xfId="4558"/>
    <cellStyle name="Hyperlink 2 2 2 3 3" xfId="175"/>
    <cellStyle name="Hyperlink 2 2 2 3 3 2" xfId="451"/>
    <cellStyle name="Hyperlink 2 2 2 3 3 2 2" xfId="1003"/>
    <cellStyle name="Hyperlink 2 2 2 3 3 2 2 2" xfId="2116"/>
    <cellStyle name="Hyperlink 2 2 2 3 3 2 2 2 2" xfId="4327"/>
    <cellStyle name="Hyperlink 2 2 2 3 3 2 2 3" xfId="3222"/>
    <cellStyle name="Hyperlink 2 2 2 3 3 2 2 4" xfId="5432"/>
    <cellStyle name="Hyperlink 2 2 2 3 3 2 3" xfId="1564"/>
    <cellStyle name="Hyperlink 2 2 2 3 3 2 3 2" xfId="3775"/>
    <cellStyle name="Hyperlink 2 2 2 3 3 2 4" xfId="2670"/>
    <cellStyle name="Hyperlink 2 2 2 3 3 2 5" xfId="4880"/>
    <cellStyle name="Hyperlink 2 2 2 3 3 3" xfId="727"/>
    <cellStyle name="Hyperlink 2 2 2 3 3 3 2" xfId="1840"/>
    <cellStyle name="Hyperlink 2 2 2 3 3 3 2 2" xfId="4051"/>
    <cellStyle name="Hyperlink 2 2 2 3 3 3 3" xfId="2946"/>
    <cellStyle name="Hyperlink 2 2 2 3 3 3 4" xfId="5156"/>
    <cellStyle name="Hyperlink 2 2 2 3 3 4" xfId="1288"/>
    <cellStyle name="Hyperlink 2 2 2 3 3 4 2" xfId="3499"/>
    <cellStyle name="Hyperlink 2 2 2 3 3 5" xfId="2394"/>
    <cellStyle name="Hyperlink 2 2 2 3 3 6" xfId="4604"/>
    <cellStyle name="Hyperlink 2 2 2 3 4" xfId="267"/>
    <cellStyle name="Hyperlink 2 2 2 3 4 2" xfId="543"/>
    <cellStyle name="Hyperlink 2 2 2 3 4 2 2" xfId="1095"/>
    <cellStyle name="Hyperlink 2 2 2 3 4 2 2 2" xfId="2208"/>
    <cellStyle name="Hyperlink 2 2 2 3 4 2 2 2 2" xfId="4419"/>
    <cellStyle name="Hyperlink 2 2 2 3 4 2 2 3" xfId="3314"/>
    <cellStyle name="Hyperlink 2 2 2 3 4 2 2 4" xfId="5524"/>
    <cellStyle name="Hyperlink 2 2 2 3 4 2 3" xfId="1656"/>
    <cellStyle name="Hyperlink 2 2 2 3 4 2 3 2" xfId="3867"/>
    <cellStyle name="Hyperlink 2 2 2 3 4 2 4" xfId="2762"/>
    <cellStyle name="Hyperlink 2 2 2 3 4 2 5" xfId="4972"/>
    <cellStyle name="Hyperlink 2 2 2 3 4 3" xfId="819"/>
    <cellStyle name="Hyperlink 2 2 2 3 4 3 2" xfId="1932"/>
    <cellStyle name="Hyperlink 2 2 2 3 4 3 2 2" xfId="4143"/>
    <cellStyle name="Hyperlink 2 2 2 3 4 3 3" xfId="3038"/>
    <cellStyle name="Hyperlink 2 2 2 3 4 3 4" xfId="5248"/>
    <cellStyle name="Hyperlink 2 2 2 3 4 4" xfId="1380"/>
    <cellStyle name="Hyperlink 2 2 2 3 4 4 2" xfId="3591"/>
    <cellStyle name="Hyperlink 2 2 2 3 4 5" xfId="2486"/>
    <cellStyle name="Hyperlink 2 2 2 3 4 6" xfId="4696"/>
    <cellStyle name="Hyperlink 2 2 2 3 5" xfId="359"/>
    <cellStyle name="Hyperlink 2 2 2 3 5 2" xfId="911"/>
    <cellStyle name="Hyperlink 2 2 2 3 5 2 2" xfId="2024"/>
    <cellStyle name="Hyperlink 2 2 2 3 5 2 2 2" xfId="4235"/>
    <cellStyle name="Hyperlink 2 2 2 3 5 2 3" xfId="3130"/>
    <cellStyle name="Hyperlink 2 2 2 3 5 2 4" xfId="5340"/>
    <cellStyle name="Hyperlink 2 2 2 3 5 3" xfId="1472"/>
    <cellStyle name="Hyperlink 2 2 2 3 5 3 2" xfId="3683"/>
    <cellStyle name="Hyperlink 2 2 2 3 5 4" xfId="2578"/>
    <cellStyle name="Hyperlink 2 2 2 3 5 5" xfId="4788"/>
    <cellStyle name="Hyperlink 2 2 2 3 6" xfId="635"/>
    <cellStyle name="Hyperlink 2 2 2 3 6 2" xfId="1748"/>
    <cellStyle name="Hyperlink 2 2 2 3 6 2 2" xfId="3959"/>
    <cellStyle name="Hyperlink 2 2 2 3 6 3" xfId="2854"/>
    <cellStyle name="Hyperlink 2 2 2 3 6 4" xfId="5064"/>
    <cellStyle name="Hyperlink 2 2 2 3 7" xfId="1196"/>
    <cellStyle name="Hyperlink 2 2 2 3 7 2" xfId="3407"/>
    <cellStyle name="Hyperlink 2 2 2 3 8" xfId="2302"/>
    <cellStyle name="Hyperlink 2 2 2 3 9" xfId="4512"/>
    <cellStyle name="Hyperlink 2 2 2 4" xfId="109"/>
    <cellStyle name="Hyperlink 2 2 2 4 2" xfId="201"/>
    <cellStyle name="Hyperlink 2 2 2 4 2 2" xfId="477"/>
    <cellStyle name="Hyperlink 2 2 2 4 2 2 2" xfId="1029"/>
    <cellStyle name="Hyperlink 2 2 2 4 2 2 2 2" xfId="2142"/>
    <cellStyle name="Hyperlink 2 2 2 4 2 2 2 2 2" xfId="4353"/>
    <cellStyle name="Hyperlink 2 2 2 4 2 2 2 3" xfId="3248"/>
    <cellStyle name="Hyperlink 2 2 2 4 2 2 2 4" xfId="5458"/>
    <cellStyle name="Hyperlink 2 2 2 4 2 2 3" xfId="1590"/>
    <cellStyle name="Hyperlink 2 2 2 4 2 2 3 2" xfId="3801"/>
    <cellStyle name="Hyperlink 2 2 2 4 2 2 4" xfId="2696"/>
    <cellStyle name="Hyperlink 2 2 2 4 2 2 5" xfId="4906"/>
    <cellStyle name="Hyperlink 2 2 2 4 2 3" xfId="753"/>
    <cellStyle name="Hyperlink 2 2 2 4 2 3 2" xfId="1866"/>
    <cellStyle name="Hyperlink 2 2 2 4 2 3 2 2" xfId="4077"/>
    <cellStyle name="Hyperlink 2 2 2 4 2 3 3" xfId="2972"/>
    <cellStyle name="Hyperlink 2 2 2 4 2 3 4" xfId="5182"/>
    <cellStyle name="Hyperlink 2 2 2 4 2 4" xfId="1314"/>
    <cellStyle name="Hyperlink 2 2 2 4 2 4 2" xfId="3525"/>
    <cellStyle name="Hyperlink 2 2 2 4 2 5" xfId="2420"/>
    <cellStyle name="Hyperlink 2 2 2 4 2 6" xfId="4630"/>
    <cellStyle name="Hyperlink 2 2 2 4 3" xfId="293"/>
    <cellStyle name="Hyperlink 2 2 2 4 3 2" xfId="569"/>
    <cellStyle name="Hyperlink 2 2 2 4 3 2 2" xfId="1121"/>
    <cellStyle name="Hyperlink 2 2 2 4 3 2 2 2" xfId="2234"/>
    <cellStyle name="Hyperlink 2 2 2 4 3 2 2 2 2" xfId="4445"/>
    <cellStyle name="Hyperlink 2 2 2 4 3 2 2 3" xfId="3340"/>
    <cellStyle name="Hyperlink 2 2 2 4 3 2 2 4" xfId="5550"/>
    <cellStyle name="Hyperlink 2 2 2 4 3 2 3" xfId="1682"/>
    <cellStyle name="Hyperlink 2 2 2 4 3 2 3 2" xfId="3893"/>
    <cellStyle name="Hyperlink 2 2 2 4 3 2 4" xfId="2788"/>
    <cellStyle name="Hyperlink 2 2 2 4 3 2 5" xfId="4998"/>
    <cellStyle name="Hyperlink 2 2 2 4 3 3" xfId="845"/>
    <cellStyle name="Hyperlink 2 2 2 4 3 3 2" xfId="1958"/>
    <cellStyle name="Hyperlink 2 2 2 4 3 3 2 2" xfId="4169"/>
    <cellStyle name="Hyperlink 2 2 2 4 3 3 3" xfId="3064"/>
    <cellStyle name="Hyperlink 2 2 2 4 3 3 4" xfId="5274"/>
    <cellStyle name="Hyperlink 2 2 2 4 3 4" xfId="1406"/>
    <cellStyle name="Hyperlink 2 2 2 4 3 4 2" xfId="3617"/>
    <cellStyle name="Hyperlink 2 2 2 4 3 5" xfId="2512"/>
    <cellStyle name="Hyperlink 2 2 2 4 3 6" xfId="4722"/>
    <cellStyle name="Hyperlink 2 2 2 4 4" xfId="385"/>
    <cellStyle name="Hyperlink 2 2 2 4 4 2" xfId="937"/>
    <cellStyle name="Hyperlink 2 2 2 4 4 2 2" xfId="2050"/>
    <cellStyle name="Hyperlink 2 2 2 4 4 2 2 2" xfId="4261"/>
    <cellStyle name="Hyperlink 2 2 2 4 4 2 3" xfId="3156"/>
    <cellStyle name="Hyperlink 2 2 2 4 4 2 4" xfId="5366"/>
    <cellStyle name="Hyperlink 2 2 2 4 4 3" xfId="1498"/>
    <cellStyle name="Hyperlink 2 2 2 4 4 3 2" xfId="3709"/>
    <cellStyle name="Hyperlink 2 2 2 4 4 4" xfId="2604"/>
    <cellStyle name="Hyperlink 2 2 2 4 4 5" xfId="4814"/>
    <cellStyle name="Hyperlink 2 2 2 4 5" xfId="661"/>
    <cellStyle name="Hyperlink 2 2 2 4 5 2" xfId="1774"/>
    <cellStyle name="Hyperlink 2 2 2 4 5 2 2" xfId="3985"/>
    <cellStyle name="Hyperlink 2 2 2 4 5 3" xfId="2880"/>
    <cellStyle name="Hyperlink 2 2 2 4 5 4" xfId="5090"/>
    <cellStyle name="Hyperlink 2 2 2 4 6" xfId="1222"/>
    <cellStyle name="Hyperlink 2 2 2 4 6 2" xfId="3433"/>
    <cellStyle name="Hyperlink 2 2 2 4 7" xfId="2328"/>
    <cellStyle name="Hyperlink 2 2 2 4 8" xfId="4538"/>
    <cellStyle name="Hyperlink 2 2 2 5" xfId="155"/>
    <cellStyle name="Hyperlink 2 2 2 5 2" xfId="431"/>
    <cellStyle name="Hyperlink 2 2 2 5 2 2" xfId="983"/>
    <cellStyle name="Hyperlink 2 2 2 5 2 2 2" xfId="2096"/>
    <cellStyle name="Hyperlink 2 2 2 5 2 2 2 2" xfId="4307"/>
    <cellStyle name="Hyperlink 2 2 2 5 2 2 3" xfId="3202"/>
    <cellStyle name="Hyperlink 2 2 2 5 2 2 4" xfId="5412"/>
    <cellStyle name="Hyperlink 2 2 2 5 2 3" xfId="1544"/>
    <cellStyle name="Hyperlink 2 2 2 5 2 3 2" xfId="3755"/>
    <cellStyle name="Hyperlink 2 2 2 5 2 4" xfId="2650"/>
    <cellStyle name="Hyperlink 2 2 2 5 2 5" xfId="4860"/>
    <cellStyle name="Hyperlink 2 2 2 5 3" xfId="707"/>
    <cellStyle name="Hyperlink 2 2 2 5 3 2" xfId="1820"/>
    <cellStyle name="Hyperlink 2 2 2 5 3 2 2" xfId="4031"/>
    <cellStyle name="Hyperlink 2 2 2 5 3 3" xfId="2926"/>
    <cellStyle name="Hyperlink 2 2 2 5 3 4" xfId="5136"/>
    <cellStyle name="Hyperlink 2 2 2 5 4" xfId="1268"/>
    <cellStyle name="Hyperlink 2 2 2 5 4 2" xfId="3479"/>
    <cellStyle name="Hyperlink 2 2 2 5 5" xfId="2374"/>
    <cellStyle name="Hyperlink 2 2 2 5 6" xfId="4584"/>
    <cellStyle name="Hyperlink 2 2 2 6" xfId="247"/>
    <cellStyle name="Hyperlink 2 2 2 6 2" xfId="523"/>
    <cellStyle name="Hyperlink 2 2 2 6 2 2" xfId="1075"/>
    <cellStyle name="Hyperlink 2 2 2 6 2 2 2" xfId="2188"/>
    <cellStyle name="Hyperlink 2 2 2 6 2 2 2 2" xfId="4399"/>
    <cellStyle name="Hyperlink 2 2 2 6 2 2 3" xfId="3294"/>
    <cellStyle name="Hyperlink 2 2 2 6 2 2 4" xfId="5504"/>
    <cellStyle name="Hyperlink 2 2 2 6 2 3" xfId="1636"/>
    <cellStyle name="Hyperlink 2 2 2 6 2 3 2" xfId="3847"/>
    <cellStyle name="Hyperlink 2 2 2 6 2 4" xfId="2742"/>
    <cellStyle name="Hyperlink 2 2 2 6 2 5" xfId="4952"/>
    <cellStyle name="Hyperlink 2 2 2 6 3" xfId="799"/>
    <cellStyle name="Hyperlink 2 2 2 6 3 2" xfId="1912"/>
    <cellStyle name="Hyperlink 2 2 2 6 3 2 2" xfId="4123"/>
    <cellStyle name="Hyperlink 2 2 2 6 3 3" xfId="3018"/>
    <cellStyle name="Hyperlink 2 2 2 6 3 4" xfId="5228"/>
    <cellStyle name="Hyperlink 2 2 2 6 4" xfId="1360"/>
    <cellStyle name="Hyperlink 2 2 2 6 4 2" xfId="3571"/>
    <cellStyle name="Hyperlink 2 2 2 6 5" xfId="2466"/>
    <cellStyle name="Hyperlink 2 2 2 6 6" xfId="4676"/>
    <cellStyle name="Hyperlink 2 2 2 7" xfId="339"/>
    <cellStyle name="Hyperlink 2 2 2 7 2" xfId="891"/>
    <cellStyle name="Hyperlink 2 2 2 7 2 2" xfId="2004"/>
    <cellStyle name="Hyperlink 2 2 2 7 2 2 2" xfId="4215"/>
    <cellStyle name="Hyperlink 2 2 2 7 2 3" xfId="3110"/>
    <cellStyle name="Hyperlink 2 2 2 7 2 4" xfId="5320"/>
    <cellStyle name="Hyperlink 2 2 2 7 3" xfId="1452"/>
    <cellStyle name="Hyperlink 2 2 2 7 3 2" xfId="3663"/>
    <cellStyle name="Hyperlink 2 2 2 7 4" xfId="2558"/>
    <cellStyle name="Hyperlink 2 2 2 7 5" xfId="4768"/>
    <cellStyle name="Hyperlink 2 2 2 8" xfId="615"/>
    <cellStyle name="Hyperlink 2 2 2 8 2" xfId="1728"/>
    <cellStyle name="Hyperlink 2 2 2 8 2 2" xfId="3939"/>
    <cellStyle name="Hyperlink 2 2 2 8 3" xfId="2834"/>
    <cellStyle name="Hyperlink 2 2 2 8 4" xfId="5044"/>
    <cellStyle name="Hyperlink 2 2 2 9" xfId="1176"/>
    <cellStyle name="Hyperlink 2 2 2 9 2" xfId="3387"/>
    <cellStyle name="Hyperlink 2 2 3" xfId="68"/>
    <cellStyle name="Hyperlink 2 2 3 10" xfId="4497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2 2 2" xfId="2167"/>
    <cellStyle name="Hyperlink 2 2 3 2 2 2 2 2 2 2" xfId="4378"/>
    <cellStyle name="Hyperlink 2 2 3 2 2 2 2 2 3" xfId="3273"/>
    <cellStyle name="Hyperlink 2 2 3 2 2 2 2 2 4" xfId="5483"/>
    <cellStyle name="Hyperlink 2 2 3 2 2 2 2 3" xfId="1615"/>
    <cellStyle name="Hyperlink 2 2 3 2 2 2 2 3 2" xfId="3826"/>
    <cellStyle name="Hyperlink 2 2 3 2 2 2 2 4" xfId="2721"/>
    <cellStyle name="Hyperlink 2 2 3 2 2 2 2 5" xfId="4931"/>
    <cellStyle name="Hyperlink 2 2 3 2 2 2 3" xfId="778"/>
    <cellStyle name="Hyperlink 2 2 3 2 2 2 3 2" xfId="1891"/>
    <cellStyle name="Hyperlink 2 2 3 2 2 2 3 2 2" xfId="4102"/>
    <cellStyle name="Hyperlink 2 2 3 2 2 2 3 3" xfId="2997"/>
    <cellStyle name="Hyperlink 2 2 3 2 2 2 3 4" xfId="5207"/>
    <cellStyle name="Hyperlink 2 2 3 2 2 2 4" xfId="1339"/>
    <cellStyle name="Hyperlink 2 2 3 2 2 2 4 2" xfId="3550"/>
    <cellStyle name="Hyperlink 2 2 3 2 2 2 5" xfId="2445"/>
    <cellStyle name="Hyperlink 2 2 3 2 2 2 6" xfId="4655"/>
    <cellStyle name="Hyperlink 2 2 3 2 2 3" xfId="318"/>
    <cellStyle name="Hyperlink 2 2 3 2 2 3 2" xfId="594"/>
    <cellStyle name="Hyperlink 2 2 3 2 2 3 2 2" xfId="1146"/>
    <cellStyle name="Hyperlink 2 2 3 2 2 3 2 2 2" xfId="2259"/>
    <cellStyle name="Hyperlink 2 2 3 2 2 3 2 2 2 2" xfId="4470"/>
    <cellStyle name="Hyperlink 2 2 3 2 2 3 2 2 3" xfId="3365"/>
    <cellStyle name="Hyperlink 2 2 3 2 2 3 2 2 4" xfId="5575"/>
    <cellStyle name="Hyperlink 2 2 3 2 2 3 2 3" xfId="1707"/>
    <cellStyle name="Hyperlink 2 2 3 2 2 3 2 3 2" xfId="3918"/>
    <cellStyle name="Hyperlink 2 2 3 2 2 3 2 4" xfId="2813"/>
    <cellStyle name="Hyperlink 2 2 3 2 2 3 2 5" xfId="5023"/>
    <cellStyle name="Hyperlink 2 2 3 2 2 3 3" xfId="870"/>
    <cellStyle name="Hyperlink 2 2 3 2 2 3 3 2" xfId="1983"/>
    <cellStyle name="Hyperlink 2 2 3 2 2 3 3 2 2" xfId="4194"/>
    <cellStyle name="Hyperlink 2 2 3 2 2 3 3 3" xfId="3089"/>
    <cellStyle name="Hyperlink 2 2 3 2 2 3 3 4" xfId="5299"/>
    <cellStyle name="Hyperlink 2 2 3 2 2 3 4" xfId="1431"/>
    <cellStyle name="Hyperlink 2 2 3 2 2 3 4 2" xfId="3642"/>
    <cellStyle name="Hyperlink 2 2 3 2 2 3 5" xfId="2537"/>
    <cellStyle name="Hyperlink 2 2 3 2 2 3 6" xfId="4747"/>
    <cellStyle name="Hyperlink 2 2 3 2 2 4" xfId="410"/>
    <cellStyle name="Hyperlink 2 2 3 2 2 4 2" xfId="962"/>
    <cellStyle name="Hyperlink 2 2 3 2 2 4 2 2" xfId="2075"/>
    <cellStyle name="Hyperlink 2 2 3 2 2 4 2 2 2" xfId="4286"/>
    <cellStyle name="Hyperlink 2 2 3 2 2 4 2 3" xfId="3181"/>
    <cellStyle name="Hyperlink 2 2 3 2 2 4 2 4" xfId="5391"/>
    <cellStyle name="Hyperlink 2 2 3 2 2 4 3" xfId="1523"/>
    <cellStyle name="Hyperlink 2 2 3 2 2 4 3 2" xfId="3734"/>
    <cellStyle name="Hyperlink 2 2 3 2 2 4 4" xfId="2629"/>
    <cellStyle name="Hyperlink 2 2 3 2 2 4 5" xfId="4839"/>
    <cellStyle name="Hyperlink 2 2 3 2 2 5" xfId="686"/>
    <cellStyle name="Hyperlink 2 2 3 2 2 5 2" xfId="1799"/>
    <cellStyle name="Hyperlink 2 2 3 2 2 5 2 2" xfId="4010"/>
    <cellStyle name="Hyperlink 2 2 3 2 2 5 3" xfId="2905"/>
    <cellStyle name="Hyperlink 2 2 3 2 2 5 4" xfId="5115"/>
    <cellStyle name="Hyperlink 2 2 3 2 2 6" xfId="1247"/>
    <cellStyle name="Hyperlink 2 2 3 2 2 6 2" xfId="3458"/>
    <cellStyle name="Hyperlink 2 2 3 2 2 7" xfId="2353"/>
    <cellStyle name="Hyperlink 2 2 3 2 2 8" xfId="4563"/>
    <cellStyle name="Hyperlink 2 2 3 2 3" xfId="180"/>
    <cellStyle name="Hyperlink 2 2 3 2 3 2" xfId="456"/>
    <cellStyle name="Hyperlink 2 2 3 2 3 2 2" xfId="1008"/>
    <cellStyle name="Hyperlink 2 2 3 2 3 2 2 2" xfId="2121"/>
    <cellStyle name="Hyperlink 2 2 3 2 3 2 2 2 2" xfId="4332"/>
    <cellStyle name="Hyperlink 2 2 3 2 3 2 2 3" xfId="3227"/>
    <cellStyle name="Hyperlink 2 2 3 2 3 2 2 4" xfId="5437"/>
    <cellStyle name="Hyperlink 2 2 3 2 3 2 3" xfId="1569"/>
    <cellStyle name="Hyperlink 2 2 3 2 3 2 3 2" xfId="3780"/>
    <cellStyle name="Hyperlink 2 2 3 2 3 2 4" xfId="2675"/>
    <cellStyle name="Hyperlink 2 2 3 2 3 2 5" xfId="4885"/>
    <cellStyle name="Hyperlink 2 2 3 2 3 3" xfId="732"/>
    <cellStyle name="Hyperlink 2 2 3 2 3 3 2" xfId="1845"/>
    <cellStyle name="Hyperlink 2 2 3 2 3 3 2 2" xfId="4056"/>
    <cellStyle name="Hyperlink 2 2 3 2 3 3 3" xfId="2951"/>
    <cellStyle name="Hyperlink 2 2 3 2 3 3 4" xfId="5161"/>
    <cellStyle name="Hyperlink 2 2 3 2 3 4" xfId="1293"/>
    <cellStyle name="Hyperlink 2 2 3 2 3 4 2" xfId="3504"/>
    <cellStyle name="Hyperlink 2 2 3 2 3 5" xfId="2399"/>
    <cellStyle name="Hyperlink 2 2 3 2 3 6" xfId="4609"/>
    <cellStyle name="Hyperlink 2 2 3 2 4" xfId="272"/>
    <cellStyle name="Hyperlink 2 2 3 2 4 2" xfId="548"/>
    <cellStyle name="Hyperlink 2 2 3 2 4 2 2" xfId="1100"/>
    <cellStyle name="Hyperlink 2 2 3 2 4 2 2 2" xfId="2213"/>
    <cellStyle name="Hyperlink 2 2 3 2 4 2 2 2 2" xfId="4424"/>
    <cellStyle name="Hyperlink 2 2 3 2 4 2 2 3" xfId="3319"/>
    <cellStyle name="Hyperlink 2 2 3 2 4 2 2 4" xfId="5529"/>
    <cellStyle name="Hyperlink 2 2 3 2 4 2 3" xfId="1661"/>
    <cellStyle name="Hyperlink 2 2 3 2 4 2 3 2" xfId="3872"/>
    <cellStyle name="Hyperlink 2 2 3 2 4 2 4" xfId="2767"/>
    <cellStyle name="Hyperlink 2 2 3 2 4 2 5" xfId="4977"/>
    <cellStyle name="Hyperlink 2 2 3 2 4 3" xfId="824"/>
    <cellStyle name="Hyperlink 2 2 3 2 4 3 2" xfId="1937"/>
    <cellStyle name="Hyperlink 2 2 3 2 4 3 2 2" xfId="4148"/>
    <cellStyle name="Hyperlink 2 2 3 2 4 3 3" xfId="3043"/>
    <cellStyle name="Hyperlink 2 2 3 2 4 3 4" xfId="5253"/>
    <cellStyle name="Hyperlink 2 2 3 2 4 4" xfId="1385"/>
    <cellStyle name="Hyperlink 2 2 3 2 4 4 2" xfId="3596"/>
    <cellStyle name="Hyperlink 2 2 3 2 4 5" xfId="2491"/>
    <cellStyle name="Hyperlink 2 2 3 2 4 6" xfId="4701"/>
    <cellStyle name="Hyperlink 2 2 3 2 5" xfId="364"/>
    <cellStyle name="Hyperlink 2 2 3 2 5 2" xfId="916"/>
    <cellStyle name="Hyperlink 2 2 3 2 5 2 2" xfId="2029"/>
    <cellStyle name="Hyperlink 2 2 3 2 5 2 2 2" xfId="4240"/>
    <cellStyle name="Hyperlink 2 2 3 2 5 2 3" xfId="3135"/>
    <cellStyle name="Hyperlink 2 2 3 2 5 2 4" xfId="5345"/>
    <cellStyle name="Hyperlink 2 2 3 2 5 3" xfId="1477"/>
    <cellStyle name="Hyperlink 2 2 3 2 5 3 2" xfId="3688"/>
    <cellStyle name="Hyperlink 2 2 3 2 5 4" xfId="2583"/>
    <cellStyle name="Hyperlink 2 2 3 2 5 5" xfId="4793"/>
    <cellStyle name="Hyperlink 2 2 3 2 6" xfId="640"/>
    <cellStyle name="Hyperlink 2 2 3 2 6 2" xfId="1753"/>
    <cellStyle name="Hyperlink 2 2 3 2 6 2 2" xfId="3964"/>
    <cellStyle name="Hyperlink 2 2 3 2 6 3" xfId="2859"/>
    <cellStyle name="Hyperlink 2 2 3 2 6 4" xfId="5069"/>
    <cellStyle name="Hyperlink 2 2 3 2 7" xfId="1201"/>
    <cellStyle name="Hyperlink 2 2 3 2 7 2" xfId="3412"/>
    <cellStyle name="Hyperlink 2 2 3 2 8" xfId="2307"/>
    <cellStyle name="Hyperlink 2 2 3 2 9" xfId="4517"/>
    <cellStyle name="Hyperlink 2 2 3 3" xfId="114"/>
    <cellStyle name="Hyperlink 2 2 3 3 2" xfId="206"/>
    <cellStyle name="Hyperlink 2 2 3 3 2 2" xfId="482"/>
    <cellStyle name="Hyperlink 2 2 3 3 2 2 2" xfId="1034"/>
    <cellStyle name="Hyperlink 2 2 3 3 2 2 2 2" xfId="2147"/>
    <cellStyle name="Hyperlink 2 2 3 3 2 2 2 2 2" xfId="4358"/>
    <cellStyle name="Hyperlink 2 2 3 3 2 2 2 3" xfId="3253"/>
    <cellStyle name="Hyperlink 2 2 3 3 2 2 2 4" xfId="5463"/>
    <cellStyle name="Hyperlink 2 2 3 3 2 2 3" xfId="1595"/>
    <cellStyle name="Hyperlink 2 2 3 3 2 2 3 2" xfId="3806"/>
    <cellStyle name="Hyperlink 2 2 3 3 2 2 4" xfId="2701"/>
    <cellStyle name="Hyperlink 2 2 3 3 2 2 5" xfId="4911"/>
    <cellStyle name="Hyperlink 2 2 3 3 2 3" xfId="758"/>
    <cellStyle name="Hyperlink 2 2 3 3 2 3 2" xfId="1871"/>
    <cellStyle name="Hyperlink 2 2 3 3 2 3 2 2" xfId="4082"/>
    <cellStyle name="Hyperlink 2 2 3 3 2 3 3" xfId="2977"/>
    <cellStyle name="Hyperlink 2 2 3 3 2 3 4" xfId="5187"/>
    <cellStyle name="Hyperlink 2 2 3 3 2 4" xfId="1319"/>
    <cellStyle name="Hyperlink 2 2 3 3 2 4 2" xfId="3530"/>
    <cellStyle name="Hyperlink 2 2 3 3 2 5" xfId="2425"/>
    <cellStyle name="Hyperlink 2 2 3 3 2 6" xfId="4635"/>
    <cellStyle name="Hyperlink 2 2 3 3 3" xfId="298"/>
    <cellStyle name="Hyperlink 2 2 3 3 3 2" xfId="574"/>
    <cellStyle name="Hyperlink 2 2 3 3 3 2 2" xfId="1126"/>
    <cellStyle name="Hyperlink 2 2 3 3 3 2 2 2" xfId="2239"/>
    <cellStyle name="Hyperlink 2 2 3 3 3 2 2 2 2" xfId="4450"/>
    <cellStyle name="Hyperlink 2 2 3 3 3 2 2 3" xfId="3345"/>
    <cellStyle name="Hyperlink 2 2 3 3 3 2 2 4" xfId="5555"/>
    <cellStyle name="Hyperlink 2 2 3 3 3 2 3" xfId="1687"/>
    <cellStyle name="Hyperlink 2 2 3 3 3 2 3 2" xfId="3898"/>
    <cellStyle name="Hyperlink 2 2 3 3 3 2 4" xfId="2793"/>
    <cellStyle name="Hyperlink 2 2 3 3 3 2 5" xfId="5003"/>
    <cellStyle name="Hyperlink 2 2 3 3 3 3" xfId="850"/>
    <cellStyle name="Hyperlink 2 2 3 3 3 3 2" xfId="1963"/>
    <cellStyle name="Hyperlink 2 2 3 3 3 3 2 2" xfId="4174"/>
    <cellStyle name="Hyperlink 2 2 3 3 3 3 3" xfId="3069"/>
    <cellStyle name="Hyperlink 2 2 3 3 3 3 4" xfId="5279"/>
    <cellStyle name="Hyperlink 2 2 3 3 3 4" xfId="1411"/>
    <cellStyle name="Hyperlink 2 2 3 3 3 4 2" xfId="3622"/>
    <cellStyle name="Hyperlink 2 2 3 3 3 5" xfId="2517"/>
    <cellStyle name="Hyperlink 2 2 3 3 3 6" xfId="4727"/>
    <cellStyle name="Hyperlink 2 2 3 3 4" xfId="390"/>
    <cellStyle name="Hyperlink 2 2 3 3 4 2" xfId="942"/>
    <cellStyle name="Hyperlink 2 2 3 3 4 2 2" xfId="2055"/>
    <cellStyle name="Hyperlink 2 2 3 3 4 2 2 2" xfId="4266"/>
    <cellStyle name="Hyperlink 2 2 3 3 4 2 3" xfId="3161"/>
    <cellStyle name="Hyperlink 2 2 3 3 4 2 4" xfId="5371"/>
    <cellStyle name="Hyperlink 2 2 3 3 4 3" xfId="1503"/>
    <cellStyle name="Hyperlink 2 2 3 3 4 3 2" xfId="3714"/>
    <cellStyle name="Hyperlink 2 2 3 3 4 4" xfId="2609"/>
    <cellStyle name="Hyperlink 2 2 3 3 4 5" xfId="4819"/>
    <cellStyle name="Hyperlink 2 2 3 3 5" xfId="666"/>
    <cellStyle name="Hyperlink 2 2 3 3 5 2" xfId="1779"/>
    <cellStyle name="Hyperlink 2 2 3 3 5 2 2" xfId="3990"/>
    <cellStyle name="Hyperlink 2 2 3 3 5 3" xfId="2885"/>
    <cellStyle name="Hyperlink 2 2 3 3 5 4" xfId="5095"/>
    <cellStyle name="Hyperlink 2 2 3 3 6" xfId="1227"/>
    <cellStyle name="Hyperlink 2 2 3 3 6 2" xfId="3438"/>
    <cellStyle name="Hyperlink 2 2 3 3 7" xfId="2333"/>
    <cellStyle name="Hyperlink 2 2 3 3 8" xfId="4543"/>
    <cellStyle name="Hyperlink 2 2 3 4" xfId="160"/>
    <cellStyle name="Hyperlink 2 2 3 4 2" xfId="436"/>
    <cellStyle name="Hyperlink 2 2 3 4 2 2" xfId="988"/>
    <cellStyle name="Hyperlink 2 2 3 4 2 2 2" xfId="2101"/>
    <cellStyle name="Hyperlink 2 2 3 4 2 2 2 2" xfId="4312"/>
    <cellStyle name="Hyperlink 2 2 3 4 2 2 3" xfId="3207"/>
    <cellStyle name="Hyperlink 2 2 3 4 2 2 4" xfId="5417"/>
    <cellStyle name="Hyperlink 2 2 3 4 2 3" xfId="1549"/>
    <cellStyle name="Hyperlink 2 2 3 4 2 3 2" xfId="3760"/>
    <cellStyle name="Hyperlink 2 2 3 4 2 4" xfId="2655"/>
    <cellStyle name="Hyperlink 2 2 3 4 2 5" xfId="4865"/>
    <cellStyle name="Hyperlink 2 2 3 4 3" xfId="712"/>
    <cellStyle name="Hyperlink 2 2 3 4 3 2" xfId="1825"/>
    <cellStyle name="Hyperlink 2 2 3 4 3 2 2" xfId="4036"/>
    <cellStyle name="Hyperlink 2 2 3 4 3 3" xfId="2931"/>
    <cellStyle name="Hyperlink 2 2 3 4 3 4" xfId="5141"/>
    <cellStyle name="Hyperlink 2 2 3 4 4" xfId="1273"/>
    <cellStyle name="Hyperlink 2 2 3 4 4 2" xfId="3484"/>
    <cellStyle name="Hyperlink 2 2 3 4 5" xfId="2379"/>
    <cellStyle name="Hyperlink 2 2 3 4 6" xfId="4589"/>
    <cellStyle name="Hyperlink 2 2 3 5" xfId="252"/>
    <cellStyle name="Hyperlink 2 2 3 5 2" xfId="528"/>
    <cellStyle name="Hyperlink 2 2 3 5 2 2" xfId="1080"/>
    <cellStyle name="Hyperlink 2 2 3 5 2 2 2" xfId="2193"/>
    <cellStyle name="Hyperlink 2 2 3 5 2 2 2 2" xfId="4404"/>
    <cellStyle name="Hyperlink 2 2 3 5 2 2 3" xfId="3299"/>
    <cellStyle name="Hyperlink 2 2 3 5 2 2 4" xfId="5509"/>
    <cellStyle name="Hyperlink 2 2 3 5 2 3" xfId="1641"/>
    <cellStyle name="Hyperlink 2 2 3 5 2 3 2" xfId="3852"/>
    <cellStyle name="Hyperlink 2 2 3 5 2 4" xfId="2747"/>
    <cellStyle name="Hyperlink 2 2 3 5 2 5" xfId="4957"/>
    <cellStyle name="Hyperlink 2 2 3 5 3" xfId="804"/>
    <cellStyle name="Hyperlink 2 2 3 5 3 2" xfId="1917"/>
    <cellStyle name="Hyperlink 2 2 3 5 3 2 2" xfId="4128"/>
    <cellStyle name="Hyperlink 2 2 3 5 3 3" xfId="3023"/>
    <cellStyle name="Hyperlink 2 2 3 5 3 4" xfId="5233"/>
    <cellStyle name="Hyperlink 2 2 3 5 4" xfId="1365"/>
    <cellStyle name="Hyperlink 2 2 3 5 4 2" xfId="3576"/>
    <cellStyle name="Hyperlink 2 2 3 5 5" xfId="2471"/>
    <cellStyle name="Hyperlink 2 2 3 5 6" xfId="4681"/>
    <cellStyle name="Hyperlink 2 2 3 6" xfId="344"/>
    <cellStyle name="Hyperlink 2 2 3 6 2" xfId="896"/>
    <cellStyle name="Hyperlink 2 2 3 6 2 2" xfId="2009"/>
    <cellStyle name="Hyperlink 2 2 3 6 2 2 2" xfId="4220"/>
    <cellStyle name="Hyperlink 2 2 3 6 2 3" xfId="3115"/>
    <cellStyle name="Hyperlink 2 2 3 6 2 4" xfId="5325"/>
    <cellStyle name="Hyperlink 2 2 3 6 3" xfId="1457"/>
    <cellStyle name="Hyperlink 2 2 3 6 3 2" xfId="3668"/>
    <cellStyle name="Hyperlink 2 2 3 6 4" xfId="2563"/>
    <cellStyle name="Hyperlink 2 2 3 6 5" xfId="4773"/>
    <cellStyle name="Hyperlink 2 2 3 7" xfId="620"/>
    <cellStyle name="Hyperlink 2 2 3 7 2" xfId="1733"/>
    <cellStyle name="Hyperlink 2 2 3 7 2 2" xfId="3944"/>
    <cellStyle name="Hyperlink 2 2 3 7 3" xfId="2839"/>
    <cellStyle name="Hyperlink 2 2 3 7 4" xfId="5049"/>
    <cellStyle name="Hyperlink 2 2 3 8" xfId="1181"/>
    <cellStyle name="Hyperlink 2 2 3 8 2" xfId="3392"/>
    <cellStyle name="Hyperlink 2 2 3 9" xfId="2287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2 2 2" xfId="2157"/>
    <cellStyle name="Hyperlink 2 2 4 2 2 2 2 2 2" xfId="4368"/>
    <cellStyle name="Hyperlink 2 2 4 2 2 2 2 3" xfId="3263"/>
    <cellStyle name="Hyperlink 2 2 4 2 2 2 2 4" xfId="5473"/>
    <cellStyle name="Hyperlink 2 2 4 2 2 2 3" xfId="1605"/>
    <cellStyle name="Hyperlink 2 2 4 2 2 2 3 2" xfId="3816"/>
    <cellStyle name="Hyperlink 2 2 4 2 2 2 4" xfId="2711"/>
    <cellStyle name="Hyperlink 2 2 4 2 2 2 5" xfId="4921"/>
    <cellStyle name="Hyperlink 2 2 4 2 2 3" xfId="768"/>
    <cellStyle name="Hyperlink 2 2 4 2 2 3 2" xfId="1881"/>
    <cellStyle name="Hyperlink 2 2 4 2 2 3 2 2" xfId="4092"/>
    <cellStyle name="Hyperlink 2 2 4 2 2 3 3" xfId="2987"/>
    <cellStyle name="Hyperlink 2 2 4 2 2 3 4" xfId="5197"/>
    <cellStyle name="Hyperlink 2 2 4 2 2 4" xfId="1329"/>
    <cellStyle name="Hyperlink 2 2 4 2 2 4 2" xfId="3540"/>
    <cellStyle name="Hyperlink 2 2 4 2 2 5" xfId="2435"/>
    <cellStyle name="Hyperlink 2 2 4 2 2 6" xfId="4645"/>
    <cellStyle name="Hyperlink 2 2 4 2 3" xfId="308"/>
    <cellStyle name="Hyperlink 2 2 4 2 3 2" xfId="584"/>
    <cellStyle name="Hyperlink 2 2 4 2 3 2 2" xfId="1136"/>
    <cellStyle name="Hyperlink 2 2 4 2 3 2 2 2" xfId="2249"/>
    <cellStyle name="Hyperlink 2 2 4 2 3 2 2 2 2" xfId="4460"/>
    <cellStyle name="Hyperlink 2 2 4 2 3 2 2 3" xfId="3355"/>
    <cellStyle name="Hyperlink 2 2 4 2 3 2 2 4" xfId="5565"/>
    <cellStyle name="Hyperlink 2 2 4 2 3 2 3" xfId="1697"/>
    <cellStyle name="Hyperlink 2 2 4 2 3 2 3 2" xfId="3908"/>
    <cellStyle name="Hyperlink 2 2 4 2 3 2 4" xfId="2803"/>
    <cellStyle name="Hyperlink 2 2 4 2 3 2 5" xfId="5013"/>
    <cellStyle name="Hyperlink 2 2 4 2 3 3" xfId="860"/>
    <cellStyle name="Hyperlink 2 2 4 2 3 3 2" xfId="1973"/>
    <cellStyle name="Hyperlink 2 2 4 2 3 3 2 2" xfId="4184"/>
    <cellStyle name="Hyperlink 2 2 4 2 3 3 3" xfId="3079"/>
    <cellStyle name="Hyperlink 2 2 4 2 3 3 4" xfId="5289"/>
    <cellStyle name="Hyperlink 2 2 4 2 3 4" xfId="1421"/>
    <cellStyle name="Hyperlink 2 2 4 2 3 4 2" xfId="3632"/>
    <cellStyle name="Hyperlink 2 2 4 2 3 5" xfId="2527"/>
    <cellStyle name="Hyperlink 2 2 4 2 3 6" xfId="4737"/>
    <cellStyle name="Hyperlink 2 2 4 2 4" xfId="400"/>
    <cellStyle name="Hyperlink 2 2 4 2 4 2" xfId="952"/>
    <cellStyle name="Hyperlink 2 2 4 2 4 2 2" xfId="2065"/>
    <cellStyle name="Hyperlink 2 2 4 2 4 2 2 2" xfId="4276"/>
    <cellStyle name="Hyperlink 2 2 4 2 4 2 3" xfId="3171"/>
    <cellStyle name="Hyperlink 2 2 4 2 4 2 4" xfId="5381"/>
    <cellStyle name="Hyperlink 2 2 4 2 4 3" xfId="1513"/>
    <cellStyle name="Hyperlink 2 2 4 2 4 3 2" xfId="3724"/>
    <cellStyle name="Hyperlink 2 2 4 2 4 4" xfId="2619"/>
    <cellStyle name="Hyperlink 2 2 4 2 4 5" xfId="4829"/>
    <cellStyle name="Hyperlink 2 2 4 2 5" xfId="676"/>
    <cellStyle name="Hyperlink 2 2 4 2 5 2" xfId="1789"/>
    <cellStyle name="Hyperlink 2 2 4 2 5 2 2" xfId="4000"/>
    <cellStyle name="Hyperlink 2 2 4 2 5 3" xfId="2895"/>
    <cellStyle name="Hyperlink 2 2 4 2 5 4" xfId="5105"/>
    <cellStyle name="Hyperlink 2 2 4 2 6" xfId="1237"/>
    <cellStyle name="Hyperlink 2 2 4 2 6 2" xfId="3448"/>
    <cellStyle name="Hyperlink 2 2 4 2 7" xfId="2343"/>
    <cellStyle name="Hyperlink 2 2 4 2 8" xfId="4553"/>
    <cellStyle name="Hyperlink 2 2 4 3" xfId="170"/>
    <cellStyle name="Hyperlink 2 2 4 3 2" xfId="446"/>
    <cellStyle name="Hyperlink 2 2 4 3 2 2" xfId="998"/>
    <cellStyle name="Hyperlink 2 2 4 3 2 2 2" xfId="2111"/>
    <cellStyle name="Hyperlink 2 2 4 3 2 2 2 2" xfId="4322"/>
    <cellStyle name="Hyperlink 2 2 4 3 2 2 3" xfId="3217"/>
    <cellStyle name="Hyperlink 2 2 4 3 2 2 4" xfId="5427"/>
    <cellStyle name="Hyperlink 2 2 4 3 2 3" xfId="1559"/>
    <cellStyle name="Hyperlink 2 2 4 3 2 3 2" xfId="3770"/>
    <cellStyle name="Hyperlink 2 2 4 3 2 4" xfId="2665"/>
    <cellStyle name="Hyperlink 2 2 4 3 2 5" xfId="4875"/>
    <cellStyle name="Hyperlink 2 2 4 3 3" xfId="722"/>
    <cellStyle name="Hyperlink 2 2 4 3 3 2" xfId="1835"/>
    <cellStyle name="Hyperlink 2 2 4 3 3 2 2" xfId="4046"/>
    <cellStyle name="Hyperlink 2 2 4 3 3 3" xfId="2941"/>
    <cellStyle name="Hyperlink 2 2 4 3 3 4" xfId="5151"/>
    <cellStyle name="Hyperlink 2 2 4 3 4" xfId="1283"/>
    <cellStyle name="Hyperlink 2 2 4 3 4 2" xfId="3494"/>
    <cellStyle name="Hyperlink 2 2 4 3 5" xfId="2389"/>
    <cellStyle name="Hyperlink 2 2 4 3 6" xfId="4599"/>
    <cellStyle name="Hyperlink 2 2 4 4" xfId="262"/>
    <cellStyle name="Hyperlink 2 2 4 4 2" xfId="538"/>
    <cellStyle name="Hyperlink 2 2 4 4 2 2" xfId="1090"/>
    <cellStyle name="Hyperlink 2 2 4 4 2 2 2" xfId="2203"/>
    <cellStyle name="Hyperlink 2 2 4 4 2 2 2 2" xfId="4414"/>
    <cellStyle name="Hyperlink 2 2 4 4 2 2 3" xfId="3309"/>
    <cellStyle name="Hyperlink 2 2 4 4 2 2 4" xfId="5519"/>
    <cellStyle name="Hyperlink 2 2 4 4 2 3" xfId="1651"/>
    <cellStyle name="Hyperlink 2 2 4 4 2 3 2" xfId="3862"/>
    <cellStyle name="Hyperlink 2 2 4 4 2 4" xfId="2757"/>
    <cellStyle name="Hyperlink 2 2 4 4 2 5" xfId="4967"/>
    <cellStyle name="Hyperlink 2 2 4 4 3" xfId="814"/>
    <cellStyle name="Hyperlink 2 2 4 4 3 2" xfId="1927"/>
    <cellStyle name="Hyperlink 2 2 4 4 3 2 2" xfId="4138"/>
    <cellStyle name="Hyperlink 2 2 4 4 3 3" xfId="3033"/>
    <cellStyle name="Hyperlink 2 2 4 4 3 4" xfId="5243"/>
    <cellStyle name="Hyperlink 2 2 4 4 4" xfId="1375"/>
    <cellStyle name="Hyperlink 2 2 4 4 4 2" xfId="3586"/>
    <cellStyle name="Hyperlink 2 2 4 4 5" xfId="2481"/>
    <cellStyle name="Hyperlink 2 2 4 4 6" xfId="4691"/>
    <cellStyle name="Hyperlink 2 2 4 5" xfId="354"/>
    <cellStyle name="Hyperlink 2 2 4 5 2" xfId="906"/>
    <cellStyle name="Hyperlink 2 2 4 5 2 2" xfId="2019"/>
    <cellStyle name="Hyperlink 2 2 4 5 2 2 2" xfId="4230"/>
    <cellStyle name="Hyperlink 2 2 4 5 2 3" xfId="3125"/>
    <cellStyle name="Hyperlink 2 2 4 5 2 4" xfId="5335"/>
    <cellStyle name="Hyperlink 2 2 4 5 3" xfId="1467"/>
    <cellStyle name="Hyperlink 2 2 4 5 3 2" xfId="3678"/>
    <cellStyle name="Hyperlink 2 2 4 5 4" xfId="2573"/>
    <cellStyle name="Hyperlink 2 2 4 5 5" xfId="4783"/>
    <cellStyle name="Hyperlink 2 2 4 6" xfId="630"/>
    <cellStyle name="Hyperlink 2 2 4 6 2" xfId="1743"/>
    <cellStyle name="Hyperlink 2 2 4 6 2 2" xfId="3954"/>
    <cellStyle name="Hyperlink 2 2 4 6 3" xfId="2849"/>
    <cellStyle name="Hyperlink 2 2 4 6 4" xfId="5059"/>
    <cellStyle name="Hyperlink 2 2 4 7" xfId="1191"/>
    <cellStyle name="Hyperlink 2 2 4 7 2" xfId="3402"/>
    <cellStyle name="Hyperlink 2 2 4 8" xfId="2297"/>
    <cellStyle name="Hyperlink 2 2 4 9" xfId="4507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2 2 2" xfId="2178"/>
    <cellStyle name="Hyperlink 2 2 5 2 2 2 2 2 2" xfId="4389"/>
    <cellStyle name="Hyperlink 2 2 5 2 2 2 2 3" xfId="3284"/>
    <cellStyle name="Hyperlink 2 2 5 2 2 2 2 4" xfId="5494"/>
    <cellStyle name="Hyperlink 2 2 5 2 2 2 3" xfId="1626"/>
    <cellStyle name="Hyperlink 2 2 5 2 2 2 3 2" xfId="3837"/>
    <cellStyle name="Hyperlink 2 2 5 2 2 2 4" xfId="2732"/>
    <cellStyle name="Hyperlink 2 2 5 2 2 2 5" xfId="4942"/>
    <cellStyle name="Hyperlink 2 2 5 2 2 3" xfId="789"/>
    <cellStyle name="Hyperlink 2 2 5 2 2 3 2" xfId="1902"/>
    <cellStyle name="Hyperlink 2 2 5 2 2 3 2 2" xfId="4113"/>
    <cellStyle name="Hyperlink 2 2 5 2 2 3 3" xfId="3008"/>
    <cellStyle name="Hyperlink 2 2 5 2 2 3 4" xfId="5218"/>
    <cellStyle name="Hyperlink 2 2 5 2 2 4" xfId="1350"/>
    <cellStyle name="Hyperlink 2 2 5 2 2 4 2" xfId="3561"/>
    <cellStyle name="Hyperlink 2 2 5 2 2 5" xfId="2456"/>
    <cellStyle name="Hyperlink 2 2 5 2 2 6" xfId="4666"/>
    <cellStyle name="Hyperlink 2 2 5 2 3" xfId="329"/>
    <cellStyle name="Hyperlink 2 2 5 2 3 2" xfId="605"/>
    <cellStyle name="Hyperlink 2 2 5 2 3 2 2" xfId="1157"/>
    <cellStyle name="Hyperlink 2 2 5 2 3 2 2 2" xfId="2270"/>
    <cellStyle name="Hyperlink 2 2 5 2 3 2 2 2 2" xfId="4481"/>
    <cellStyle name="Hyperlink 2 2 5 2 3 2 2 3" xfId="3376"/>
    <cellStyle name="Hyperlink 2 2 5 2 3 2 2 4" xfId="5586"/>
    <cellStyle name="Hyperlink 2 2 5 2 3 2 3" xfId="1718"/>
    <cellStyle name="Hyperlink 2 2 5 2 3 2 3 2" xfId="3929"/>
    <cellStyle name="Hyperlink 2 2 5 2 3 2 4" xfId="2824"/>
    <cellStyle name="Hyperlink 2 2 5 2 3 2 5" xfId="5034"/>
    <cellStyle name="Hyperlink 2 2 5 2 3 3" xfId="881"/>
    <cellStyle name="Hyperlink 2 2 5 2 3 3 2" xfId="1994"/>
    <cellStyle name="Hyperlink 2 2 5 2 3 3 2 2" xfId="4205"/>
    <cellStyle name="Hyperlink 2 2 5 2 3 3 3" xfId="3100"/>
    <cellStyle name="Hyperlink 2 2 5 2 3 3 4" xfId="5310"/>
    <cellStyle name="Hyperlink 2 2 5 2 3 4" xfId="1442"/>
    <cellStyle name="Hyperlink 2 2 5 2 3 4 2" xfId="3653"/>
    <cellStyle name="Hyperlink 2 2 5 2 3 5" xfId="2548"/>
    <cellStyle name="Hyperlink 2 2 5 2 3 6" xfId="4758"/>
    <cellStyle name="Hyperlink 2 2 5 2 4" xfId="421"/>
    <cellStyle name="Hyperlink 2 2 5 2 4 2" xfId="973"/>
    <cellStyle name="Hyperlink 2 2 5 2 4 2 2" xfId="2086"/>
    <cellStyle name="Hyperlink 2 2 5 2 4 2 2 2" xfId="4297"/>
    <cellStyle name="Hyperlink 2 2 5 2 4 2 3" xfId="3192"/>
    <cellStyle name="Hyperlink 2 2 5 2 4 2 4" xfId="5402"/>
    <cellStyle name="Hyperlink 2 2 5 2 4 3" xfId="1534"/>
    <cellStyle name="Hyperlink 2 2 5 2 4 3 2" xfId="3745"/>
    <cellStyle name="Hyperlink 2 2 5 2 4 4" xfId="2640"/>
    <cellStyle name="Hyperlink 2 2 5 2 4 5" xfId="4850"/>
    <cellStyle name="Hyperlink 2 2 5 2 5" xfId="697"/>
    <cellStyle name="Hyperlink 2 2 5 2 5 2" xfId="1810"/>
    <cellStyle name="Hyperlink 2 2 5 2 5 2 2" xfId="4021"/>
    <cellStyle name="Hyperlink 2 2 5 2 5 3" xfId="2916"/>
    <cellStyle name="Hyperlink 2 2 5 2 5 4" xfId="5126"/>
    <cellStyle name="Hyperlink 2 2 5 2 6" xfId="1258"/>
    <cellStyle name="Hyperlink 2 2 5 2 6 2" xfId="3469"/>
    <cellStyle name="Hyperlink 2 2 5 2 7" xfId="2364"/>
    <cellStyle name="Hyperlink 2 2 5 2 8" xfId="4574"/>
    <cellStyle name="Hyperlink 2 2 5 3" xfId="191"/>
    <cellStyle name="Hyperlink 2 2 5 3 2" xfId="467"/>
    <cellStyle name="Hyperlink 2 2 5 3 2 2" xfId="1019"/>
    <cellStyle name="Hyperlink 2 2 5 3 2 2 2" xfId="2132"/>
    <cellStyle name="Hyperlink 2 2 5 3 2 2 2 2" xfId="4343"/>
    <cellStyle name="Hyperlink 2 2 5 3 2 2 3" xfId="3238"/>
    <cellStyle name="Hyperlink 2 2 5 3 2 2 4" xfId="5448"/>
    <cellStyle name="Hyperlink 2 2 5 3 2 3" xfId="1580"/>
    <cellStyle name="Hyperlink 2 2 5 3 2 3 2" xfId="3791"/>
    <cellStyle name="Hyperlink 2 2 5 3 2 4" xfId="2686"/>
    <cellStyle name="Hyperlink 2 2 5 3 2 5" xfId="4896"/>
    <cellStyle name="Hyperlink 2 2 5 3 3" xfId="743"/>
    <cellStyle name="Hyperlink 2 2 5 3 3 2" xfId="1856"/>
    <cellStyle name="Hyperlink 2 2 5 3 3 2 2" xfId="4067"/>
    <cellStyle name="Hyperlink 2 2 5 3 3 3" xfId="2962"/>
    <cellStyle name="Hyperlink 2 2 5 3 3 4" xfId="5172"/>
    <cellStyle name="Hyperlink 2 2 5 3 4" xfId="1304"/>
    <cellStyle name="Hyperlink 2 2 5 3 4 2" xfId="3515"/>
    <cellStyle name="Hyperlink 2 2 5 3 5" xfId="2410"/>
    <cellStyle name="Hyperlink 2 2 5 3 6" xfId="4620"/>
    <cellStyle name="Hyperlink 2 2 5 4" xfId="283"/>
    <cellStyle name="Hyperlink 2 2 5 4 2" xfId="559"/>
    <cellStyle name="Hyperlink 2 2 5 4 2 2" xfId="1111"/>
    <cellStyle name="Hyperlink 2 2 5 4 2 2 2" xfId="2224"/>
    <cellStyle name="Hyperlink 2 2 5 4 2 2 2 2" xfId="4435"/>
    <cellStyle name="Hyperlink 2 2 5 4 2 2 3" xfId="3330"/>
    <cellStyle name="Hyperlink 2 2 5 4 2 2 4" xfId="5540"/>
    <cellStyle name="Hyperlink 2 2 5 4 2 3" xfId="1672"/>
    <cellStyle name="Hyperlink 2 2 5 4 2 3 2" xfId="3883"/>
    <cellStyle name="Hyperlink 2 2 5 4 2 4" xfId="2778"/>
    <cellStyle name="Hyperlink 2 2 5 4 2 5" xfId="4988"/>
    <cellStyle name="Hyperlink 2 2 5 4 3" xfId="835"/>
    <cellStyle name="Hyperlink 2 2 5 4 3 2" xfId="1948"/>
    <cellStyle name="Hyperlink 2 2 5 4 3 2 2" xfId="4159"/>
    <cellStyle name="Hyperlink 2 2 5 4 3 3" xfId="3054"/>
    <cellStyle name="Hyperlink 2 2 5 4 3 4" xfId="5264"/>
    <cellStyle name="Hyperlink 2 2 5 4 4" xfId="1396"/>
    <cellStyle name="Hyperlink 2 2 5 4 4 2" xfId="3607"/>
    <cellStyle name="Hyperlink 2 2 5 4 5" xfId="2502"/>
    <cellStyle name="Hyperlink 2 2 5 4 6" xfId="4712"/>
    <cellStyle name="Hyperlink 2 2 5 5" xfId="375"/>
    <cellStyle name="Hyperlink 2 2 5 5 2" xfId="927"/>
    <cellStyle name="Hyperlink 2 2 5 5 2 2" xfId="2040"/>
    <cellStyle name="Hyperlink 2 2 5 5 2 2 2" xfId="4251"/>
    <cellStyle name="Hyperlink 2 2 5 5 2 3" xfId="3146"/>
    <cellStyle name="Hyperlink 2 2 5 5 2 4" xfId="5356"/>
    <cellStyle name="Hyperlink 2 2 5 5 3" xfId="1488"/>
    <cellStyle name="Hyperlink 2 2 5 5 3 2" xfId="3699"/>
    <cellStyle name="Hyperlink 2 2 5 5 4" xfId="2594"/>
    <cellStyle name="Hyperlink 2 2 5 5 5" xfId="4804"/>
    <cellStyle name="Hyperlink 2 2 5 6" xfId="651"/>
    <cellStyle name="Hyperlink 2 2 5 6 2" xfId="1764"/>
    <cellStyle name="Hyperlink 2 2 5 6 2 2" xfId="3975"/>
    <cellStyle name="Hyperlink 2 2 5 6 3" xfId="2870"/>
    <cellStyle name="Hyperlink 2 2 5 6 4" xfId="5080"/>
    <cellStyle name="Hyperlink 2 2 5 7" xfId="1212"/>
    <cellStyle name="Hyperlink 2 2 5 7 2" xfId="3423"/>
    <cellStyle name="Hyperlink 2 2 5 8" xfId="2318"/>
    <cellStyle name="Hyperlink 2 2 5 9" xfId="4528"/>
    <cellStyle name="Hyperlink 2 2 6" xfId="104"/>
    <cellStyle name="Hyperlink 2 2 6 2" xfId="196"/>
    <cellStyle name="Hyperlink 2 2 6 2 2" xfId="472"/>
    <cellStyle name="Hyperlink 2 2 6 2 2 2" xfId="1024"/>
    <cellStyle name="Hyperlink 2 2 6 2 2 2 2" xfId="2137"/>
    <cellStyle name="Hyperlink 2 2 6 2 2 2 2 2" xfId="4348"/>
    <cellStyle name="Hyperlink 2 2 6 2 2 2 3" xfId="3243"/>
    <cellStyle name="Hyperlink 2 2 6 2 2 2 4" xfId="5453"/>
    <cellStyle name="Hyperlink 2 2 6 2 2 3" xfId="1585"/>
    <cellStyle name="Hyperlink 2 2 6 2 2 3 2" xfId="3796"/>
    <cellStyle name="Hyperlink 2 2 6 2 2 4" xfId="2691"/>
    <cellStyle name="Hyperlink 2 2 6 2 2 5" xfId="4901"/>
    <cellStyle name="Hyperlink 2 2 6 2 3" xfId="748"/>
    <cellStyle name="Hyperlink 2 2 6 2 3 2" xfId="1861"/>
    <cellStyle name="Hyperlink 2 2 6 2 3 2 2" xfId="4072"/>
    <cellStyle name="Hyperlink 2 2 6 2 3 3" xfId="2967"/>
    <cellStyle name="Hyperlink 2 2 6 2 3 4" xfId="5177"/>
    <cellStyle name="Hyperlink 2 2 6 2 4" xfId="1309"/>
    <cellStyle name="Hyperlink 2 2 6 2 4 2" xfId="3520"/>
    <cellStyle name="Hyperlink 2 2 6 2 5" xfId="2415"/>
    <cellStyle name="Hyperlink 2 2 6 2 6" xfId="4625"/>
    <cellStyle name="Hyperlink 2 2 6 3" xfId="288"/>
    <cellStyle name="Hyperlink 2 2 6 3 2" xfId="564"/>
    <cellStyle name="Hyperlink 2 2 6 3 2 2" xfId="1116"/>
    <cellStyle name="Hyperlink 2 2 6 3 2 2 2" xfId="2229"/>
    <cellStyle name="Hyperlink 2 2 6 3 2 2 2 2" xfId="4440"/>
    <cellStyle name="Hyperlink 2 2 6 3 2 2 3" xfId="3335"/>
    <cellStyle name="Hyperlink 2 2 6 3 2 2 4" xfId="5545"/>
    <cellStyle name="Hyperlink 2 2 6 3 2 3" xfId="1677"/>
    <cellStyle name="Hyperlink 2 2 6 3 2 3 2" xfId="3888"/>
    <cellStyle name="Hyperlink 2 2 6 3 2 4" xfId="2783"/>
    <cellStyle name="Hyperlink 2 2 6 3 2 5" xfId="4993"/>
    <cellStyle name="Hyperlink 2 2 6 3 3" xfId="840"/>
    <cellStyle name="Hyperlink 2 2 6 3 3 2" xfId="1953"/>
    <cellStyle name="Hyperlink 2 2 6 3 3 2 2" xfId="4164"/>
    <cellStyle name="Hyperlink 2 2 6 3 3 3" xfId="3059"/>
    <cellStyle name="Hyperlink 2 2 6 3 3 4" xfId="5269"/>
    <cellStyle name="Hyperlink 2 2 6 3 4" xfId="1401"/>
    <cellStyle name="Hyperlink 2 2 6 3 4 2" xfId="3612"/>
    <cellStyle name="Hyperlink 2 2 6 3 5" xfId="2507"/>
    <cellStyle name="Hyperlink 2 2 6 3 6" xfId="4717"/>
    <cellStyle name="Hyperlink 2 2 6 4" xfId="380"/>
    <cellStyle name="Hyperlink 2 2 6 4 2" xfId="932"/>
    <cellStyle name="Hyperlink 2 2 6 4 2 2" xfId="2045"/>
    <cellStyle name="Hyperlink 2 2 6 4 2 2 2" xfId="4256"/>
    <cellStyle name="Hyperlink 2 2 6 4 2 3" xfId="3151"/>
    <cellStyle name="Hyperlink 2 2 6 4 2 4" xfId="5361"/>
    <cellStyle name="Hyperlink 2 2 6 4 3" xfId="1493"/>
    <cellStyle name="Hyperlink 2 2 6 4 3 2" xfId="3704"/>
    <cellStyle name="Hyperlink 2 2 6 4 4" xfId="2599"/>
    <cellStyle name="Hyperlink 2 2 6 4 5" xfId="4809"/>
    <cellStyle name="Hyperlink 2 2 6 5" xfId="656"/>
    <cellStyle name="Hyperlink 2 2 6 5 2" xfId="1769"/>
    <cellStyle name="Hyperlink 2 2 6 5 2 2" xfId="3980"/>
    <cellStyle name="Hyperlink 2 2 6 5 3" xfId="2875"/>
    <cellStyle name="Hyperlink 2 2 6 5 4" xfId="5085"/>
    <cellStyle name="Hyperlink 2 2 6 6" xfId="1217"/>
    <cellStyle name="Hyperlink 2 2 6 6 2" xfId="3428"/>
    <cellStyle name="Hyperlink 2 2 6 7" xfId="2323"/>
    <cellStyle name="Hyperlink 2 2 6 8" xfId="4533"/>
    <cellStyle name="Hyperlink 2 2 7" xfId="150"/>
    <cellStyle name="Hyperlink 2 2 7 2" xfId="426"/>
    <cellStyle name="Hyperlink 2 2 7 2 2" xfId="978"/>
    <cellStyle name="Hyperlink 2 2 7 2 2 2" xfId="2091"/>
    <cellStyle name="Hyperlink 2 2 7 2 2 2 2" xfId="4302"/>
    <cellStyle name="Hyperlink 2 2 7 2 2 3" xfId="3197"/>
    <cellStyle name="Hyperlink 2 2 7 2 2 4" xfId="5407"/>
    <cellStyle name="Hyperlink 2 2 7 2 3" xfId="1539"/>
    <cellStyle name="Hyperlink 2 2 7 2 3 2" xfId="3750"/>
    <cellStyle name="Hyperlink 2 2 7 2 4" xfId="2645"/>
    <cellStyle name="Hyperlink 2 2 7 2 5" xfId="4855"/>
    <cellStyle name="Hyperlink 2 2 7 3" xfId="702"/>
    <cellStyle name="Hyperlink 2 2 7 3 2" xfId="1815"/>
    <cellStyle name="Hyperlink 2 2 7 3 2 2" xfId="4026"/>
    <cellStyle name="Hyperlink 2 2 7 3 3" xfId="2921"/>
    <cellStyle name="Hyperlink 2 2 7 3 4" xfId="5131"/>
    <cellStyle name="Hyperlink 2 2 7 4" xfId="1263"/>
    <cellStyle name="Hyperlink 2 2 7 4 2" xfId="3474"/>
    <cellStyle name="Hyperlink 2 2 7 5" xfId="2369"/>
    <cellStyle name="Hyperlink 2 2 7 6" xfId="4579"/>
    <cellStyle name="Hyperlink 2 2 8" xfId="242"/>
    <cellStyle name="Hyperlink 2 2 8 2" xfId="518"/>
    <cellStyle name="Hyperlink 2 2 8 2 2" xfId="1070"/>
    <cellStyle name="Hyperlink 2 2 8 2 2 2" xfId="2183"/>
    <cellStyle name="Hyperlink 2 2 8 2 2 2 2" xfId="4394"/>
    <cellStyle name="Hyperlink 2 2 8 2 2 3" xfId="3289"/>
    <cellStyle name="Hyperlink 2 2 8 2 2 4" xfId="5499"/>
    <cellStyle name="Hyperlink 2 2 8 2 3" xfId="1631"/>
    <cellStyle name="Hyperlink 2 2 8 2 3 2" xfId="3842"/>
    <cellStyle name="Hyperlink 2 2 8 2 4" xfId="2737"/>
    <cellStyle name="Hyperlink 2 2 8 2 5" xfId="4947"/>
    <cellStyle name="Hyperlink 2 2 8 3" xfId="794"/>
    <cellStyle name="Hyperlink 2 2 8 3 2" xfId="1907"/>
    <cellStyle name="Hyperlink 2 2 8 3 2 2" xfId="4118"/>
    <cellStyle name="Hyperlink 2 2 8 3 3" xfId="3013"/>
    <cellStyle name="Hyperlink 2 2 8 3 4" xfId="5223"/>
    <cellStyle name="Hyperlink 2 2 8 4" xfId="1355"/>
    <cellStyle name="Hyperlink 2 2 8 4 2" xfId="3566"/>
    <cellStyle name="Hyperlink 2 2 8 5" xfId="2461"/>
    <cellStyle name="Hyperlink 2 2 8 6" xfId="4671"/>
    <cellStyle name="Hyperlink 2 2 9" xfId="334"/>
    <cellStyle name="Hyperlink 2 2 9 2" xfId="886"/>
    <cellStyle name="Hyperlink 2 2 9 2 2" xfId="1999"/>
    <cellStyle name="Hyperlink 2 2 9 2 2 2" xfId="4210"/>
    <cellStyle name="Hyperlink 2 2 9 2 3" xfId="3105"/>
    <cellStyle name="Hyperlink 2 2 9 2 4" xfId="5315"/>
    <cellStyle name="Hyperlink 2 2 9 3" xfId="1447"/>
    <cellStyle name="Hyperlink 2 2 9 3 2" xfId="3658"/>
    <cellStyle name="Hyperlink 2 2 9 4" xfId="2553"/>
    <cellStyle name="Hyperlink 2 2 9 5" xfId="4763"/>
    <cellStyle name="Hyperlink 2 3" xfId="60"/>
    <cellStyle name="Hyperlink 2 3 10" xfId="2280"/>
    <cellStyle name="Hyperlink 2 3 11" xfId="4490"/>
    <cellStyle name="Hyperlink 2 3 2" xfId="71"/>
    <cellStyle name="Hyperlink 2 3 2 10" xfId="4500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2 2 2" xfId="2170"/>
    <cellStyle name="Hyperlink 2 3 2 2 2 2 2 2 2 2" xfId="4381"/>
    <cellStyle name="Hyperlink 2 3 2 2 2 2 2 2 3" xfId="3276"/>
    <cellStyle name="Hyperlink 2 3 2 2 2 2 2 2 4" xfId="5486"/>
    <cellStyle name="Hyperlink 2 3 2 2 2 2 2 3" xfId="1618"/>
    <cellStyle name="Hyperlink 2 3 2 2 2 2 2 3 2" xfId="3829"/>
    <cellStyle name="Hyperlink 2 3 2 2 2 2 2 4" xfId="2724"/>
    <cellStyle name="Hyperlink 2 3 2 2 2 2 2 5" xfId="4934"/>
    <cellStyle name="Hyperlink 2 3 2 2 2 2 3" xfId="781"/>
    <cellStyle name="Hyperlink 2 3 2 2 2 2 3 2" xfId="1894"/>
    <cellStyle name="Hyperlink 2 3 2 2 2 2 3 2 2" xfId="4105"/>
    <cellStyle name="Hyperlink 2 3 2 2 2 2 3 3" xfId="3000"/>
    <cellStyle name="Hyperlink 2 3 2 2 2 2 3 4" xfId="5210"/>
    <cellStyle name="Hyperlink 2 3 2 2 2 2 4" xfId="1342"/>
    <cellStyle name="Hyperlink 2 3 2 2 2 2 4 2" xfId="3553"/>
    <cellStyle name="Hyperlink 2 3 2 2 2 2 5" xfId="2448"/>
    <cellStyle name="Hyperlink 2 3 2 2 2 2 6" xfId="4658"/>
    <cellStyle name="Hyperlink 2 3 2 2 2 3" xfId="321"/>
    <cellStyle name="Hyperlink 2 3 2 2 2 3 2" xfId="597"/>
    <cellStyle name="Hyperlink 2 3 2 2 2 3 2 2" xfId="1149"/>
    <cellStyle name="Hyperlink 2 3 2 2 2 3 2 2 2" xfId="2262"/>
    <cellStyle name="Hyperlink 2 3 2 2 2 3 2 2 2 2" xfId="4473"/>
    <cellStyle name="Hyperlink 2 3 2 2 2 3 2 2 3" xfId="3368"/>
    <cellStyle name="Hyperlink 2 3 2 2 2 3 2 2 4" xfId="5578"/>
    <cellStyle name="Hyperlink 2 3 2 2 2 3 2 3" xfId="1710"/>
    <cellStyle name="Hyperlink 2 3 2 2 2 3 2 3 2" xfId="3921"/>
    <cellStyle name="Hyperlink 2 3 2 2 2 3 2 4" xfId="2816"/>
    <cellStyle name="Hyperlink 2 3 2 2 2 3 2 5" xfId="5026"/>
    <cellStyle name="Hyperlink 2 3 2 2 2 3 3" xfId="873"/>
    <cellStyle name="Hyperlink 2 3 2 2 2 3 3 2" xfId="1986"/>
    <cellStyle name="Hyperlink 2 3 2 2 2 3 3 2 2" xfId="4197"/>
    <cellStyle name="Hyperlink 2 3 2 2 2 3 3 3" xfId="3092"/>
    <cellStyle name="Hyperlink 2 3 2 2 2 3 3 4" xfId="5302"/>
    <cellStyle name="Hyperlink 2 3 2 2 2 3 4" xfId="1434"/>
    <cellStyle name="Hyperlink 2 3 2 2 2 3 4 2" xfId="3645"/>
    <cellStyle name="Hyperlink 2 3 2 2 2 3 5" xfId="2540"/>
    <cellStyle name="Hyperlink 2 3 2 2 2 3 6" xfId="4750"/>
    <cellStyle name="Hyperlink 2 3 2 2 2 4" xfId="413"/>
    <cellStyle name="Hyperlink 2 3 2 2 2 4 2" xfId="965"/>
    <cellStyle name="Hyperlink 2 3 2 2 2 4 2 2" xfId="2078"/>
    <cellStyle name="Hyperlink 2 3 2 2 2 4 2 2 2" xfId="4289"/>
    <cellStyle name="Hyperlink 2 3 2 2 2 4 2 3" xfId="3184"/>
    <cellStyle name="Hyperlink 2 3 2 2 2 4 2 4" xfId="5394"/>
    <cellStyle name="Hyperlink 2 3 2 2 2 4 3" xfId="1526"/>
    <cellStyle name="Hyperlink 2 3 2 2 2 4 3 2" xfId="3737"/>
    <cellStyle name="Hyperlink 2 3 2 2 2 4 4" xfId="2632"/>
    <cellStyle name="Hyperlink 2 3 2 2 2 4 5" xfId="4842"/>
    <cellStyle name="Hyperlink 2 3 2 2 2 5" xfId="689"/>
    <cellStyle name="Hyperlink 2 3 2 2 2 5 2" xfId="1802"/>
    <cellStyle name="Hyperlink 2 3 2 2 2 5 2 2" xfId="4013"/>
    <cellStyle name="Hyperlink 2 3 2 2 2 5 3" xfId="2908"/>
    <cellStyle name="Hyperlink 2 3 2 2 2 5 4" xfId="5118"/>
    <cellStyle name="Hyperlink 2 3 2 2 2 6" xfId="1250"/>
    <cellStyle name="Hyperlink 2 3 2 2 2 6 2" xfId="3461"/>
    <cellStyle name="Hyperlink 2 3 2 2 2 7" xfId="2356"/>
    <cellStyle name="Hyperlink 2 3 2 2 2 8" xfId="4566"/>
    <cellStyle name="Hyperlink 2 3 2 2 3" xfId="183"/>
    <cellStyle name="Hyperlink 2 3 2 2 3 2" xfId="459"/>
    <cellStyle name="Hyperlink 2 3 2 2 3 2 2" xfId="1011"/>
    <cellStyle name="Hyperlink 2 3 2 2 3 2 2 2" xfId="2124"/>
    <cellStyle name="Hyperlink 2 3 2 2 3 2 2 2 2" xfId="4335"/>
    <cellStyle name="Hyperlink 2 3 2 2 3 2 2 3" xfId="3230"/>
    <cellStyle name="Hyperlink 2 3 2 2 3 2 2 4" xfId="5440"/>
    <cellStyle name="Hyperlink 2 3 2 2 3 2 3" xfId="1572"/>
    <cellStyle name="Hyperlink 2 3 2 2 3 2 3 2" xfId="3783"/>
    <cellStyle name="Hyperlink 2 3 2 2 3 2 4" xfId="2678"/>
    <cellStyle name="Hyperlink 2 3 2 2 3 2 5" xfId="4888"/>
    <cellStyle name="Hyperlink 2 3 2 2 3 3" xfId="735"/>
    <cellStyle name="Hyperlink 2 3 2 2 3 3 2" xfId="1848"/>
    <cellStyle name="Hyperlink 2 3 2 2 3 3 2 2" xfId="4059"/>
    <cellStyle name="Hyperlink 2 3 2 2 3 3 3" xfId="2954"/>
    <cellStyle name="Hyperlink 2 3 2 2 3 3 4" xfId="5164"/>
    <cellStyle name="Hyperlink 2 3 2 2 3 4" xfId="1296"/>
    <cellStyle name="Hyperlink 2 3 2 2 3 4 2" xfId="3507"/>
    <cellStyle name="Hyperlink 2 3 2 2 3 5" xfId="2402"/>
    <cellStyle name="Hyperlink 2 3 2 2 3 6" xfId="4612"/>
    <cellStyle name="Hyperlink 2 3 2 2 4" xfId="275"/>
    <cellStyle name="Hyperlink 2 3 2 2 4 2" xfId="551"/>
    <cellStyle name="Hyperlink 2 3 2 2 4 2 2" xfId="1103"/>
    <cellStyle name="Hyperlink 2 3 2 2 4 2 2 2" xfId="2216"/>
    <cellStyle name="Hyperlink 2 3 2 2 4 2 2 2 2" xfId="4427"/>
    <cellStyle name="Hyperlink 2 3 2 2 4 2 2 3" xfId="3322"/>
    <cellStyle name="Hyperlink 2 3 2 2 4 2 2 4" xfId="5532"/>
    <cellStyle name="Hyperlink 2 3 2 2 4 2 3" xfId="1664"/>
    <cellStyle name="Hyperlink 2 3 2 2 4 2 3 2" xfId="3875"/>
    <cellStyle name="Hyperlink 2 3 2 2 4 2 4" xfId="2770"/>
    <cellStyle name="Hyperlink 2 3 2 2 4 2 5" xfId="4980"/>
    <cellStyle name="Hyperlink 2 3 2 2 4 3" xfId="827"/>
    <cellStyle name="Hyperlink 2 3 2 2 4 3 2" xfId="1940"/>
    <cellStyle name="Hyperlink 2 3 2 2 4 3 2 2" xfId="4151"/>
    <cellStyle name="Hyperlink 2 3 2 2 4 3 3" xfId="3046"/>
    <cellStyle name="Hyperlink 2 3 2 2 4 3 4" xfId="5256"/>
    <cellStyle name="Hyperlink 2 3 2 2 4 4" xfId="1388"/>
    <cellStyle name="Hyperlink 2 3 2 2 4 4 2" xfId="3599"/>
    <cellStyle name="Hyperlink 2 3 2 2 4 5" xfId="2494"/>
    <cellStyle name="Hyperlink 2 3 2 2 4 6" xfId="4704"/>
    <cellStyle name="Hyperlink 2 3 2 2 5" xfId="367"/>
    <cellStyle name="Hyperlink 2 3 2 2 5 2" xfId="919"/>
    <cellStyle name="Hyperlink 2 3 2 2 5 2 2" xfId="2032"/>
    <cellStyle name="Hyperlink 2 3 2 2 5 2 2 2" xfId="4243"/>
    <cellStyle name="Hyperlink 2 3 2 2 5 2 3" xfId="3138"/>
    <cellStyle name="Hyperlink 2 3 2 2 5 2 4" xfId="5348"/>
    <cellStyle name="Hyperlink 2 3 2 2 5 3" xfId="1480"/>
    <cellStyle name="Hyperlink 2 3 2 2 5 3 2" xfId="3691"/>
    <cellStyle name="Hyperlink 2 3 2 2 5 4" xfId="2586"/>
    <cellStyle name="Hyperlink 2 3 2 2 5 5" xfId="4796"/>
    <cellStyle name="Hyperlink 2 3 2 2 6" xfId="643"/>
    <cellStyle name="Hyperlink 2 3 2 2 6 2" xfId="1756"/>
    <cellStyle name="Hyperlink 2 3 2 2 6 2 2" xfId="3967"/>
    <cellStyle name="Hyperlink 2 3 2 2 6 3" xfId="2862"/>
    <cellStyle name="Hyperlink 2 3 2 2 6 4" xfId="5072"/>
    <cellStyle name="Hyperlink 2 3 2 2 7" xfId="1204"/>
    <cellStyle name="Hyperlink 2 3 2 2 7 2" xfId="3415"/>
    <cellStyle name="Hyperlink 2 3 2 2 8" xfId="2310"/>
    <cellStyle name="Hyperlink 2 3 2 2 9" xfId="4520"/>
    <cellStyle name="Hyperlink 2 3 2 3" xfId="117"/>
    <cellStyle name="Hyperlink 2 3 2 3 2" xfId="209"/>
    <cellStyle name="Hyperlink 2 3 2 3 2 2" xfId="485"/>
    <cellStyle name="Hyperlink 2 3 2 3 2 2 2" xfId="1037"/>
    <cellStyle name="Hyperlink 2 3 2 3 2 2 2 2" xfId="2150"/>
    <cellStyle name="Hyperlink 2 3 2 3 2 2 2 2 2" xfId="4361"/>
    <cellStyle name="Hyperlink 2 3 2 3 2 2 2 3" xfId="3256"/>
    <cellStyle name="Hyperlink 2 3 2 3 2 2 2 4" xfId="5466"/>
    <cellStyle name="Hyperlink 2 3 2 3 2 2 3" xfId="1598"/>
    <cellStyle name="Hyperlink 2 3 2 3 2 2 3 2" xfId="3809"/>
    <cellStyle name="Hyperlink 2 3 2 3 2 2 4" xfId="2704"/>
    <cellStyle name="Hyperlink 2 3 2 3 2 2 5" xfId="4914"/>
    <cellStyle name="Hyperlink 2 3 2 3 2 3" xfId="761"/>
    <cellStyle name="Hyperlink 2 3 2 3 2 3 2" xfId="1874"/>
    <cellStyle name="Hyperlink 2 3 2 3 2 3 2 2" xfId="4085"/>
    <cellStyle name="Hyperlink 2 3 2 3 2 3 3" xfId="2980"/>
    <cellStyle name="Hyperlink 2 3 2 3 2 3 4" xfId="5190"/>
    <cellStyle name="Hyperlink 2 3 2 3 2 4" xfId="1322"/>
    <cellStyle name="Hyperlink 2 3 2 3 2 4 2" xfId="3533"/>
    <cellStyle name="Hyperlink 2 3 2 3 2 5" xfId="2428"/>
    <cellStyle name="Hyperlink 2 3 2 3 2 6" xfId="4638"/>
    <cellStyle name="Hyperlink 2 3 2 3 3" xfId="301"/>
    <cellStyle name="Hyperlink 2 3 2 3 3 2" xfId="577"/>
    <cellStyle name="Hyperlink 2 3 2 3 3 2 2" xfId="1129"/>
    <cellStyle name="Hyperlink 2 3 2 3 3 2 2 2" xfId="2242"/>
    <cellStyle name="Hyperlink 2 3 2 3 3 2 2 2 2" xfId="4453"/>
    <cellStyle name="Hyperlink 2 3 2 3 3 2 2 3" xfId="3348"/>
    <cellStyle name="Hyperlink 2 3 2 3 3 2 2 4" xfId="5558"/>
    <cellStyle name="Hyperlink 2 3 2 3 3 2 3" xfId="1690"/>
    <cellStyle name="Hyperlink 2 3 2 3 3 2 3 2" xfId="3901"/>
    <cellStyle name="Hyperlink 2 3 2 3 3 2 4" xfId="2796"/>
    <cellStyle name="Hyperlink 2 3 2 3 3 2 5" xfId="5006"/>
    <cellStyle name="Hyperlink 2 3 2 3 3 3" xfId="853"/>
    <cellStyle name="Hyperlink 2 3 2 3 3 3 2" xfId="1966"/>
    <cellStyle name="Hyperlink 2 3 2 3 3 3 2 2" xfId="4177"/>
    <cellStyle name="Hyperlink 2 3 2 3 3 3 3" xfId="3072"/>
    <cellStyle name="Hyperlink 2 3 2 3 3 3 4" xfId="5282"/>
    <cellStyle name="Hyperlink 2 3 2 3 3 4" xfId="1414"/>
    <cellStyle name="Hyperlink 2 3 2 3 3 4 2" xfId="3625"/>
    <cellStyle name="Hyperlink 2 3 2 3 3 5" xfId="2520"/>
    <cellStyle name="Hyperlink 2 3 2 3 3 6" xfId="4730"/>
    <cellStyle name="Hyperlink 2 3 2 3 4" xfId="393"/>
    <cellStyle name="Hyperlink 2 3 2 3 4 2" xfId="945"/>
    <cellStyle name="Hyperlink 2 3 2 3 4 2 2" xfId="2058"/>
    <cellStyle name="Hyperlink 2 3 2 3 4 2 2 2" xfId="4269"/>
    <cellStyle name="Hyperlink 2 3 2 3 4 2 3" xfId="3164"/>
    <cellStyle name="Hyperlink 2 3 2 3 4 2 4" xfId="5374"/>
    <cellStyle name="Hyperlink 2 3 2 3 4 3" xfId="1506"/>
    <cellStyle name="Hyperlink 2 3 2 3 4 3 2" xfId="3717"/>
    <cellStyle name="Hyperlink 2 3 2 3 4 4" xfId="2612"/>
    <cellStyle name="Hyperlink 2 3 2 3 4 5" xfId="4822"/>
    <cellStyle name="Hyperlink 2 3 2 3 5" xfId="669"/>
    <cellStyle name="Hyperlink 2 3 2 3 5 2" xfId="1782"/>
    <cellStyle name="Hyperlink 2 3 2 3 5 2 2" xfId="3993"/>
    <cellStyle name="Hyperlink 2 3 2 3 5 3" xfId="2888"/>
    <cellStyle name="Hyperlink 2 3 2 3 5 4" xfId="5098"/>
    <cellStyle name="Hyperlink 2 3 2 3 6" xfId="1230"/>
    <cellStyle name="Hyperlink 2 3 2 3 6 2" xfId="3441"/>
    <cellStyle name="Hyperlink 2 3 2 3 7" xfId="2336"/>
    <cellStyle name="Hyperlink 2 3 2 3 8" xfId="4546"/>
    <cellStyle name="Hyperlink 2 3 2 4" xfId="163"/>
    <cellStyle name="Hyperlink 2 3 2 4 2" xfId="439"/>
    <cellStyle name="Hyperlink 2 3 2 4 2 2" xfId="991"/>
    <cellStyle name="Hyperlink 2 3 2 4 2 2 2" xfId="2104"/>
    <cellStyle name="Hyperlink 2 3 2 4 2 2 2 2" xfId="4315"/>
    <cellStyle name="Hyperlink 2 3 2 4 2 2 3" xfId="3210"/>
    <cellStyle name="Hyperlink 2 3 2 4 2 2 4" xfId="5420"/>
    <cellStyle name="Hyperlink 2 3 2 4 2 3" xfId="1552"/>
    <cellStyle name="Hyperlink 2 3 2 4 2 3 2" xfId="3763"/>
    <cellStyle name="Hyperlink 2 3 2 4 2 4" xfId="2658"/>
    <cellStyle name="Hyperlink 2 3 2 4 2 5" xfId="4868"/>
    <cellStyle name="Hyperlink 2 3 2 4 3" xfId="715"/>
    <cellStyle name="Hyperlink 2 3 2 4 3 2" xfId="1828"/>
    <cellStyle name="Hyperlink 2 3 2 4 3 2 2" xfId="4039"/>
    <cellStyle name="Hyperlink 2 3 2 4 3 3" xfId="2934"/>
    <cellStyle name="Hyperlink 2 3 2 4 3 4" xfId="5144"/>
    <cellStyle name="Hyperlink 2 3 2 4 4" xfId="1276"/>
    <cellStyle name="Hyperlink 2 3 2 4 4 2" xfId="3487"/>
    <cellStyle name="Hyperlink 2 3 2 4 5" xfId="2382"/>
    <cellStyle name="Hyperlink 2 3 2 4 6" xfId="4592"/>
    <cellStyle name="Hyperlink 2 3 2 5" xfId="255"/>
    <cellStyle name="Hyperlink 2 3 2 5 2" xfId="531"/>
    <cellStyle name="Hyperlink 2 3 2 5 2 2" xfId="1083"/>
    <cellStyle name="Hyperlink 2 3 2 5 2 2 2" xfId="2196"/>
    <cellStyle name="Hyperlink 2 3 2 5 2 2 2 2" xfId="4407"/>
    <cellStyle name="Hyperlink 2 3 2 5 2 2 3" xfId="3302"/>
    <cellStyle name="Hyperlink 2 3 2 5 2 2 4" xfId="5512"/>
    <cellStyle name="Hyperlink 2 3 2 5 2 3" xfId="1644"/>
    <cellStyle name="Hyperlink 2 3 2 5 2 3 2" xfId="3855"/>
    <cellStyle name="Hyperlink 2 3 2 5 2 4" xfId="2750"/>
    <cellStyle name="Hyperlink 2 3 2 5 2 5" xfId="4960"/>
    <cellStyle name="Hyperlink 2 3 2 5 3" xfId="807"/>
    <cellStyle name="Hyperlink 2 3 2 5 3 2" xfId="1920"/>
    <cellStyle name="Hyperlink 2 3 2 5 3 2 2" xfId="4131"/>
    <cellStyle name="Hyperlink 2 3 2 5 3 3" xfId="3026"/>
    <cellStyle name="Hyperlink 2 3 2 5 3 4" xfId="5236"/>
    <cellStyle name="Hyperlink 2 3 2 5 4" xfId="1368"/>
    <cellStyle name="Hyperlink 2 3 2 5 4 2" xfId="3579"/>
    <cellStyle name="Hyperlink 2 3 2 5 5" xfId="2474"/>
    <cellStyle name="Hyperlink 2 3 2 5 6" xfId="4684"/>
    <cellStyle name="Hyperlink 2 3 2 6" xfId="347"/>
    <cellStyle name="Hyperlink 2 3 2 6 2" xfId="899"/>
    <cellStyle name="Hyperlink 2 3 2 6 2 2" xfId="2012"/>
    <cellStyle name="Hyperlink 2 3 2 6 2 2 2" xfId="4223"/>
    <cellStyle name="Hyperlink 2 3 2 6 2 3" xfId="3118"/>
    <cellStyle name="Hyperlink 2 3 2 6 2 4" xfId="5328"/>
    <cellStyle name="Hyperlink 2 3 2 6 3" xfId="1460"/>
    <cellStyle name="Hyperlink 2 3 2 6 3 2" xfId="3671"/>
    <cellStyle name="Hyperlink 2 3 2 6 4" xfId="2566"/>
    <cellStyle name="Hyperlink 2 3 2 6 5" xfId="4776"/>
    <cellStyle name="Hyperlink 2 3 2 7" xfId="623"/>
    <cellStyle name="Hyperlink 2 3 2 7 2" xfId="1736"/>
    <cellStyle name="Hyperlink 2 3 2 7 2 2" xfId="3947"/>
    <cellStyle name="Hyperlink 2 3 2 7 3" xfId="2842"/>
    <cellStyle name="Hyperlink 2 3 2 7 4" xfId="5052"/>
    <cellStyle name="Hyperlink 2 3 2 8" xfId="1184"/>
    <cellStyle name="Hyperlink 2 3 2 8 2" xfId="3395"/>
    <cellStyle name="Hyperlink 2 3 2 9" xfId="2290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2 2 2" xfId="2160"/>
    <cellStyle name="Hyperlink 2 3 3 2 2 2 2 2 2" xfId="4371"/>
    <cellStyle name="Hyperlink 2 3 3 2 2 2 2 3" xfId="3266"/>
    <cellStyle name="Hyperlink 2 3 3 2 2 2 2 4" xfId="5476"/>
    <cellStyle name="Hyperlink 2 3 3 2 2 2 3" xfId="1608"/>
    <cellStyle name="Hyperlink 2 3 3 2 2 2 3 2" xfId="3819"/>
    <cellStyle name="Hyperlink 2 3 3 2 2 2 4" xfId="2714"/>
    <cellStyle name="Hyperlink 2 3 3 2 2 2 5" xfId="4924"/>
    <cellStyle name="Hyperlink 2 3 3 2 2 3" xfId="771"/>
    <cellStyle name="Hyperlink 2 3 3 2 2 3 2" xfId="1884"/>
    <cellStyle name="Hyperlink 2 3 3 2 2 3 2 2" xfId="4095"/>
    <cellStyle name="Hyperlink 2 3 3 2 2 3 3" xfId="2990"/>
    <cellStyle name="Hyperlink 2 3 3 2 2 3 4" xfId="5200"/>
    <cellStyle name="Hyperlink 2 3 3 2 2 4" xfId="1332"/>
    <cellStyle name="Hyperlink 2 3 3 2 2 4 2" xfId="3543"/>
    <cellStyle name="Hyperlink 2 3 3 2 2 5" xfId="2438"/>
    <cellStyle name="Hyperlink 2 3 3 2 2 6" xfId="4648"/>
    <cellStyle name="Hyperlink 2 3 3 2 3" xfId="311"/>
    <cellStyle name="Hyperlink 2 3 3 2 3 2" xfId="587"/>
    <cellStyle name="Hyperlink 2 3 3 2 3 2 2" xfId="1139"/>
    <cellStyle name="Hyperlink 2 3 3 2 3 2 2 2" xfId="2252"/>
    <cellStyle name="Hyperlink 2 3 3 2 3 2 2 2 2" xfId="4463"/>
    <cellStyle name="Hyperlink 2 3 3 2 3 2 2 3" xfId="3358"/>
    <cellStyle name="Hyperlink 2 3 3 2 3 2 2 4" xfId="5568"/>
    <cellStyle name="Hyperlink 2 3 3 2 3 2 3" xfId="1700"/>
    <cellStyle name="Hyperlink 2 3 3 2 3 2 3 2" xfId="3911"/>
    <cellStyle name="Hyperlink 2 3 3 2 3 2 4" xfId="2806"/>
    <cellStyle name="Hyperlink 2 3 3 2 3 2 5" xfId="5016"/>
    <cellStyle name="Hyperlink 2 3 3 2 3 3" xfId="863"/>
    <cellStyle name="Hyperlink 2 3 3 2 3 3 2" xfId="1976"/>
    <cellStyle name="Hyperlink 2 3 3 2 3 3 2 2" xfId="4187"/>
    <cellStyle name="Hyperlink 2 3 3 2 3 3 3" xfId="3082"/>
    <cellStyle name="Hyperlink 2 3 3 2 3 3 4" xfId="5292"/>
    <cellStyle name="Hyperlink 2 3 3 2 3 4" xfId="1424"/>
    <cellStyle name="Hyperlink 2 3 3 2 3 4 2" xfId="3635"/>
    <cellStyle name="Hyperlink 2 3 3 2 3 5" xfId="2530"/>
    <cellStyle name="Hyperlink 2 3 3 2 3 6" xfId="4740"/>
    <cellStyle name="Hyperlink 2 3 3 2 4" xfId="403"/>
    <cellStyle name="Hyperlink 2 3 3 2 4 2" xfId="955"/>
    <cellStyle name="Hyperlink 2 3 3 2 4 2 2" xfId="2068"/>
    <cellStyle name="Hyperlink 2 3 3 2 4 2 2 2" xfId="4279"/>
    <cellStyle name="Hyperlink 2 3 3 2 4 2 3" xfId="3174"/>
    <cellStyle name="Hyperlink 2 3 3 2 4 2 4" xfId="5384"/>
    <cellStyle name="Hyperlink 2 3 3 2 4 3" xfId="1516"/>
    <cellStyle name="Hyperlink 2 3 3 2 4 3 2" xfId="3727"/>
    <cellStyle name="Hyperlink 2 3 3 2 4 4" xfId="2622"/>
    <cellStyle name="Hyperlink 2 3 3 2 4 5" xfId="4832"/>
    <cellStyle name="Hyperlink 2 3 3 2 5" xfId="679"/>
    <cellStyle name="Hyperlink 2 3 3 2 5 2" xfId="1792"/>
    <cellStyle name="Hyperlink 2 3 3 2 5 2 2" xfId="4003"/>
    <cellStyle name="Hyperlink 2 3 3 2 5 3" xfId="2898"/>
    <cellStyle name="Hyperlink 2 3 3 2 5 4" xfId="5108"/>
    <cellStyle name="Hyperlink 2 3 3 2 6" xfId="1240"/>
    <cellStyle name="Hyperlink 2 3 3 2 6 2" xfId="3451"/>
    <cellStyle name="Hyperlink 2 3 3 2 7" xfId="2346"/>
    <cellStyle name="Hyperlink 2 3 3 2 8" xfId="4556"/>
    <cellStyle name="Hyperlink 2 3 3 3" xfId="173"/>
    <cellStyle name="Hyperlink 2 3 3 3 2" xfId="449"/>
    <cellStyle name="Hyperlink 2 3 3 3 2 2" xfId="1001"/>
    <cellStyle name="Hyperlink 2 3 3 3 2 2 2" xfId="2114"/>
    <cellStyle name="Hyperlink 2 3 3 3 2 2 2 2" xfId="4325"/>
    <cellStyle name="Hyperlink 2 3 3 3 2 2 3" xfId="3220"/>
    <cellStyle name="Hyperlink 2 3 3 3 2 2 4" xfId="5430"/>
    <cellStyle name="Hyperlink 2 3 3 3 2 3" xfId="1562"/>
    <cellStyle name="Hyperlink 2 3 3 3 2 3 2" xfId="3773"/>
    <cellStyle name="Hyperlink 2 3 3 3 2 4" xfId="2668"/>
    <cellStyle name="Hyperlink 2 3 3 3 2 5" xfId="4878"/>
    <cellStyle name="Hyperlink 2 3 3 3 3" xfId="725"/>
    <cellStyle name="Hyperlink 2 3 3 3 3 2" xfId="1838"/>
    <cellStyle name="Hyperlink 2 3 3 3 3 2 2" xfId="4049"/>
    <cellStyle name="Hyperlink 2 3 3 3 3 3" xfId="2944"/>
    <cellStyle name="Hyperlink 2 3 3 3 3 4" xfId="5154"/>
    <cellStyle name="Hyperlink 2 3 3 3 4" xfId="1286"/>
    <cellStyle name="Hyperlink 2 3 3 3 4 2" xfId="3497"/>
    <cellStyle name="Hyperlink 2 3 3 3 5" xfId="2392"/>
    <cellStyle name="Hyperlink 2 3 3 3 6" xfId="4602"/>
    <cellStyle name="Hyperlink 2 3 3 4" xfId="265"/>
    <cellStyle name="Hyperlink 2 3 3 4 2" xfId="541"/>
    <cellStyle name="Hyperlink 2 3 3 4 2 2" xfId="1093"/>
    <cellStyle name="Hyperlink 2 3 3 4 2 2 2" xfId="2206"/>
    <cellStyle name="Hyperlink 2 3 3 4 2 2 2 2" xfId="4417"/>
    <cellStyle name="Hyperlink 2 3 3 4 2 2 3" xfId="3312"/>
    <cellStyle name="Hyperlink 2 3 3 4 2 2 4" xfId="5522"/>
    <cellStyle name="Hyperlink 2 3 3 4 2 3" xfId="1654"/>
    <cellStyle name="Hyperlink 2 3 3 4 2 3 2" xfId="3865"/>
    <cellStyle name="Hyperlink 2 3 3 4 2 4" xfId="2760"/>
    <cellStyle name="Hyperlink 2 3 3 4 2 5" xfId="4970"/>
    <cellStyle name="Hyperlink 2 3 3 4 3" xfId="817"/>
    <cellStyle name="Hyperlink 2 3 3 4 3 2" xfId="1930"/>
    <cellStyle name="Hyperlink 2 3 3 4 3 2 2" xfId="4141"/>
    <cellStyle name="Hyperlink 2 3 3 4 3 3" xfId="3036"/>
    <cellStyle name="Hyperlink 2 3 3 4 3 4" xfId="5246"/>
    <cellStyle name="Hyperlink 2 3 3 4 4" xfId="1378"/>
    <cellStyle name="Hyperlink 2 3 3 4 4 2" xfId="3589"/>
    <cellStyle name="Hyperlink 2 3 3 4 5" xfId="2484"/>
    <cellStyle name="Hyperlink 2 3 3 4 6" xfId="4694"/>
    <cellStyle name="Hyperlink 2 3 3 5" xfId="357"/>
    <cellStyle name="Hyperlink 2 3 3 5 2" xfId="909"/>
    <cellStyle name="Hyperlink 2 3 3 5 2 2" xfId="2022"/>
    <cellStyle name="Hyperlink 2 3 3 5 2 2 2" xfId="4233"/>
    <cellStyle name="Hyperlink 2 3 3 5 2 3" xfId="3128"/>
    <cellStyle name="Hyperlink 2 3 3 5 2 4" xfId="5338"/>
    <cellStyle name="Hyperlink 2 3 3 5 3" xfId="1470"/>
    <cellStyle name="Hyperlink 2 3 3 5 3 2" xfId="3681"/>
    <cellStyle name="Hyperlink 2 3 3 5 4" xfId="2576"/>
    <cellStyle name="Hyperlink 2 3 3 5 5" xfId="4786"/>
    <cellStyle name="Hyperlink 2 3 3 6" xfId="633"/>
    <cellStyle name="Hyperlink 2 3 3 6 2" xfId="1746"/>
    <cellStyle name="Hyperlink 2 3 3 6 2 2" xfId="3957"/>
    <cellStyle name="Hyperlink 2 3 3 6 3" xfId="2852"/>
    <cellStyle name="Hyperlink 2 3 3 6 4" xfId="5062"/>
    <cellStyle name="Hyperlink 2 3 3 7" xfId="1194"/>
    <cellStyle name="Hyperlink 2 3 3 7 2" xfId="3405"/>
    <cellStyle name="Hyperlink 2 3 3 8" xfId="2300"/>
    <cellStyle name="Hyperlink 2 3 3 9" xfId="4510"/>
    <cellStyle name="Hyperlink 2 3 4" xfId="107"/>
    <cellStyle name="Hyperlink 2 3 4 2" xfId="199"/>
    <cellStyle name="Hyperlink 2 3 4 2 2" xfId="475"/>
    <cellStyle name="Hyperlink 2 3 4 2 2 2" xfId="1027"/>
    <cellStyle name="Hyperlink 2 3 4 2 2 2 2" xfId="2140"/>
    <cellStyle name="Hyperlink 2 3 4 2 2 2 2 2" xfId="4351"/>
    <cellStyle name="Hyperlink 2 3 4 2 2 2 3" xfId="3246"/>
    <cellStyle name="Hyperlink 2 3 4 2 2 2 4" xfId="5456"/>
    <cellStyle name="Hyperlink 2 3 4 2 2 3" xfId="1588"/>
    <cellStyle name="Hyperlink 2 3 4 2 2 3 2" xfId="3799"/>
    <cellStyle name="Hyperlink 2 3 4 2 2 4" xfId="2694"/>
    <cellStyle name="Hyperlink 2 3 4 2 2 5" xfId="4904"/>
    <cellStyle name="Hyperlink 2 3 4 2 3" xfId="751"/>
    <cellStyle name="Hyperlink 2 3 4 2 3 2" xfId="1864"/>
    <cellStyle name="Hyperlink 2 3 4 2 3 2 2" xfId="4075"/>
    <cellStyle name="Hyperlink 2 3 4 2 3 3" xfId="2970"/>
    <cellStyle name="Hyperlink 2 3 4 2 3 4" xfId="5180"/>
    <cellStyle name="Hyperlink 2 3 4 2 4" xfId="1312"/>
    <cellStyle name="Hyperlink 2 3 4 2 4 2" xfId="3523"/>
    <cellStyle name="Hyperlink 2 3 4 2 5" xfId="2418"/>
    <cellStyle name="Hyperlink 2 3 4 2 6" xfId="4628"/>
    <cellStyle name="Hyperlink 2 3 4 3" xfId="291"/>
    <cellStyle name="Hyperlink 2 3 4 3 2" xfId="567"/>
    <cellStyle name="Hyperlink 2 3 4 3 2 2" xfId="1119"/>
    <cellStyle name="Hyperlink 2 3 4 3 2 2 2" xfId="2232"/>
    <cellStyle name="Hyperlink 2 3 4 3 2 2 2 2" xfId="4443"/>
    <cellStyle name="Hyperlink 2 3 4 3 2 2 3" xfId="3338"/>
    <cellStyle name="Hyperlink 2 3 4 3 2 2 4" xfId="5548"/>
    <cellStyle name="Hyperlink 2 3 4 3 2 3" xfId="1680"/>
    <cellStyle name="Hyperlink 2 3 4 3 2 3 2" xfId="3891"/>
    <cellStyle name="Hyperlink 2 3 4 3 2 4" xfId="2786"/>
    <cellStyle name="Hyperlink 2 3 4 3 2 5" xfId="4996"/>
    <cellStyle name="Hyperlink 2 3 4 3 3" xfId="843"/>
    <cellStyle name="Hyperlink 2 3 4 3 3 2" xfId="1956"/>
    <cellStyle name="Hyperlink 2 3 4 3 3 2 2" xfId="4167"/>
    <cellStyle name="Hyperlink 2 3 4 3 3 3" xfId="3062"/>
    <cellStyle name="Hyperlink 2 3 4 3 3 4" xfId="5272"/>
    <cellStyle name="Hyperlink 2 3 4 3 4" xfId="1404"/>
    <cellStyle name="Hyperlink 2 3 4 3 4 2" xfId="3615"/>
    <cellStyle name="Hyperlink 2 3 4 3 5" xfId="2510"/>
    <cellStyle name="Hyperlink 2 3 4 3 6" xfId="4720"/>
    <cellStyle name="Hyperlink 2 3 4 4" xfId="383"/>
    <cellStyle name="Hyperlink 2 3 4 4 2" xfId="935"/>
    <cellStyle name="Hyperlink 2 3 4 4 2 2" xfId="2048"/>
    <cellStyle name="Hyperlink 2 3 4 4 2 2 2" xfId="4259"/>
    <cellStyle name="Hyperlink 2 3 4 4 2 3" xfId="3154"/>
    <cellStyle name="Hyperlink 2 3 4 4 2 4" xfId="5364"/>
    <cellStyle name="Hyperlink 2 3 4 4 3" xfId="1496"/>
    <cellStyle name="Hyperlink 2 3 4 4 3 2" xfId="3707"/>
    <cellStyle name="Hyperlink 2 3 4 4 4" xfId="2602"/>
    <cellStyle name="Hyperlink 2 3 4 4 5" xfId="4812"/>
    <cellStyle name="Hyperlink 2 3 4 5" xfId="659"/>
    <cellStyle name="Hyperlink 2 3 4 5 2" xfId="1772"/>
    <cellStyle name="Hyperlink 2 3 4 5 2 2" xfId="3983"/>
    <cellStyle name="Hyperlink 2 3 4 5 3" xfId="2878"/>
    <cellStyle name="Hyperlink 2 3 4 5 4" xfId="5088"/>
    <cellStyle name="Hyperlink 2 3 4 6" xfId="1220"/>
    <cellStyle name="Hyperlink 2 3 4 6 2" xfId="3431"/>
    <cellStyle name="Hyperlink 2 3 4 7" xfId="2326"/>
    <cellStyle name="Hyperlink 2 3 4 8" xfId="4536"/>
    <cellStyle name="Hyperlink 2 3 5" xfId="153"/>
    <cellStyle name="Hyperlink 2 3 5 2" xfId="429"/>
    <cellStyle name="Hyperlink 2 3 5 2 2" xfId="981"/>
    <cellStyle name="Hyperlink 2 3 5 2 2 2" xfId="2094"/>
    <cellStyle name="Hyperlink 2 3 5 2 2 2 2" xfId="4305"/>
    <cellStyle name="Hyperlink 2 3 5 2 2 3" xfId="3200"/>
    <cellStyle name="Hyperlink 2 3 5 2 2 4" xfId="5410"/>
    <cellStyle name="Hyperlink 2 3 5 2 3" xfId="1542"/>
    <cellStyle name="Hyperlink 2 3 5 2 3 2" xfId="3753"/>
    <cellStyle name="Hyperlink 2 3 5 2 4" xfId="2648"/>
    <cellStyle name="Hyperlink 2 3 5 2 5" xfId="4858"/>
    <cellStyle name="Hyperlink 2 3 5 3" xfId="705"/>
    <cellStyle name="Hyperlink 2 3 5 3 2" xfId="1818"/>
    <cellStyle name="Hyperlink 2 3 5 3 2 2" xfId="4029"/>
    <cellStyle name="Hyperlink 2 3 5 3 3" xfId="2924"/>
    <cellStyle name="Hyperlink 2 3 5 3 4" xfId="5134"/>
    <cellStyle name="Hyperlink 2 3 5 4" xfId="1266"/>
    <cellStyle name="Hyperlink 2 3 5 4 2" xfId="3477"/>
    <cellStyle name="Hyperlink 2 3 5 5" xfId="2372"/>
    <cellStyle name="Hyperlink 2 3 5 6" xfId="4582"/>
    <cellStyle name="Hyperlink 2 3 6" xfId="245"/>
    <cellStyle name="Hyperlink 2 3 6 2" xfId="521"/>
    <cellStyle name="Hyperlink 2 3 6 2 2" xfId="1073"/>
    <cellStyle name="Hyperlink 2 3 6 2 2 2" xfId="2186"/>
    <cellStyle name="Hyperlink 2 3 6 2 2 2 2" xfId="4397"/>
    <cellStyle name="Hyperlink 2 3 6 2 2 3" xfId="3292"/>
    <cellStyle name="Hyperlink 2 3 6 2 2 4" xfId="5502"/>
    <cellStyle name="Hyperlink 2 3 6 2 3" xfId="1634"/>
    <cellStyle name="Hyperlink 2 3 6 2 3 2" xfId="3845"/>
    <cellStyle name="Hyperlink 2 3 6 2 4" xfId="2740"/>
    <cellStyle name="Hyperlink 2 3 6 2 5" xfId="4950"/>
    <cellStyle name="Hyperlink 2 3 6 3" xfId="797"/>
    <cellStyle name="Hyperlink 2 3 6 3 2" xfId="1910"/>
    <cellStyle name="Hyperlink 2 3 6 3 2 2" xfId="4121"/>
    <cellStyle name="Hyperlink 2 3 6 3 3" xfId="3016"/>
    <cellStyle name="Hyperlink 2 3 6 3 4" xfId="5226"/>
    <cellStyle name="Hyperlink 2 3 6 4" xfId="1358"/>
    <cellStyle name="Hyperlink 2 3 6 4 2" xfId="3569"/>
    <cellStyle name="Hyperlink 2 3 6 5" xfId="2464"/>
    <cellStyle name="Hyperlink 2 3 6 6" xfId="4674"/>
    <cellStyle name="Hyperlink 2 3 7" xfId="337"/>
    <cellStyle name="Hyperlink 2 3 7 2" xfId="889"/>
    <cellStyle name="Hyperlink 2 3 7 2 2" xfId="2002"/>
    <cellStyle name="Hyperlink 2 3 7 2 2 2" xfId="4213"/>
    <cellStyle name="Hyperlink 2 3 7 2 3" xfId="3108"/>
    <cellStyle name="Hyperlink 2 3 7 2 4" xfId="5318"/>
    <cellStyle name="Hyperlink 2 3 7 3" xfId="1450"/>
    <cellStyle name="Hyperlink 2 3 7 3 2" xfId="3661"/>
    <cellStyle name="Hyperlink 2 3 7 4" xfId="2556"/>
    <cellStyle name="Hyperlink 2 3 7 5" xfId="4766"/>
    <cellStyle name="Hyperlink 2 3 8" xfId="613"/>
    <cellStyle name="Hyperlink 2 3 8 2" xfId="1726"/>
    <cellStyle name="Hyperlink 2 3 8 2 2" xfId="3937"/>
    <cellStyle name="Hyperlink 2 3 8 3" xfId="2832"/>
    <cellStyle name="Hyperlink 2 3 8 4" xfId="5042"/>
    <cellStyle name="Hyperlink 2 3 9" xfId="1174"/>
    <cellStyle name="Hyperlink 2 3 9 2" xfId="3385"/>
    <cellStyle name="Hyperlink 2 4" xfId="66"/>
    <cellStyle name="Hyperlink 2 4 10" xfId="4495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2 2 2" xfId="2165"/>
    <cellStyle name="Hyperlink 2 4 2 2 2 2 2 2 2" xfId="4376"/>
    <cellStyle name="Hyperlink 2 4 2 2 2 2 2 3" xfId="3271"/>
    <cellStyle name="Hyperlink 2 4 2 2 2 2 2 4" xfId="5481"/>
    <cellStyle name="Hyperlink 2 4 2 2 2 2 3" xfId="1613"/>
    <cellStyle name="Hyperlink 2 4 2 2 2 2 3 2" xfId="3824"/>
    <cellStyle name="Hyperlink 2 4 2 2 2 2 4" xfId="2719"/>
    <cellStyle name="Hyperlink 2 4 2 2 2 2 5" xfId="4929"/>
    <cellStyle name="Hyperlink 2 4 2 2 2 3" xfId="776"/>
    <cellStyle name="Hyperlink 2 4 2 2 2 3 2" xfId="1889"/>
    <cellStyle name="Hyperlink 2 4 2 2 2 3 2 2" xfId="4100"/>
    <cellStyle name="Hyperlink 2 4 2 2 2 3 3" xfId="2995"/>
    <cellStyle name="Hyperlink 2 4 2 2 2 3 4" xfId="5205"/>
    <cellStyle name="Hyperlink 2 4 2 2 2 4" xfId="1337"/>
    <cellStyle name="Hyperlink 2 4 2 2 2 4 2" xfId="3548"/>
    <cellStyle name="Hyperlink 2 4 2 2 2 5" xfId="2443"/>
    <cellStyle name="Hyperlink 2 4 2 2 2 6" xfId="4653"/>
    <cellStyle name="Hyperlink 2 4 2 2 3" xfId="316"/>
    <cellStyle name="Hyperlink 2 4 2 2 3 2" xfId="592"/>
    <cellStyle name="Hyperlink 2 4 2 2 3 2 2" xfId="1144"/>
    <cellStyle name="Hyperlink 2 4 2 2 3 2 2 2" xfId="2257"/>
    <cellStyle name="Hyperlink 2 4 2 2 3 2 2 2 2" xfId="4468"/>
    <cellStyle name="Hyperlink 2 4 2 2 3 2 2 3" xfId="3363"/>
    <cellStyle name="Hyperlink 2 4 2 2 3 2 2 4" xfId="5573"/>
    <cellStyle name="Hyperlink 2 4 2 2 3 2 3" xfId="1705"/>
    <cellStyle name="Hyperlink 2 4 2 2 3 2 3 2" xfId="3916"/>
    <cellStyle name="Hyperlink 2 4 2 2 3 2 4" xfId="2811"/>
    <cellStyle name="Hyperlink 2 4 2 2 3 2 5" xfId="5021"/>
    <cellStyle name="Hyperlink 2 4 2 2 3 3" xfId="868"/>
    <cellStyle name="Hyperlink 2 4 2 2 3 3 2" xfId="1981"/>
    <cellStyle name="Hyperlink 2 4 2 2 3 3 2 2" xfId="4192"/>
    <cellStyle name="Hyperlink 2 4 2 2 3 3 3" xfId="3087"/>
    <cellStyle name="Hyperlink 2 4 2 2 3 3 4" xfId="5297"/>
    <cellStyle name="Hyperlink 2 4 2 2 3 4" xfId="1429"/>
    <cellStyle name="Hyperlink 2 4 2 2 3 4 2" xfId="3640"/>
    <cellStyle name="Hyperlink 2 4 2 2 3 5" xfId="2535"/>
    <cellStyle name="Hyperlink 2 4 2 2 3 6" xfId="4745"/>
    <cellStyle name="Hyperlink 2 4 2 2 4" xfId="408"/>
    <cellStyle name="Hyperlink 2 4 2 2 4 2" xfId="960"/>
    <cellStyle name="Hyperlink 2 4 2 2 4 2 2" xfId="2073"/>
    <cellStyle name="Hyperlink 2 4 2 2 4 2 2 2" xfId="4284"/>
    <cellStyle name="Hyperlink 2 4 2 2 4 2 3" xfId="3179"/>
    <cellStyle name="Hyperlink 2 4 2 2 4 2 4" xfId="5389"/>
    <cellStyle name="Hyperlink 2 4 2 2 4 3" xfId="1521"/>
    <cellStyle name="Hyperlink 2 4 2 2 4 3 2" xfId="3732"/>
    <cellStyle name="Hyperlink 2 4 2 2 4 4" xfId="2627"/>
    <cellStyle name="Hyperlink 2 4 2 2 4 5" xfId="4837"/>
    <cellStyle name="Hyperlink 2 4 2 2 5" xfId="684"/>
    <cellStyle name="Hyperlink 2 4 2 2 5 2" xfId="1797"/>
    <cellStyle name="Hyperlink 2 4 2 2 5 2 2" xfId="4008"/>
    <cellStyle name="Hyperlink 2 4 2 2 5 3" xfId="2903"/>
    <cellStyle name="Hyperlink 2 4 2 2 5 4" xfId="5113"/>
    <cellStyle name="Hyperlink 2 4 2 2 6" xfId="1245"/>
    <cellStyle name="Hyperlink 2 4 2 2 6 2" xfId="3456"/>
    <cellStyle name="Hyperlink 2 4 2 2 7" xfId="2351"/>
    <cellStyle name="Hyperlink 2 4 2 2 8" xfId="4561"/>
    <cellStyle name="Hyperlink 2 4 2 3" xfId="178"/>
    <cellStyle name="Hyperlink 2 4 2 3 2" xfId="454"/>
    <cellStyle name="Hyperlink 2 4 2 3 2 2" xfId="1006"/>
    <cellStyle name="Hyperlink 2 4 2 3 2 2 2" xfId="2119"/>
    <cellStyle name="Hyperlink 2 4 2 3 2 2 2 2" xfId="4330"/>
    <cellStyle name="Hyperlink 2 4 2 3 2 2 3" xfId="3225"/>
    <cellStyle name="Hyperlink 2 4 2 3 2 2 4" xfId="5435"/>
    <cellStyle name="Hyperlink 2 4 2 3 2 3" xfId="1567"/>
    <cellStyle name="Hyperlink 2 4 2 3 2 3 2" xfId="3778"/>
    <cellStyle name="Hyperlink 2 4 2 3 2 4" xfId="2673"/>
    <cellStyle name="Hyperlink 2 4 2 3 2 5" xfId="4883"/>
    <cellStyle name="Hyperlink 2 4 2 3 3" xfId="730"/>
    <cellStyle name="Hyperlink 2 4 2 3 3 2" xfId="1843"/>
    <cellStyle name="Hyperlink 2 4 2 3 3 2 2" xfId="4054"/>
    <cellStyle name="Hyperlink 2 4 2 3 3 3" xfId="2949"/>
    <cellStyle name="Hyperlink 2 4 2 3 3 4" xfId="5159"/>
    <cellStyle name="Hyperlink 2 4 2 3 4" xfId="1291"/>
    <cellStyle name="Hyperlink 2 4 2 3 4 2" xfId="3502"/>
    <cellStyle name="Hyperlink 2 4 2 3 5" xfId="2397"/>
    <cellStyle name="Hyperlink 2 4 2 3 6" xfId="4607"/>
    <cellStyle name="Hyperlink 2 4 2 4" xfId="270"/>
    <cellStyle name="Hyperlink 2 4 2 4 2" xfId="546"/>
    <cellStyle name="Hyperlink 2 4 2 4 2 2" xfId="1098"/>
    <cellStyle name="Hyperlink 2 4 2 4 2 2 2" xfId="2211"/>
    <cellStyle name="Hyperlink 2 4 2 4 2 2 2 2" xfId="4422"/>
    <cellStyle name="Hyperlink 2 4 2 4 2 2 3" xfId="3317"/>
    <cellStyle name="Hyperlink 2 4 2 4 2 2 4" xfId="5527"/>
    <cellStyle name="Hyperlink 2 4 2 4 2 3" xfId="1659"/>
    <cellStyle name="Hyperlink 2 4 2 4 2 3 2" xfId="3870"/>
    <cellStyle name="Hyperlink 2 4 2 4 2 4" xfId="2765"/>
    <cellStyle name="Hyperlink 2 4 2 4 2 5" xfId="4975"/>
    <cellStyle name="Hyperlink 2 4 2 4 3" xfId="822"/>
    <cellStyle name="Hyperlink 2 4 2 4 3 2" xfId="1935"/>
    <cellStyle name="Hyperlink 2 4 2 4 3 2 2" xfId="4146"/>
    <cellStyle name="Hyperlink 2 4 2 4 3 3" xfId="3041"/>
    <cellStyle name="Hyperlink 2 4 2 4 3 4" xfId="5251"/>
    <cellStyle name="Hyperlink 2 4 2 4 4" xfId="1383"/>
    <cellStyle name="Hyperlink 2 4 2 4 4 2" xfId="3594"/>
    <cellStyle name="Hyperlink 2 4 2 4 5" xfId="2489"/>
    <cellStyle name="Hyperlink 2 4 2 4 6" xfId="4699"/>
    <cellStyle name="Hyperlink 2 4 2 5" xfId="362"/>
    <cellStyle name="Hyperlink 2 4 2 5 2" xfId="914"/>
    <cellStyle name="Hyperlink 2 4 2 5 2 2" xfId="2027"/>
    <cellStyle name="Hyperlink 2 4 2 5 2 2 2" xfId="4238"/>
    <cellStyle name="Hyperlink 2 4 2 5 2 3" xfId="3133"/>
    <cellStyle name="Hyperlink 2 4 2 5 2 4" xfId="5343"/>
    <cellStyle name="Hyperlink 2 4 2 5 3" xfId="1475"/>
    <cellStyle name="Hyperlink 2 4 2 5 3 2" xfId="3686"/>
    <cellStyle name="Hyperlink 2 4 2 5 4" xfId="2581"/>
    <cellStyle name="Hyperlink 2 4 2 5 5" xfId="4791"/>
    <cellStyle name="Hyperlink 2 4 2 6" xfId="638"/>
    <cellStyle name="Hyperlink 2 4 2 6 2" xfId="1751"/>
    <cellStyle name="Hyperlink 2 4 2 6 2 2" xfId="3962"/>
    <cellStyle name="Hyperlink 2 4 2 6 3" xfId="2857"/>
    <cellStyle name="Hyperlink 2 4 2 6 4" xfId="5067"/>
    <cellStyle name="Hyperlink 2 4 2 7" xfId="1199"/>
    <cellStyle name="Hyperlink 2 4 2 7 2" xfId="3410"/>
    <cellStyle name="Hyperlink 2 4 2 8" xfId="2305"/>
    <cellStyle name="Hyperlink 2 4 2 9" xfId="4515"/>
    <cellStyle name="Hyperlink 2 4 3" xfId="112"/>
    <cellStyle name="Hyperlink 2 4 3 2" xfId="204"/>
    <cellStyle name="Hyperlink 2 4 3 2 2" xfId="480"/>
    <cellStyle name="Hyperlink 2 4 3 2 2 2" xfId="1032"/>
    <cellStyle name="Hyperlink 2 4 3 2 2 2 2" xfId="2145"/>
    <cellStyle name="Hyperlink 2 4 3 2 2 2 2 2" xfId="4356"/>
    <cellStyle name="Hyperlink 2 4 3 2 2 2 3" xfId="3251"/>
    <cellStyle name="Hyperlink 2 4 3 2 2 2 4" xfId="5461"/>
    <cellStyle name="Hyperlink 2 4 3 2 2 3" xfId="1593"/>
    <cellStyle name="Hyperlink 2 4 3 2 2 3 2" xfId="3804"/>
    <cellStyle name="Hyperlink 2 4 3 2 2 4" xfId="2699"/>
    <cellStyle name="Hyperlink 2 4 3 2 2 5" xfId="4909"/>
    <cellStyle name="Hyperlink 2 4 3 2 3" xfId="756"/>
    <cellStyle name="Hyperlink 2 4 3 2 3 2" xfId="1869"/>
    <cellStyle name="Hyperlink 2 4 3 2 3 2 2" xfId="4080"/>
    <cellStyle name="Hyperlink 2 4 3 2 3 3" xfId="2975"/>
    <cellStyle name="Hyperlink 2 4 3 2 3 4" xfId="5185"/>
    <cellStyle name="Hyperlink 2 4 3 2 4" xfId="1317"/>
    <cellStyle name="Hyperlink 2 4 3 2 4 2" xfId="3528"/>
    <cellStyle name="Hyperlink 2 4 3 2 5" xfId="2423"/>
    <cellStyle name="Hyperlink 2 4 3 2 6" xfId="4633"/>
    <cellStyle name="Hyperlink 2 4 3 3" xfId="296"/>
    <cellStyle name="Hyperlink 2 4 3 3 2" xfId="572"/>
    <cellStyle name="Hyperlink 2 4 3 3 2 2" xfId="1124"/>
    <cellStyle name="Hyperlink 2 4 3 3 2 2 2" xfId="2237"/>
    <cellStyle name="Hyperlink 2 4 3 3 2 2 2 2" xfId="4448"/>
    <cellStyle name="Hyperlink 2 4 3 3 2 2 3" xfId="3343"/>
    <cellStyle name="Hyperlink 2 4 3 3 2 2 4" xfId="5553"/>
    <cellStyle name="Hyperlink 2 4 3 3 2 3" xfId="1685"/>
    <cellStyle name="Hyperlink 2 4 3 3 2 3 2" xfId="3896"/>
    <cellStyle name="Hyperlink 2 4 3 3 2 4" xfId="2791"/>
    <cellStyle name="Hyperlink 2 4 3 3 2 5" xfId="5001"/>
    <cellStyle name="Hyperlink 2 4 3 3 3" xfId="848"/>
    <cellStyle name="Hyperlink 2 4 3 3 3 2" xfId="1961"/>
    <cellStyle name="Hyperlink 2 4 3 3 3 2 2" xfId="4172"/>
    <cellStyle name="Hyperlink 2 4 3 3 3 3" xfId="3067"/>
    <cellStyle name="Hyperlink 2 4 3 3 3 4" xfId="5277"/>
    <cellStyle name="Hyperlink 2 4 3 3 4" xfId="1409"/>
    <cellStyle name="Hyperlink 2 4 3 3 4 2" xfId="3620"/>
    <cellStyle name="Hyperlink 2 4 3 3 5" xfId="2515"/>
    <cellStyle name="Hyperlink 2 4 3 3 6" xfId="4725"/>
    <cellStyle name="Hyperlink 2 4 3 4" xfId="388"/>
    <cellStyle name="Hyperlink 2 4 3 4 2" xfId="940"/>
    <cellStyle name="Hyperlink 2 4 3 4 2 2" xfId="2053"/>
    <cellStyle name="Hyperlink 2 4 3 4 2 2 2" xfId="4264"/>
    <cellStyle name="Hyperlink 2 4 3 4 2 3" xfId="3159"/>
    <cellStyle name="Hyperlink 2 4 3 4 2 4" xfId="5369"/>
    <cellStyle name="Hyperlink 2 4 3 4 3" xfId="1501"/>
    <cellStyle name="Hyperlink 2 4 3 4 3 2" xfId="3712"/>
    <cellStyle name="Hyperlink 2 4 3 4 4" xfId="2607"/>
    <cellStyle name="Hyperlink 2 4 3 4 5" xfId="4817"/>
    <cellStyle name="Hyperlink 2 4 3 5" xfId="664"/>
    <cellStyle name="Hyperlink 2 4 3 5 2" xfId="1777"/>
    <cellStyle name="Hyperlink 2 4 3 5 2 2" xfId="3988"/>
    <cellStyle name="Hyperlink 2 4 3 5 3" xfId="2883"/>
    <cellStyle name="Hyperlink 2 4 3 5 4" xfId="5093"/>
    <cellStyle name="Hyperlink 2 4 3 6" xfId="1225"/>
    <cellStyle name="Hyperlink 2 4 3 6 2" xfId="3436"/>
    <cellStyle name="Hyperlink 2 4 3 7" xfId="2331"/>
    <cellStyle name="Hyperlink 2 4 3 8" xfId="4541"/>
    <cellStyle name="Hyperlink 2 4 4" xfId="158"/>
    <cellStyle name="Hyperlink 2 4 4 2" xfId="434"/>
    <cellStyle name="Hyperlink 2 4 4 2 2" xfId="986"/>
    <cellStyle name="Hyperlink 2 4 4 2 2 2" xfId="2099"/>
    <cellStyle name="Hyperlink 2 4 4 2 2 2 2" xfId="4310"/>
    <cellStyle name="Hyperlink 2 4 4 2 2 3" xfId="3205"/>
    <cellStyle name="Hyperlink 2 4 4 2 2 4" xfId="5415"/>
    <cellStyle name="Hyperlink 2 4 4 2 3" xfId="1547"/>
    <cellStyle name="Hyperlink 2 4 4 2 3 2" xfId="3758"/>
    <cellStyle name="Hyperlink 2 4 4 2 4" xfId="2653"/>
    <cellStyle name="Hyperlink 2 4 4 2 5" xfId="4863"/>
    <cellStyle name="Hyperlink 2 4 4 3" xfId="710"/>
    <cellStyle name="Hyperlink 2 4 4 3 2" xfId="1823"/>
    <cellStyle name="Hyperlink 2 4 4 3 2 2" xfId="4034"/>
    <cellStyle name="Hyperlink 2 4 4 3 3" xfId="2929"/>
    <cellStyle name="Hyperlink 2 4 4 3 4" xfId="5139"/>
    <cellStyle name="Hyperlink 2 4 4 4" xfId="1271"/>
    <cellStyle name="Hyperlink 2 4 4 4 2" xfId="3482"/>
    <cellStyle name="Hyperlink 2 4 4 5" xfId="2377"/>
    <cellStyle name="Hyperlink 2 4 4 6" xfId="4587"/>
    <cellStyle name="Hyperlink 2 4 5" xfId="250"/>
    <cellStyle name="Hyperlink 2 4 5 2" xfId="526"/>
    <cellStyle name="Hyperlink 2 4 5 2 2" xfId="1078"/>
    <cellStyle name="Hyperlink 2 4 5 2 2 2" xfId="2191"/>
    <cellStyle name="Hyperlink 2 4 5 2 2 2 2" xfId="4402"/>
    <cellStyle name="Hyperlink 2 4 5 2 2 3" xfId="3297"/>
    <cellStyle name="Hyperlink 2 4 5 2 2 4" xfId="5507"/>
    <cellStyle name="Hyperlink 2 4 5 2 3" xfId="1639"/>
    <cellStyle name="Hyperlink 2 4 5 2 3 2" xfId="3850"/>
    <cellStyle name="Hyperlink 2 4 5 2 4" xfId="2745"/>
    <cellStyle name="Hyperlink 2 4 5 2 5" xfId="4955"/>
    <cellStyle name="Hyperlink 2 4 5 3" xfId="802"/>
    <cellStyle name="Hyperlink 2 4 5 3 2" xfId="1915"/>
    <cellStyle name="Hyperlink 2 4 5 3 2 2" xfId="4126"/>
    <cellStyle name="Hyperlink 2 4 5 3 3" xfId="3021"/>
    <cellStyle name="Hyperlink 2 4 5 3 4" xfId="5231"/>
    <cellStyle name="Hyperlink 2 4 5 4" xfId="1363"/>
    <cellStyle name="Hyperlink 2 4 5 4 2" xfId="3574"/>
    <cellStyle name="Hyperlink 2 4 5 5" xfId="2469"/>
    <cellStyle name="Hyperlink 2 4 5 6" xfId="4679"/>
    <cellStyle name="Hyperlink 2 4 6" xfId="342"/>
    <cellStyle name="Hyperlink 2 4 6 2" xfId="894"/>
    <cellStyle name="Hyperlink 2 4 6 2 2" xfId="2007"/>
    <cellStyle name="Hyperlink 2 4 6 2 2 2" xfId="4218"/>
    <cellStyle name="Hyperlink 2 4 6 2 3" xfId="3113"/>
    <cellStyle name="Hyperlink 2 4 6 2 4" xfId="5323"/>
    <cellStyle name="Hyperlink 2 4 6 3" xfId="1455"/>
    <cellStyle name="Hyperlink 2 4 6 3 2" xfId="3666"/>
    <cellStyle name="Hyperlink 2 4 6 4" xfId="2561"/>
    <cellStyle name="Hyperlink 2 4 6 5" xfId="4771"/>
    <cellStyle name="Hyperlink 2 4 7" xfId="618"/>
    <cellStyle name="Hyperlink 2 4 7 2" xfId="1731"/>
    <cellStyle name="Hyperlink 2 4 7 2 2" xfId="3942"/>
    <cellStyle name="Hyperlink 2 4 7 3" xfId="2837"/>
    <cellStyle name="Hyperlink 2 4 7 4" xfId="5047"/>
    <cellStyle name="Hyperlink 2 4 8" xfId="1179"/>
    <cellStyle name="Hyperlink 2 4 8 2" xfId="3390"/>
    <cellStyle name="Hyperlink 2 4 9" xfId="2285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2 2 2" xfId="2155"/>
    <cellStyle name="Hyperlink 2 5 2 2 2 2 2 2" xfId="4366"/>
    <cellStyle name="Hyperlink 2 5 2 2 2 2 3" xfId="3261"/>
    <cellStyle name="Hyperlink 2 5 2 2 2 2 4" xfId="5471"/>
    <cellStyle name="Hyperlink 2 5 2 2 2 3" xfId="1603"/>
    <cellStyle name="Hyperlink 2 5 2 2 2 3 2" xfId="3814"/>
    <cellStyle name="Hyperlink 2 5 2 2 2 4" xfId="2709"/>
    <cellStyle name="Hyperlink 2 5 2 2 2 5" xfId="4919"/>
    <cellStyle name="Hyperlink 2 5 2 2 3" xfId="766"/>
    <cellStyle name="Hyperlink 2 5 2 2 3 2" xfId="1879"/>
    <cellStyle name="Hyperlink 2 5 2 2 3 2 2" xfId="4090"/>
    <cellStyle name="Hyperlink 2 5 2 2 3 3" xfId="2985"/>
    <cellStyle name="Hyperlink 2 5 2 2 3 4" xfId="5195"/>
    <cellStyle name="Hyperlink 2 5 2 2 4" xfId="1327"/>
    <cellStyle name="Hyperlink 2 5 2 2 4 2" xfId="3538"/>
    <cellStyle name="Hyperlink 2 5 2 2 5" xfId="2433"/>
    <cellStyle name="Hyperlink 2 5 2 2 6" xfId="4643"/>
    <cellStyle name="Hyperlink 2 5 2 3" xfId="306"/>
    <cellStyle name="Hyperlink 2 5 2 3 2" xfId="582"/>
    <cellStyle name="Hyperlink 2 5 2 3 2 2" xfId="1134"/>
    <cellStyle name="Hyperlink 2 5 2 3 2 2 2" xfId="2247"/>
    <cellStyle name="Hyperlink 2 5 2 3 2 2 2 2" xfId="4458"/>
    <cellStyle name="Hyperlink 2 5 2 3 2 2 3" xfId="3353"/>
    <cellStyle name="Hyperlink 2 5 2 3 2 2 4" xfId="5563"/>
    <cellStyle name="Hyperlink 2 5 2 3 2 3" xfId="1695"/>
    <cellStyle name="Hyperlink 2 5 2 3 2 3 2" xfId="3906"/>
    <cellStyle name="Hyperlink 2 5 2 3 2 4" xfId="2801"/>
    <cellStyle name="Hyperlink 2 5 2 3 2 5" xfId="5011"/>
    <cellStyle name="Hyperlink 2 5 2 3 3" xfId="858"/>
    <cellStyle name="Hyperlink 2 5 2 3 3 2" xfId="1971"/>
    <cellStyle name="Hyperlink 2 5 2 3 3 2 2" xfId="4182"/>
    <cellStyle name="Hyperlink 2 5 2 3 3 3" xfId="3077"/>
    <cellStyle name="Hyperlink 2 5 2 3 3 4" xfId="5287"/>
    <cellStyle name="Hyperlink 2 5 2 3 4" xfId="1419"/>
    <cellStyle name="Hyperlink 2 5 2 3 4 2" xfId="3630"/>
    <cellStyle name="Hyperlink 2 5 2 3 5" xfId="2525"/>
    <cellStyle name="Hyperlink 2 5 2 3 6" xfId="4735"/>
    <cellStyle name="Hyperlink 2 5 2 4" xfId="398"/>
    <cellStyle name="Hyperlink 2 5 2 4 2" xfId="950"/>
    <cellStyle name="Hyperlink 2 5 2 4 2 2" xfId="2063"/>
    <cellStyle name="Hyperlink 2 5 2 4 2 2 2" xfId="4274"/>
    <cellStyle name="Hyperlink 2 5 2 4 2 3" xfId="3169"/>
    <cellStyle name="Hyperlink 2 5 2 4 2 4" xfId="5379"/>
    <cellStyle name="Hyperlink 2 5 2 4 3" xfId="1511"/>
    <cellStyle name="Hyperlink 2 5 2 4 3 2" xfId="3722"/>
    <cellStyle name="Hyperlink 2 5 2 4 4" xfId="2617"/>
    <cellStyle name="Hyperlink 2 5 2 4 5" xfId="4827"/>
    <cellStyle name="Hyperlink 2 5 2 5" xfId="674"/>
    <cellStyle name="Hyperlink 2 5 2 5 2" xfId="1787"/>
    <cellStyle name="Hyperlink 2 5 2 5 2 2" xfId="3998"/>
    <cellStyle name="Hyperlink 2 5 2 5 3" xfId="2893"/>
    <cellStyle name="Hyperlink 2 5 2 5 4" xfId="5103"/>
    <cellStyle name="Hyperlink 2 5 2 6" xfId="1235"/>
    <cellStyle name="Hyperlink 2 5 2 6 2" xfId="3446"/>
    <cellStyle name="Hyperlink 2 5 2 7" xfId="2341"/>
    <cellStyle name="Hyperlink 2 5 2 8" xfId="4551"/>
    <cellStyle name="Hyperlink 2 5 3" xfId="168"/>
    <cellStyle name="Hyperlink 2 5 3 2" xfId="444"/>
    <cellStyle name="Hyperlink 2 5 3 2 2" xfId="996"/>
    <cellStyle name="Hyperlink 2 5 3 2 2 2" xfId="2109"/>
    <cellStyle name="Hyperlink 2 5 3 2 2 2 2" xfId="4320"/>
    <cellStyle name="Hyperlink 2 5 3 2 2 3" xfId="3215"/>
    <cellStyle name="Hyperlink 2 5 3 2 2 4" xfId="5425"/>
    <cellStyle name="Hyperlink 2 5 3 2 3" xfId="1557"/>
    <cellStyle name="Hyperlink 2 5 3 2 3 2" xfId="3768"/>
    <cellStyle name="Hyperlink 2 5 3 2 4" xfId="2663"/>
    <cellStyle name="Hyperlink 2 5 3 2 5" xfId="4873"/>
    <cellStyle name="Hyperlink 2 5 3 3" xfId="720"/>
    <cellStyle name="Hyperlink 2 5 3 3 2" xfId="1833"/>
    <cellStyle name="Hyperlink 2 5 3 3 2 2" xfId="4044"/>
    <cellStyle name="Hyperlink 2 5 3 3 3" xfId="2939"/>
    <cellStyle name="Hyperlink 2 5 3 3 4" xfId="5149"/>
    <cellStyle name="Hyperlink 2 5 3 4" xfId="1281"/>
    <cellStyle name="Hyperlink 2 5 3 4 2" xfId="3492"/>
    <cellStyle name="Hyperlink 2 5 3 5" xfId="2387"/>
    <cellStyle name="Hyperlink 2 5 3 6" xfId="4597"/>
    <cellStyle name="Hyperlink 2 5 4" xfId="260"/>
    <cellStyle name="Hyperlink 2 5 4 2" xfId="536"/>
    <cellStyle name="Hyperlink 2 5 4 2 2" xfId="1088"/>
    <cellStyle name="Hyperlink 2 5 4 2 2 2" xfId="2201"/>
    <cellStyle name="Hyperlink 2 5 4 2 2 2 2" xfId="4412"/>
    <cellStyle name="Hyperlink 2 5 4 2 2 3" xfId="3307"/>
    <cellStyle name="Hyperlink 2 5 4 2 2 4" xfId="5517"/>
    <cellStyle name="Hyperlink 2 5 4 2 3" xfId="1649"/>
    <cellStyle name="Hyperlink 2 5 4 2 3 2" xfId="3860"/>
    <cellStyle name="Hyperlink 2 5 4 2 4" xfId="2755"/>
    <cellStyle name="Hyperlink 2 5 4 2 5" xfId="4965"/>
    <cellStyle name="Hyperlink 2 5 4 3" xfId="812"/>
    <cellStyle name="Hyperlink 2 5 4 3 2" xfId="1925"/>
    <cellStyle name="Hyperlink 2 5 4 3 2 2" xfId="4136"/>
    <cellStyle name="Hyperlink 2 5 4 3 3" xfId="3031"/>
    <cellStyle name="Hyperlink 2 5 4 3 4" xfId="5241"/>
    <cellStyle name="Hyperlink 2 5 4 4" xfId="1373"/>
    <cellStyle name="Hyperlink 2 5 4 4 2" xfId="3584"/>
    <cellStyle name="Hyperlink 2 5 4 5" xfId="2479"/>
    <cellStyle name="Hyperlink 2 5 4 6" xfId="4689"/>
    <cellStyle name="Hyperlink 2 5 5" xfId="352"/>
    <cellStyle name="Hyperlink 2 5 5 2" xfId="904"/>
    <cellStyle name="Hyperlink 2 5 5 2 2" xfId="2017"/>
    <cellStyle name="Hyperlink 2 5 5 2 2 2" xfId="4228"/>
    <cellStyle name="Hyperlink 2 5 5 2 3" xfId="3123"/>
    <cellStyle name="Hyperlink 2 5 5 2 4" xfId="5333"/>
    <cellStyle name="Hyperlink 2 5 5 3" xfId="1465"/>
    <cellStyle name="Hyperlink 2 5 5 3 2" xfId="3676"/>
    <cellStyle name="Hyperlink 2 5 5 4" xfId="2571"/>
    <cellStyle name="Hyperlink 2 5 5 5" xfId="4781"/>
    <cellStyle name="Hyperlink 2 5 6" xfId="628"/>
    <cellStyle name="Hyperlink 2 5 6 2" xfId="1741"/>
    <cellStyle name="Hyperlink 2 5 6 2 2" xfId="3952"/>
    <cellStyle name="Hyperlink 2 5 6 3" xfId="2847"/>
    <cellStyle name="Hyperlink 2 5 6 4" xfId="5057"/>
    <cellStyle name="Hyperlink 2 5 7" xfId="1189"/>
    <cellStyle name="Hyperlink 2 5 7 2" xfId="3400"/>
    <cellStyle name="Hyperlink 2 5 8" xfId="2295"/>
    <cellStyle name="Hyperlink 2 5 9" xfId="4505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2 2 2" xfId="2176"/>
    <cellStyle name="Hyperlink 2 6 2 2 2 2 2 2" xfId="4387"/>
    <cellStyle name="Hyperlink 2 6 2 2 2 2 3" xfId="3282"/>
    <cellStyle name="Hyperlink 2 6 2 2 2 2 4" xfId="5492"/>
    <cellStyle name="Hyperlink 2 6 2 2 2 3" xfId="1624"/>
    <cellStyle name="Hyperlink 2 6 2 2 2 3 2" xfId="3835"/>
    <cellStyle name="Hyperlink 2 6 2 2 2 4" xfId="2730"/>
    <cellStyle name="Hyperlink 2 6 2 2 2 5" xfId="4940"/>
    <cellStyle name="Hyperlink 2 6 2 2 3" xfId="787"/>
    <cellStyle name="Hyperlink 2 6 2 2 3 2" xfId="1900"/>
    <cellStyle name="Hyperlink 2 6 2 2 3 2 2" xfId="4111"/>
    <cellStyle name="Hyperlink 2 6 2 2 3 3" xfId="3006"/>
    <cellStyle name="Hyperlink 2 6 2 2 3 4" xfId="5216"/>
    <cellStyle name="Hyperlink 2 6 2 2 4" xfId="1348"/>
    <cellStyle name="Hyperlink 2 6 2 2 4 2" xfId="3559"/>
    <cellStyle name="Hyperlink 2 6 2 2 5" xfId="2454"/>
    <cellStyle name="Hyperlink 2 6 2 2 6" xfId="4664"/>
    <cellStyle name="Hyperlink 2 6 2 3" xfId="327"/>
    <cellStyle name="Hyperlink 2 6 2 3 2" xfId="603"/>
    <cellStyle name="Hyperlink 2 6 2 3 2 2" xfId="1155"/>
    <cellStyle name="Hyperlink 2 6 2 3 2 2 2" xfId="2268"/>
    <cellStyle name="Hyperlink 2 6 2 3 2 2 2 2" xfId="4479"/>
    <cellStyle name="Hyperlink 2 6 2 3 2 2 3" xfId="3374"/>
    <cellStyle name="Hyperlink 2 6 2 3 2 2 4" xfId="5584"/>
    <cellStyle name="Hyperlink 2 6 2 3 2 3" xfId="1716"/>
    <cellStyle name="Hyperlink 2 6 2 3 2 3 2" xfId="3927"/>
    <cellStyle name="Hyperlink 2 6 2 3 2 4" xfId="2822"/>
    <cellStyle name="Hyperlink 2 6 2 3 2 5" xfId="5032"/>
    <cellStyle name="Hyperlink 2 6 2 3 3" xfId="879"/>
    <cellStyle name="Hyperlink 2 6 2 3 3 2" xfId="1992"/>
    <cellStyle name="Hyperlink 2 6 2 3 3 2 2" xfId="4203"/>
    <cellStyle name="Hyperlink 2 6 2 3 3 3" xfId="3098"/>
    <cellStyle name="Hyperlink 2 6 2 3 3 4" xfId="5308"/>
    <cellStyle name="Hyperlink 2 6 2 3 4" xfId="1440"/>
    <cellStyle name="Hyperlink 2 6 2 3 4 2" xfId="3651"/>
    <cellStyle name="Hyperlink 2 6 2 3 5" xfId="2546"/>
    <cellStyle name="Hyperlink 2 6 2 3 6" xfId="4756"/>
    <cellStyle name="Hyperlink 2 6 2 4" xfId="419"/>
    <cellStyle name="Hyperlink 2 6 2 4 2" xfId="971"/>
    <cellStyle name="Hyperlink 2 6 2 4 2 2" xfId="2084"/>
    <cellStyle name="Hyperlink 2 6 2 4 2 2 2" xfId="4295"/>
    <cellStyle name="Hyperlink 2 6 2 4 2 3" xfId="3190"/>
    <cellStyle name="Hyperlink 2 6 2 4 2 4" xfId="5400"/>
    <cellStyle name="Hyperlink 2 6 2 4 3" xfId="1532"/>
    <cellStyle name="Hyperlink 2 6 2 4 3 2" xfId="3743"/>
    <cellStyle name="Hyperlink 2 6 2 4 4" xfId="2638"/>
    <cellStyle name="Hyperlink 2 6 2 4 5" xfId="4848"/>
    <cellStyle name="Hyperlink 2 6 2 5" xfId="695"/>
    <cellStyle name="Hyperlink 2 6 2 5 2" xfId="1808"/>
    <cellStyle name="Hyperlink 2 6 2 5 2 2" xfId="4019"/>
    <cellStyle name="Hyperlink 2 6 2 5 3" xfId="2914"/>
    <cellStyle name="Hyperlink 2 6 2 5 4" xfId="5124"/>
    <cellStyle name="Hyperlink 2 6 2 6" xfId="1256"/>
    <cellStyle name="Hyperlink 2 6 2 6 2" xfId="3467"/>
    <cellStyle name="Hyperlink 2 6 2 7" xfId="2362"/>
    <cellStyle name="Hyperlink 2 6 2 8" xfId="4572"/>
    <cellStyle name="Hyperlink 2 6 3" xfId="189"/>
    <cellStyle name="Hyperlink 2 6 3 2" xfId="465"/>
    <cellStyle name="Hyperlink 2 6 3 2 2" xfId="1017"/>
    <cellStyle name="Hyperlink 2 6 3 2 2 2" xfId="2130"/>
    <cellStyle name="Hyperlink 2 6 3 2 2 2 2" xfId="4341"/>
    <cellStyle name="Hyperlink 2 6 3 2 2 3" xfId="3236"/>
    <cellStyle name="Hyperlink 2 6 3 2 2 4" xfId="5446"/>
    <cellStyle name="Hyperlink 2 6 3 2 3" xfId="1578"/>
    <cellStyle name="Hyperlink 2 6 3 2 3 2" xfId="3789"/>
    <cellStyle name="Hyperlink 2 6 3 2 4" xfId="2684"/>
    <cellStyle name="Hyperlink 2 6 3 2 5" xfId="4894"/>
    <cellStyle name="Hyperlink 2 6 3 3" xfId="741"/>
    <cellStyle name="Hyperlink 2 6 3 3 2" xfId="1854"/>
    <cellStyle name="Hyperlink 2 6 3 3 2 2" xfId="4065"/>
    <cellStyle name="Hyperlink 2 6 3 3 3" xfId="2960"/>
    <cellStyle name="Hyperlink 2 6 3 3 4" xfId="5170"/>
    <cellStyle name="Hyperlink 2 6 3 4" xfId="1302"/>
    <cellStyle name="Hyperlink 2 6 3 4 2" xfId="3513"/>
    <cellStyle name="Hyperlink 2 6 3 5" xfId="2408"/>
    <cellStyle name="Hyperlink 2 6 3 6" xfId="4618"/>
    <cellStyle name="Hyperlink 2 6 4" xfId="281"/>
    <cellStyle name="Hyperlink 2 6 4 2" xfId="557"/>
    <cellStyle name="Hyperlink 2 6 4 2 2" xfId="1109"/>
    <cellStyle name="Hyperlink 2 6 4 2 2 2" xfId="2222"/>
    <cellStyle name="Hyperlink 2 6 4 2 2 2 2" xfId="4433"/>
    <cellStyle name="Hyperlink 2 6 4 2 2 3" xfId="3328"/>
    <cellStyle name="Hyperlink 2 6 4 2 2 4" xfId="5538"/>
    <cellStyle name="Hyperlink 2 6 4 2 3" xfId="1670"/>
    <cellStyle name="Hyperlink 2 6 4 2 3 2" xfId="3881"/>
    <cellStyle name="Hyperlink 2 6 4 2 4" xfId="2776"/>
    <cellStyle name="Hyperlink 2 6 4 2 5" xfId="4986"/>
    <cellStyle name="Hyperlink 2 6 4 3" xfId="833"/>
    <cellStyle name="Hyperlink 2 6 4 3 2" xfId="1946"/>
    <cellStyle name="Hyperlink 2 6 4 3 2 2" xfId="4157"/>
    <cellStyle name="Hyperlink 2 6 4 3 3" xfId="3052"/>
    <cellStyle name="Hyperlink 2 6 4 3 4" xfId="5262"/>
    <cellStyle name="Hyperlink 2 6 4 4" xfId="1394"/>
    <cellStyle name="Hyperlink 2 6 4 4 2" xfId="3605"/>
    <cellStyle name="Hyperlink 2 6 4 5" xfId="2500"/>
    <cellStyle name="Hyperlink 2 6 4 6" xfId="4710"/>
    <cellStyle name="Hyperlink 2 6 5" xfId="373"/>
    <cellStyle name="Hyperlink 2 6 5 2" xfId="925"/>
    <cellStyle name="Hyperlink 2 6 5 2 2" xfId="2038"/>
    <cellStyle name="Hyperlink 2 6 5 2 2 2" xfId="4249"/>
    <cellStyle name="Hyperlink 2 6 5 2 3" xfId="3144"/>
    <cellStyle name="Hyperlink 2 6 5 2 4" xfId="5354"/>
    <cellStyle name="Hyperlink 2 6 5 3" xfId="1486"/>
    <cellStyle name="Hyperlink 2 6 5 3 2" xfId="3697"/>
    <cellStyle name="Hyperlink 2 6 5 4" xfId="2592"/>
    <cellStyle name="Hyperlink 2 6 5 5" xfId="4802"/>
    <cellStyle name="Hyperlink 2 6 6" xfId="649"/>
    <cellStyle name="Hyperlink 2 6 6 2" xfId="1762"/>
    <cellStyle name="Hyperlink 2 6 6 2 2" xfId="3973"/>
    <cellStyle name="Hyperlink 2 6 6 3" xfId="2868"/>
    <cellStyle name="Hyperlink 2 6 6 4" xfId="5078"/>
    <cellStyle name="Hyperlink 2 6 7" xfId="1210"/>
    <cellStyle name="Hyperlink 2 6 7 2" xfId="3421"/>
    <cellStyle name="Hyperlink 2 6 8" xfId="2316"/>
    <cellStyle name="Hyperlink 2 6 9" xfId="4526"/>
    <cellStyle name="Hyperlink 2 7" xfId="102"/>
    <cellStyle name="Hyperlink 2 7 2" xfId="194"/>
    <cellStyle name="Hyperlink 2 7 2 2" xfId="470"/>
    <cellStyle name="Hyperlink 2 7 2 2 2" xfId="1022"/>
    <cellStyle name="Hyperlink 2 7 2 2 2 2" xfId="2135"/>
    <cellStyle name="Hyperlink 2 7 2 2 2 2 2" xfId="4346"/>
    <cellStyle name="Hyperlink 2 7 2 2 2 3" xfId="3241"/>
    <cellStyle name="Hyperlink 2 7 2 2 2 4" xfId="5451"/>
    <cellStyle name="Hyperlink 2 7 2 2 3" xfId="1583"/>
    <cellStyle name="Hyperlink 2 7 2 2 3 2" xfId="3794"/>
    <cellStyle name="Hyperlink 2 7 2 2 4" xfId="2689"/>
    <cellStyle name="Hyperlink 2 7 2 2 5" xfId="4899"/>
    <cellStyle name="Hyperlink 2 7 2 3" xfId="746"/>
    <cellStyle name="Hyperlink 2 7 2 3 2" xfId="1859"/>
    <cellStyle name="Hyperlink 2 7 2 3 2 2" xfId="4070"/>
    <cellStyle name="Hyperlink 2 7 2 3 3" xfId="2965"/>
    <cellStyle name="Hyperlink 2 7 2 3 4" xfId="5175"/>
    <cellStyle name="Hyperlink 2 7 2 4" xfId="1307"/>
    <cellStyle name="Hyperlink 2 7 2 4 2" xfId="3518"/>
    <cellStyle name="Hyperlink 2 7 2 5" xfId="2413"/>
    <cellStyle name="Hyperlink 2 7 2 6" xfId="4623"/>
    <cellStyle name="Hyperlink 2 7 3" xfId="286"/>
    <cellStyle name="Hyperlink 2 7 3 2" xfId="562"/>
    <cellStyle name="Hyperlink 2 7 3 2 2" xfId="1114"/>
    <cellStyle name="Hyperlink 2 7 3 2 2 2" xfId="2227"/>
    <cellStyle name="Hyperlink 2 7 3 2 2 2 2" xfId="4438"/>
    <cellStyle name="Hyperlink 2 7 3 2 2 3" xfId="3333"/>
    <cellStyle name="Hyperlink 2 7 3 2 2 4" xfId="5543"/>
    <cellStyle name="Hyperlink 2 7 3 2 3" xfId="1675"/>
    <cellStyle name="Hyperlink 2 7 3 2 3 2" xfId="3886"/>
    <cellStyle name="Hyperlink 2 7 3 2 4" xfId="2781"/>
    <cellStyle name="Hyperlink 2 7 3 2 5" xfId="4991"/>
    <cellStyle name="Hyperlink 2 7 3 3" xfId="838"/>
    <cellStyle name="Hyperlink 2 7 3 3 2" xfId="1951"/>
    <cellStyle name="Hyperlink 2 7 3 3 2 2" xfId="4162"/>
    <cellStyle name="Hyperlink 2 7 3 3 3" xfId="3057"/>
    <cellStyle name="Hyperlink 2 7 3 3 4" xfId="5267"/>
    <cellStyle name="Hyperlink 2 7 3 4" xfId="1399"/>
    <cellStyle name="Hyperlink 2 7 3 4 2" xfId="3610"/>
    <cellStyle name="Hyperlink 2 7 3 5" xfId="2505"/>
    <cellStyle name="Hyperlink 2 7 3 6" xfId="4715"/>
    <cellStyle name="Hyperlink 2 7 4" xfId="378"/>
    <cellStyle name="Hyperlink 2 7 4 2" xfId="930"/>
    <cellStyle name="Hyperlink 2 7 4 2 2" xfId="2043"/>
    <cellStyle name="Hyperlink 2 7 4 2 2 2" xfId="4254"/>
    <cellStyle name="Hyperlink 2 7 4 2 3" xfId="3149"/>
    <cellStyle name="Hyperlink 2 7 4 2 4" xfId="5359"/>
    <cellStyle name="Hyperlink 2 7 4 3" xfId="1491"/>
    <cellStyle name="Hyperlink 2 7 4 3 2" xfId="3702"/>
    <cellStyle name="Hyperlink 2 7 4 4" xfId="2597"/>
    <cellStyle name="Hyperlink 2 7 4 5" xfId="4807"/>
    <cellStyle name="Hyperlink 2 7 5" xfId="654"/>
    <cellStyle name="Hyperlink 2 7 5 2" xfId="1767"/>
    <cellStyle name="Hyperlink 2 7 5 2 2" xfId="3978"/>
    <cellStyle name="Hyperlink 2 7 5 3" xfId="2873"/>
    <cellStyle name="Hyperlink 2 7 5 4" xfId="5083"/>
    <cellStyle name="Hyperlink 2 7 6" xfId="1215"/>
    <cellStyle name="Hyperlink 2 7 6 2" xfId="3426"/>
    <cellStyle name="Hyperlink 2 7 7" xfId="2321"/>
    <cellStyle name="Hyperlink 2 7 8" xfId="4531"/>
    <cellStyle name="Hyperlink 2 8" xfId="148"/>
    <cellStyle name="Hyperlink 2 8 2" xfId="424"/>
    <cellStyle name="Hyperlink 2 8 2 2" xfId="976"/>
    <cellStyle name="Hyperlink 2 8 2 2 2" xfId="2089"/>
    <cellStyle name="Hyperlink 2 8 2 2 2 2" xfId="4300"/>
    <cellStyle name="Hyperlink 2 8 2 2 3" xfId="3195"/>
    <cellStyle name="Hyperlink 2 8 2 2 4" xfId="5405"/>
    <cellStyle name="Hyperlink 2 8 2 3" xfId="1537"/>
    <cellStyle name="Hyperlink 2 8 2 3 2" xfId="3748"/>
    <cellStyle name="Hyperlink 2 8 2 4" xfId="2643"/>
    <cellStyle name="Hyperlink 2 8 2 5" xfId="4853"/>
    <cellStyle name="Hyperlink 2 8 3" xfId="700"/>
    <cellStyle name="Hyperlink 2 8 3 2" xfId="1813"/>
    <cellStyle name="Hyperlink 2 8 3 2 2" xfId="4024"/>
    <cellStyle name="Hyperlink 2 8 3 3" xfId="2919"/>
    <cellStyle name="Hyperlink 2 8 3 4" xfId="5129"/>
    <cellStyle name="Hyperlink 2 8 4" xfId="1261"/>
    <cellStyle name="Hyperlink 2 8 4 2" xfId="3472"/>
    <cellStyle name="Hyperlink 2 8 5" xfId="2367"/>
    <cellStyle name="Hyperlink 2 8 6" xfId="4577"/>
    <cellStyle name="Hyperlink 2 9" xfId="240"/>
    <cellStyle name="Hyperlink 2 9 2" xfId="516"/>
    <cellStyle name="Hyperlink 2 9 2 2" xfId="1068"/>
    <cellStyle name="Hyperlink 2 9 2 2 2" xfId="2181"/>
    <cellStyle name="Hyperlink 2 9 2 2 2 2" xfId="4392"/>
    <cellStyle name="Hyperlink 2 9 2 2 3" xfId="3287"/>
    <cellStyle name="Hyperlink 2 9 2 2 4" xfId="5497"/>
    <cellStyle name="Hyperlink 2 9 2 3" xfId="1629"/>
    <cellStyle name="Hyperlink 2 9 2 3 2" xfId="3840"/>
    <cellStyle name="Hyperlink 2 9 2 4" xfId="2735"/>
    <cellStyle name="Hyperlink 2 9 2 5" xfId="4945"/>
    <cellStyle name="Hyperlink 2 9 3" xfId="792"/>
    <cellStyle name="Hyperlink 2 9 3 2" xfId="1905"/>
    <cellStyle name="Hyperlink 2 9 3 2 2" xfId="4116"/>
    <cellStyle name="Hyperlink 2 9 3 3" xfId="3011"/>
    <cellStyle name="Hyperlink 2 9 3 4" xfId="5221"/>
    <cellStyle name="Hyperlink 2 9 4" xfId="1353"/>
    <cellStyle name="Hyperlink 2 9 4 2" xfId="3564"/>
    <cellStyle name="Hyperlink 2 9 5" xfId="2459"/>
    <cellStyle name="Hyperlink 2 9 6" xfId="4669"/>
    <cellStyle name="Hyperlink 3" xfId="50"/>
    <cellStyle name="Hyperlink 3 10" xfId="609"/>
    <cellStyle name="Hyperlink 3 10 2" xfId="1722"/>
    <cellStyle name="Hyperlink 3 10 2 2" xfId="3933"/>
    <cellStyle name="Hyperlink 3 10 3" xfId="2828"/>
    <cellStyle name="Hyperlink 3 10 4" xfId="5038"/>
    <cellStyle name="Hyperlink 3 11" xfId="1170"/>
    <cellStyle name="Hyperlink 3 11 2" xfId="3381"/>
    <cellStyle name="Hyperlink 3 12" xfId="2276"/>
    <cellStyle name="Hyperlink 3 13" xfId="4486"/>
    <cellStyle name="Hyperlink 3 2" xfId="61"/>
    <cellStyle name="Hyperlink 3 2 10" xfId="2281"/>
    <cellStyle name="Hyperlink 3 2 11" xfId="4491"/>
    <cellStyle name="Hyperlink 3 2 2" xfId="72"/>
    <cellStyle name="Hyperlink 3 2 2 10" xfId="4501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2 2 2" xfId="2171"/>
    <cellStyle name="Hyperlink 3 2 2 2 2 2 2 2 2 2" xfId="4382"/>
    <cellStyle name="Hyperlink 3 2 2 2 2 2 2 2 3" xfId="3277"/>
    <cellStyle name="Hyperlink 3 2 2 2 2 2 2 2 4" xfId="5487"/>
    <cellStyle name="Hyperlink 3 2 2 2 2 2 2 3" xfId="1619"/>
    <cellStyle name="Hyperlink 3 2 2 2 2 2 2 3 2" xfId="3830"/>
    <cellStyle name="Hyperlink 3 2 2 2 2 2 2 4" xfId="2725"/>
    <cellStyle name="Hyperlink 3 2 2 2 2 2 2 5" xfId="4935"/>
    <cellStyle name="Hyperlink 3 2 2 2 2 2 3" xfId="782"/>
    <cellStyle name="Hyperlink 3 2 2 2 2 2 3 2" xfId="1895"/>
    <cellStyle name="Hyperlink 3 2 2 2 2 2 3 2 2" xfId="4106"/>
    <cellStyle name="Hyperlink 3 2 2 2 2 2 3 3" xfId="3001"/>
    <cellStyle name="Hyperlink 3 2 2 2 2 2 3 4" xfId="5211"/>
    <cellStyle name="Hyperlink 3 2 2 2 2 2 4" xfId="1343"/>
    <cellStyle name="Hyperlink 3 2 2 2 2 2 4 2" xfId="3554"/>
    <cellStyle name="Hyperlink 3 2 2 2 2 2 5" xfId="2449"/>
    <cellStyle name="Hyperlink 3 2 2 2 2 2 6" xfId="4659"/>
    <cellStyle name="Hyperlink 3 2 2 2 2 3" xfId="322"/>
    <cellStyle name="Hyperlink 3 2 2 2 2 3 2" xfId="598"/>
    <cellStyle name="Hyperlink 3 2 2 2 2 3 2 2" xfId="1150"/>
    <cellStyle name="Hyperlink 3 2 2 2 2 3 2 2 2" xfId="2263"/>
    <cellStyle name="Hyperlink 3 2 2 2 2 3 2 2 2 2" xfId="4474"/>
    <cellStyle name="Hyperlink 3 2 2 2 2 3 2 2 3" xfId="3369"/>
    <cellStyle name="Hyperlink 3 2 2 2 2 3 2 2 4" xfId="5579"/>
    <cellStyle name="Hyperlink 3 2 2 2 2 3 2 3" xfId="1711"/>
    <cellStyle name="Hyperlink 3 2 2 2 2 3 2 3 2" xfId="3922"/>
    <cellStyle name="Hyperlink 3 2 2 2 2 3 2 4" xfId="2817"/>
    <cellStyle name="Hyperlink 3 2 2 2 2 3 2 5" xfId="5027"/>
    <cellStyle name="Hyperlink 3 2 2 2 2 3 3" xfId="874"/>
    <cellStyle name="Hyperlink 3 2 2 2 2 3 3 2" xfId="1987"/>
    <cellStyle name="Hyperlink 3 2 2 2 2 3 3 2 2" xfId="4198"/>
    <cellStyle name="Hyperlink 3 2 2 2 2 3 3 3" xfId="3093"/>
    <cellStyle name="Hyperlink 3 2 2 2 2 3 3 4" xfId="5303"/>
    <cellStyle name="Hyperlink 3 2 2 2 2 3 4" xfId="1435"/>
    <cellStyle name="Hyperlink 3 2 2 2 2 3 4 2" xfId="3646"/>
    <cellStyle name="Hyperlink 3 2 2 2 2 3 5" xfId="2541"/>
    <cellStyle name="Hyperlink 3 2 2 2 2 3 6" xfId="4751"/>
    <cellStyle name="Hyperlink 3 2 2 2 2 4" xfId="414"/>
    <cellStyle name="Hyperlink 3 2 2 2 2 4 2" xfId="966"/>
    <cellStyle name="Hyperlink 3 2 2 2 2 4 2 2" xfId="2079"/>
    <cellStyle name="Hyperlink 3 2 2 2 2 4 2 2 2" xfId="4290"/>
    <cellStyle name="Hyperlink 3 2 2 2 2 4 2 3" xfId="3185"/>
    <cellStyle name="Hyperlink 3 2 2 2 2 4 2 4" xfId="5395"/>
    <cellStyle name="Hyperlink 3 2 2 2 2 4 3" xfId="1527"/>
    <cellStyle name="Hyperlink 3 2 2 2 2 4 3 2" xfId="3738"/>
    <cellStyle name="Hyperlink 3 2 2 2 2 4 4" xfId="2633"/>
    <cellStyle name="Hyperlink 3 2 2 2 2 4 5" xfId="4843"/>
    <cellStyle name="Hyperlink 3 2 2 2 2 5" xfId="690"/>
    <cellStyle name="Hyperlink 3 2 2 2 2 5 2" xfId="1803"/>
    <cellStyle name="Hyperlink 3 2 2 2 2 5 2 2" xfId="4014"/>
    <cellStyle name="Hyperlink 3 2 2 2 2 5 3" xfId="2909"/>
    <cellStyle name="Hyperlink 3 2 2 2 2 5 4" xfId="5119"/>
    <cellStyle name="Hyperlink 3 2 2 2 2 6" xfId="1251"/>
    <cellStyle name="Hyperlink 3 2 2 2 2 6 2" xfId="3462"/>
    <cellStyle name="Hyperlink 3 2 2 2 2 7" xfId="2357"/>
    <cellStyle name="Hyperlink 3 2 2 2 2 8" xfId="4567"/>
    <cellStyle name="Hyperlink 3 2 2 2 3" xfId="184"/>
    <cellStyle name="Hyperlink 3 2 2 2 3 2" xfId="460"/>
    <cellStyle name="Hyperlink 3 2 2 2 3 2 2" xfId="1012"/>
    <cellStyle name="Hyperlink 3 2 2 2 3 2 2 2" xfId="2125"/>
    <cellStyle name="Hyperlink 3 2 2 2 3 2 2 2 2" xfId="4336"/>
    <cellStyle name="Hyperlink 3 2 2 2 3 2 2 3" xfId="3231"/>
    <cellStyle name="Hyperlink 3 2 2 2 3 2 2 4" xfId="5441"/>
    <cellStyle name="Hyperlink 3 2 2 2 3 2 3" xfId="1573"/>
    <cellStyle name="Hyperlink 3 2 2 2 3 2 3 2" xfId="3784"/>
    <cellStyle name="Hyperlink 3 2 2 2 3 2 4" xfId="2679"/>
    <cellStyle name="Hyperlink 3 2 2 2 3 2 5" xfId="4889"/>
    <cellStyle name="Hyperlink 3 2 2 2 3 3" xfId="736"/>
    <cellStyle name="Hyperlink 3 2 2 2 3 3 2" xfId="1849"/>
    <cellStyle name="Hyperlink 3 2 2 2 3 3 2 2" xfId="4060"/>
    <cellStyle name="Hyperlink 3 2 2 2 3 3 3" xfId="2955"/>
    <cellStyle name="Hyperlink 3 2 2 2 3 3 4" xfId="5165"/>
    <cellStyle name="Hyperlink 3 2 2 2 3 4" xfId="1297"/>
    <cellStyle name="Hyperlink 3 2 2 2 3 4 2" xfId="3508"/>
    <cellStyle name="Hyperlink 3 2 2 2 3 5" xfId="2403"/>
    <cellStyle name="Hyperlink 3 2 2 2 3 6" xfId="4613"/>
    <cellStyle name="Hyperlink 3 2 2 2 4" xfId="276"/>
    <cellStyle name="Hyperlink 3 2 2 2 4 2" xfId="552"/>
    <cellStyle name="Hyperlink 3 2 2 2 4 2 2" xfId="1104"/>
    <cellStyle name="Hyperlink 3 2 2 2 4 2 2 2" xfId="2217"/>
    <cellStyle name="Hyperlink 3 2 2 2 4 2 2 2 2" xfId="4428"/>
    <cellStyle name="Hyperlink 3 2 2 2 4 2 2 3" xfId="3323"/>
    <cellStyle name="Hyperlink 3 2 2 2 4 2 2 4" xfId="5533"/>
    <cellStyle name="Hyperlink 3 2 2 2 4 2 3" xfId="1665"/>
    <cellStyle name="Hyperlink 3 2 2 2 4 2 3 2" xfId="3876"/>
    <cellStyle name="Hyperlink 3 2 2 2 4 2 4" xfId="2771"/>
    <cellStyle name="Hyperlink 3 2 2 2 4 2 5" xfId="4981"/>
    <cellStyle name="Hyperlink 3 2 2 2 4 3" xfId="828"/>
    <cellStyle name="Hyperlink 3 2 2 2 4 3 2" xfId="1941"/>
    <cellStyle name="Hyperlink 3 2 2 2 4 3 2 2" xfId="4152"/>
    <cellStyle name="Hyperlink 3 2 2 2 4 3 3" xfId="3047"/>
    <cellStyle name="Hyperlink 3 2 2 2 4 3 4" xfId="5257"/>
    <cellStyle name="Hyperlink 3 2 2 2 4 4" xfId="1389"/>
    <cellStyle name="Hyperlink 3 2 2 2 4 4 2" xfId="3600"/>
    <cellStyle name="Hyperlink 3 2 2 2 4 5" xfId="2495"/>
    <cellStyle name="Hyperlink 3 2 2 2 4 6" xfId="4705"/>
    <cellStyle name="Hyperlink 3 2 2 2 5" xfId="368"/>
    <cellStyle name="Hyperlink 3 2 2 2 5 2" xfId="920"/>
    <cellStyle name="Hyperlink 3 2 2 2 5 2 2" xfId="2033"/>
    <cellStyle name="Hyperlink 3 2 2 2 5 2 2 2" xfId="4244"/>
    <cellStyle name="Hyperlink 3 2 2 2 5 2 3" xfId="3139"/>
    <cellStyle name="Hyperlink 3 2 2 2 5 2 4" xfId="5349"/>
    <cellStyle name="Hyperlink 3 2 2 2 5 3" xfId="1481"/>
    <cellStyle name="Hyperlink 3 2 2 2 5 3 2" xfId="3692"/>
    <cellStyle name="Hyperlink 3 2 2 2 5 4" xfId="2587"/>
    <cellStyle name="Hyperlink 3 2 2 2 5 5" xfId="4797"/>
    <cellStyle name="Hyperlink 3 2 2 2 6" xfId="644"/>
    <cellStyle name="Hyperlink 3 2 2 2 6 2" xfId="1757"/>
    <cellStyle name="Hyperlink 3 2 2 2 6 2 2" xfId="3968"/>
    <cellStyle name="Hyperlink 3 2 2 2 6 3" xfId="2863"/>
    <cellStyle name="Hyperlink 3 2 2 2 6 4" xfId="5073"/>
    <cellStyle name="Hyperlink 3 2 2 2 7" xfId="1205"/>
    <cellStyle name="Hyperlink 3 2 2 2 7 2" xfId="3416"/>
    <cellStyle name="Hyperlink 3 2 2 2 8" xfId="2311"/>
    <cellStyle name="Hyperlink 3 2 2 2 9" xfId="4521"/>
    <cellStyle name="Hyperlink 3 2 2 3" xfId="118"/>
    <cellStyle name="Hyperlink 3 2 2 3 2" xfId="210"/>
    <cellStyle name="Hyperlink 3 2 2 3 2 2" xfId="486"/>
    <cellStyle name="Hyperlink 3 2 2 3 2 2 2" xfId="1038"/>
    <cellStyle name="Hyperlink 3 2 2 3 2 2 2 2" xfId="2151"/>
    <cellStyle name="Hyperlink 3 2 2 3 2 2 2 2 2" xfId="4362"/>
    <cellStyle name="Hyperlink 3 2 2 3 2 2 2 3" xfId="3257"/>
    <cellStyle name="Hyperlink 3 2 2 3 2 2 2 4" xfId="5467"/>
    <cellStyle name="Hyperlink 3 2 2 3 2 2 3" xfId="1599"/>
    <cellStyle name="Hyperlink 3 2 2 3 2 2 3 2" xfId="3810"/>
    <cellStyle name="Hyperlink 3 2 2 3 2 2 4" xfId="2705"/>
    <cellStyle name="Hyperlink 3 2 2 3 2 2 5" xfId="4915"/>
    <cellStyle name="Hyperlink 3 2 2 3 2 3" xfId="762"/>
    <cellStyle name="Hyperlink 3 2 2 3 2 3 2" xfId="1875"/>
    <cellStyle name="Hyperlink 3 2 2 3 2 3 2 2" xfId="4086"/>
    <cellStyle name="Hyperlink 3 2 2 3 2 3 3" xfId="2981"/>
    <cellStyle name="Hyperlink 3 2 2 3 2 3 4" xfId="5191"/>
    <cellStyle name="Hyperlink 3 2 2 3 2 4" xfId="1323"/>
    <cellStyle name="Hyperlink 3 2 2 3 2 4 2" xfId="3534"/>
    <cellStyle name="Hyperlink 3 2 2 3 2 5" xfId="2429"/>
    <cellStyle name="Hyperlink 3 2 2 3 2 6" xfId="4639"/>
    <cellStyle name="Hyperlink 3 2 2 3 3" xfId="302"/>
    <cellStyle name="Hyperlink 3 2 2 3 3 2" xfId="578"/>
    <cellStyle name="Hyperlink 3 2 2 3 3 2 2" xfId="1130"/>
    <cellStyle name="Hyperlink 3 2 2 3 3 2 2 2" xfId="2243"/>
    <cellStyle name="Hyperlink 3 2 2 3 3 2 2 2 2" xfId="4454"/>
    <cellStyle name="Hyperlink 3 2 2 3 3 2 2 3" xfId="3349"/>
    <cellStyle name="Hyperlink 3 2 2 3 3 2 2 4" xfId="5559"/>
    <cellStyle name="Hyperlink 3 2 2 3 3 2 3" xfId="1691"/>
    <cellStyle name="Hyperlink 3 2 2 3 3 2 3 2" xfId="3902"/>
    <cellStyle name="Hyperlink 3 2 2 3 3 2 4" xfId="2797"/>
    <cellStyle name="Hyperlink 3 2 2 3 3 2 5" xfId="5007"/>
    <cellStyle name="Hyperlink 3 2 2 3 3 3" xfId="854"/>
    <cellStyle name="Hyperlink 3 2 2 3 3 3 2" xfId="1967"/>
    <cellStyle name="Hyperlink 3 2 2 3 3 3 2 2" xfId="4178"/>
    <cellStyle name="Hyperlink 3 2 2 3 3 3 3" xfId="3073"/>
    <cellStyle name="Hyperlink 3 2 2 3 3 3 4" xfId="5283"/>
    <cellStyle name="Hyperlink 3 2 2 3 3 4" xfId="1415"/>
    <cellStyle name="Hyperlink 3 2 2 3 3 4 2" xfId="3626"/>
    <cellStyle name="Hyperlink 3 2 2 3 3 5" xfId="2521"/>
    <cellStyle name="Hyperlink 3 2 2 3 3 6" xfId="4731"/>
    <cellStyle name="Hyperlink 3 2 2 3 4" xfId="394"/>
    <cellStyle name="Hyperlink 3 2 2 3 4 2" xfId="946"/>
    <cellStyle name="Hyperlink 3 2 2 3 4 2 2" xfId="2059"/>
    <cellStyle name="Hyperlink 3 2 2 3 4 2 2 2" xfId="4270"/>
    <cellStyle name="Hyperlink 3 2 2 3 4 2 3" xfId="3165"/>
    <cellStyle name="Hyperlink 3 2 2 3 4 2 4" xfId="5375"/>
    <cellStyle name="Hyperlink 3 2 2 3 4 3" xfId="1507"/>
    <cellStyle name="Hyperlink 3 2 2 3 4 3 2" xfId="3718"/>
    <cellStyle name="Hyperlink 3 2 2 3 4 4" xfId="2613"/>
    <cellStyle name="Hyperlink 3 2 2 3 4 5" xfId="4823"/>
    <cellStyle name="Hyperlink 3 2 2 3 5" xfId="670"/>
    <cellStyle name="Hyperlink 3 2 2 3 5 2" xfId="1783"/>
    <cellStyle name="Hyperlink 3 2 2 3 5 2 2" xfId="3994"/>
    <cellStyle name="Hyperlink 3 2 2 3 5 3" xfId="2889"/>
    <cellStyle name="Hyperlink 3 2 2 3 5 4" xfId="5099"/>
    <cellStyle name="Hyperlink 3 2 2 3 6" xfId="1231"/>
    <cellStyle name="Hyperlink 3 2 2 3 6 2" xfId="3442"/>
    <cellStyle name="Hyperlink 3 2 2 3 7" xfId="2337"/>
    <cellStyle name="Hyperlink 3 2 2 3 8" xfId="4547"/>
    <cellStyle name="Hyperlink 3 2 2 4" xfId="164"/>
    <cellStyle name="Hyperlink 3 2 2 4 2" xfId="440"/>
    <cellStyle name="Hyperlink 3 2 2 4 2 2" xfId="992"/>
    <cellStyle name="Hyperlink 3 2 2 4 2 2 2" xfId="2105"/>
    <cellStyle name="Hyperlink 3 2 2 4 2 2 2 2" xfId="4316"/>
    <cellStyle name="Hyperlink 3 2 2 4 2 2 3" xfId="3211"/>
    <cellStyle name="Hyperlink 3 2 2 4 2 2 4" xfId="5421"/>
    <cellStyle name="Hyperlink 3 2 2 4 2 3" xfId="1553"/>
    <cellStyle name="Hyperlink 3 2 2 4 2 3 2" xfId="3764"/>
    <cellStyle name="Hyperlink 3 2 2 4 2 4" xfId="2659"/>
    <cellStyle name="Hyperlink 3 2 2 4 2 5" xfId="4869"/>
    <cellStyle name="Hyperlink 3 2 2 4 3" xfId="716"/>
    <cellStyle name="Hyperlink 3 2 2 4 3 2" xfId="1829"/>
    <cellStyle name="Hyperlink 3 2 2 4 3 2 2" xfId="4040"/>
    <cellStyle name="Hyperlink 3 2 2 4 3 3" xfId="2935"/>
    <cellStyle name="Hyperlink 3 2 2 4 3 4" xfId="5145"/>
    <cellStyle name="Hyperlink 3 2 2 4 4" xfId="1277"/>
    <cellStyle name="Hyperlink 3 2 2 4 4 2" xfId="3488"/>
    <cellStyle name="Hyperlink 3 2 2 4 5" xfId="2383"/>
    <cellStyle name="Hyperlink 3 2 2 4 6" xfId="4593"/>
    <cellStyle name="Hyperlink 3 2 2 5" xfId="256"/>
    <cellStyle name="Hyperlink 3 2 2 5 2" xfId="532"/>
    <cellStyle name="Hyperlink 3 2 2 5 2 2" xfId="1084"/>
    <cellStyle name="Hyperlink 3 2 2 5 2 2 2" xfId="2197"/>
    <cellStyle name="Hyperlink 3 2 2 5 2 2 2 2" xfId="4408"/>
    <cellStyle name="Hyperlink 3 2 2 5 2 2 3" xfId="3303"/>
    <cellStyle name="Hyperlink 3 2 2 5 2 2 4" xfId="5513"/>
    <cellStyle name="Hyperlink 3 2 2 5 2 3" xfId="1645"/>
    <cellStyle name="Hyperlink 3 2 2 5 2 3 2" xfId="3856"/>
    <cellStyle name="Hyperlink 3 2 2 5 2 4" xfId="2751"/>
    <cellStyle name="Hyperlink 3 2 2 5 2 5" xfId="4961"/>
    <cellStyle name="Hyperlink 3 2 2 5 3" xfId="808"/>
    <cellStyle name="Hyperlink 3 2 2 5 3 2" xfId="1921"/>
    <cellStyle name="Hyperlink 3 2 2 5 3 2 2" xfId="4132"/>
    <cellStyle name="Hyperlink 3 2 2 5 3 3" xfId="3027"/>
    <cellStyle name="Hyperlink 3 2 2 5 3 4" xfId="5237"/>
    <cellStyle name="Hyperlink 3 2 2 5 4" xfId="1369"/>
    <cellStyle name="Hyperlink 3 2 2 5 4 2" xfId="3580"/>
    <cellStyle name="Hyperlink 3 2 2 5 5" xfId="2475"/>
    <cellStyle name="Hyperlink 3 2 2 5 6" xfId="4685"/>
    <cellStyle name="Hyperlink 3 2 2 6" xfId="348"/>
    <cellStyle name="Hyperlink 3 2 2 6 2" xfId="900"/>
    <cellStyle name="Hyperlink 3 2 2 6 2 2" xfId="2013"/>
    <cellStyle name="Hyperlink 3 2 2 6 2 2 2" xfId="4224"/>
    <cellStyle name="Hyperlink 3 2 2 6 2 3" xfId="3119"/>
    <cellStyle name="Hyperlink 3 2 2 6 2 4" xfId="5329"/>
    <cellStyle name="Hyperlink 3 2 2 6 3" xfId="1461"/>
    <cellStyle name="Hyperlink 3 2 2 6 3 2" xfId="3672"/>
    <cellStyle name="Hyperlink 3 2 2 6 4" xfId="2567"/>
    <cellStyle name="Hyperlink 3 2 2 6 5" xfId="4777"/>
    <cellStyle name="Hyperlink 3 2 2 7" xfId="624"/>
    <cellStyle name="Hyperlink 3 2 2 7 2" xfId="1737"/>
    <cellStyle name="Hyperlink 3 2 2 7 2 2" xfId="3948"/>
    <cellStyle name="Hyperlink 3 2 2 7 3" xfId="2843"/>
    <cellStyle name="Hyperlink 3 2 2 7 4" xfId="5053"/>
    <cellStyle name="Hyperlink 3 2 2 8" xfId="1185"/>
    <cellStyle name="Hyperlink 3 2 2 8 2" xfId="3396"/>
    <cellStyle name="Hyperlink 3 2 2 9" xfId="2291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2 2 2" xfId="2161"/>
    <cellStyle name="Hyperlink 3 2 3 2 2 2 2 2 2" xfId="4372"/>
    <cellStyle name="Hyperlink 3 2 3 2 2 2 2 3" xfId="3267"/>
    <cellStyle name="Hyperlink 3 2 3 2 2 2 2 4" xfId="5477"/>
    <cellStyle name="Hyperlink 3 2 3 2 2 2 3" xfId="1609"/>
    <cellStyle name="Hyperlink 3 2 3 2 2 2 3 2" xfId="3820"/>
    <cellStyle name="Hyperlink 3 2 3 2 2 2 4" xfId="2715"/>
    <cellStyle name="Hyperlink 3 2 3 2 2 2 5" xfId="4925"/>
    <cellStyle name="Hyperlink 3 2 3 2 2 3" xfId="772"/>
    <cellStyle name="Hyperlink 3 2 3 2 2 3 2" xfId="1885"/>
    <cellStyle name="Hyperlink 3 2 3 2 2 3 2 2" xfId="4096"/>
    <cellStyle name="Hyperlink 3 2 3 2 2 3 3" xfId="2991"/>
    <cellStyle name="Hyperlink 3 2 3 2 2 3 4" xfId="5201"/>
    <cellStyle name="Hyperlink 3 2 3 2 2 4" xfId="1333"/>
    <cellStyle name="Hyperlink 3 2 3 2 2 4 2" xfId="3544"/>
    <cellStyle name="Hyperlink 3 2 3 2 2 5" xfId="2439"/>
    <cellStyle name="Hyperlink 3 2 3 2 2 6" xfId="4649"/>
    <cellStyle name="Hyperlink 3 2 3 2 3" xfId="312"/>
    <cellStyle name="Hyperlink 3 2 3 2 3 2" xfId="588"/>
    <cellStyle name="Hyperlink 3 2 3 2 3 2 2" xfId="1140"/>
    <cellStyle name="Hyperlink 3 2 3 2 3 2 2 2" xfId="2253"/>
    <cellStyle name="Hyperlink 3 2 3 2 3 2 2 2 2" xfId="4464"/>
    <cellStyle name="Hyperlink 3 2 3 2 3 2 2 3" xfId="3359"/>
    <cellStyle name="Hyperlink 3 2 3 2 3 2 2 4" xfId="5569"/>
    <cellStyle name="Hyperlink 3 2 3 2 3 2 3" xfId="1701"/>
    <cellStyle name="Hyperlink 3 2 3 2 3 2 3 2" xfId="3912"/>
    <cellStyle name="Hyperlink 3 2 3 2 3 2 4" xfId="2807"/>
    <cellStyle name="Hyperlink 3 2 3 2 3 2 5" xfId="5017"/>
    <cellStyle name="Hyperlink 3 2 3 2 3 3" xfId="864"/>
    <cellStyle name="Hyperlink 3 2 3 2 3 3 2" xfId="1977"/>
    <cellStyle name="Hyperlink 3 2 3 2 3 3 2 2" xfId="4188"/>
    <cellStyle name="Hyperlink 3 2 3 2 3 3 3" xfId="3083"/>
    <cellStyle name="Hyperlink 3 2 3 2 3 3 4" xfId="5293"/>
    <cellStyle name="Hyperlink 3 2 3 2 3 4" xfId="1425"/>
    <cellStyle name="Hyperlink 3 2 3 2 3 4 2" xfId="3636"/>
    <cellStyle name="Hyperlink 3 2 3 2 3 5" xfId="2531"/>
    <cellStyle name="Hyperlink 3 2 3 2 3 6" xfId="4741"/>
    <cellStyle name="Hyperlink 3 2 3 2 4" xfId="404"/>
    <cellStyle name="Hyperlink 3 2 3 2 4 2" xfId="956"/>
    <cellStyle name="Hyperlink 3 2 3 2 4 2 2" xfId="2069"/>
    <cellStyle name="Hyperlink 3 2 3 2 4 2 2 2" xfId="4280"/>
    <cellStyle name="Hyperlink 3 2 3 2 4 2 3" xfId="3175"/>
    <cellStyle name="Hyperlink 3 2 3 2 4 2 4" xfId="5385"/>
    <cellStyle name="Hyperlink 3 2 3 2 4 3" xfId="1517"/>
    <cellStyle name="Hyperlink 3 2 3 2 4 3 2" xfId="3728"/>
    <cellStyle name="Hyperlink 3 2 3 2 4 4" xfId="2623"/>
    <cellStyle name="Hyperlink 3 2 3 2 4 5" xfId="4833"/>
    <cellStyle name="Hyperlink 3 2 3 2 5" xfId="680"/>
    <cellStyle name="Hyperlink 3 2 3 2 5 2" xfId="1793"/>
    <cellStyle name="Hyperlink 3 2 3 2 5 2 2" xfId="4004"/>
    <cellStyle name="Hyperlink 3 2 3 2 5 3" xfId="2899"/>
    <cellStyle name="Hyperlink 3 2 3 2 5 4" xfId="5109"/>
    <cellStyle name="Hyperlink 3 2 3 2 6" xfId="1241"/>
    <cellStyle name="Hyperlink 3 2 3 2 6 2" xfId="3452"/>
    <cellStyle name="Hyperlink 3 2 3 2 7" xfId="2347"/>
    <cellStyle name="Hyperlink 3 2 3 2 8" xfId="4557"/>
    <cellStyle name="Hyperlink 3 2 3 3" xfId="174"/>
    <cellStyle name="Hyperlink 3 2 3 3 2" xfId="450"/>
    <cellStyle name="Hyperlink 3 2 3 3 2 2" xfId="1002"/>
    <cellStyle name="Hyperlink 3 2 3 3 2 2 2" xfId="2115"/>
    <cellStyle name="Hyperlink 3 2 3 3 2 2 2 2" xfId="4326"/>
    <cellStyle name="Hyperlink 3 2 3 3 2 2 3" xfId="3221"/>
    <cellStyle name="Hyperlink 3 2 3 3 2 2 4" xfId="5431"/>
    <cellStyle name="Hyperlink 3 2 3 3 2 3" xfId="1563"/>
    <cellStyle name="Hyperlink 3 2 3 3 2 3 2" xfId="3774"/>
    <cellStyle name="Hyperlink 3 2 3 3 2 4" xfId="2669"/>
    <cellStyle name="Hyperlink 3 2 3 3 2 5" xfId="4879"/>
    <cellStyle name="Hyperlink 3 2 3 3 3" xfId="726"/>
    <cellStyle name="Hyperlink 3 2 3 3 3 2" xfId="1839"/>
    <cellStyle name="Hyperlink 3 2 3 3 3 2 2" xfId="4050"/>
    <cellStyle name="Hyperlink 3 2 3 3 3 3" xfId="2945"/>
    <cellStyle name="Hyperlink 3 2 3 3 3 4" xfId="5155"/>
    <cellStyle name="Hyperlink 3 2 3 3 4" xfId="1287"/>
    <cellStyle name="Hyperlink 3 2 3 3 4 2" xfId="3498"/>
    <cellStyle name="Hyperlink 3 2 3 3 5" xfId="2393"/>
    <cellStyle name="Hyperlink 3 2 3 3 6" xfId="4603"/>
    <cellStyle name="Hyperlink 3 2 3 4" xfId="266"/>
    <cellStyle name="Hyperlink 3 2 3 4 2" xfId="542"/>
    <cellStyle name="Hyperlink 3 2 3 4 2 2" xfId="1094"/>
    <cellStyle name="Hyperlink 3 2 3 4 2 2 2" xfId="2207"/>
    <cellStyle name="Hyperlink 3 2 3 4 2 2 2 2" xfId="4418"/>
    <cellStyle name="Hyperlink 3 2 3 4 2 2 3" xfId="3313"/>
    <cellStyle name="Hyperlink 3 2 3 4 2 2 4" xfId="5523"/>
    <cellStyle name="Hyperlink 3 2 3 4 2 3" xfId="1655"/>
    <cellStyle name="Hyperlink 3 2 3 4 2 3 2" xfId="3866"/>
    <cellStyle name="Hyperlink 3 2 3 4 2 4" xfId="2761"/>
    <cellStyle name="Hyperlink 3 2 3 4 2 5" xfId="4971"/>
    <cellStyle name="Hyperlink 3 2 3 4 3" xfId="818"/>
    <cellStyle name="Hyperlink 3 2 3 4 3 2" xfId="1931"/>
    <cellStyle name="Hyperlink 3 2 3 4 3 2 2" xfId="4142"/>
    <cellStyle name="Hyperlink 3 2 3 4 3 3" xfId="3037"/>
    <cellStyle name="Hyperlink 3 2 3 4 3 4" xfId="5247"/>
    <cellStyle name="Hyperlink 3 2 3 4 4" xfId="1379"/>
    <cellStyle name="Hyperlink 3 2 3 4 4 2" xfId="3590"/>
    <cellStyle name="Hyperlink 3 2 3 4 5" xfId="2485"/>
    <cellStyle name="Hyperlink 3 2 3 4 6" xfId="4695"/>
    <cellStyle name="Hyperlink 3 2 3 5" xfId="358"/>
    <cellStyle name="Hyperlink 3 2 3 5 2" xfId="910"/>
    <cellStyle name="Hyperlink 3 2 3 5 2 2" xfId="2023"/>
    <cellStyle name="Hyperlink 3 2 3 5 2 2 2" xfId="4234"/>
    <cellStyle name="Hyperlink 3 2 3 5 2 3" xfId="3129"/>
    <cellStyle name="Hyperlink 3 2 3 5 2 4" xfId="5339"/>
    <cellStyle name="Hyperlink 3 2 3 5 3" xfId="1471"/>
    <cellStyle name="Hyperlink 3 2 3 5 3 2" xfId="3682"/>
    <cellStyle name="Hyperlink 3 2 3 5 4" xfId="2577"/>
    <cellStyle name="Hyperlink 3 2 3 5 5" xfId="4787"/>
    <cellStyle name="Hyperlink 3 2 3 6" xfId="634"/>
    <cellStyle name="Hyperlink 3 2 3 6 2" xfId="1747"/>
    <cellStyle name="Hyperlink 3 2 3 6 2 2" xfId="3958"/>
    <cellStyle name="Hyperlink 3 2 3 6 3" xfId="2853"/>
    <cellStyle name="Hyperlink 3 2 3 6 4" xfId="5063"/>
    <cellStyle name="Hyperlink 3 2 3 7" xfId="1195"/>
    <cellStyle name="Hyperlink 3 2 3 7 2" xfId="3406"/>
    <cellStyle name="Hyperlink 3 2 3 8" xfId="2301"/>
    <cellStyle name="Hyperlink 3 2 3 9" xfId="4511"/>
    <cellStyle name="Hyperlink 3 2 4" xfId="108"/>
    <cellStyle name="Hyperlink 3 2 4 2" xfId="200"/>
    <cellStyle name="Hyperlink 3 2 4 2 2" xfId="476"/>
    <cellStyle name="Hyperlink 3 2 4 2 2 2" xfId="1028"/>
    <cellStyle name="Hyperlink 3 2 4 2 2 2 2" xfId="2141"/>
    <cellStyle name="Hyperlink 3 2 4 2 2 2 2 2" xfId="4352"/>
    <cellStyle name="Hyperlink 3 2 4 2 2 2 3" xfId="3247"/>
    <cellStyle name="Hyperlink 3 2 4 2 2 2 4" xfId="5457"/>
    <cellStyle name="Hyperlink 3 2 4 2 2 3" xfId="1589"/>
    <cellStyle name="Hyperlink 3 2 4 2 2 3 2" xfId="3800"/>
    <cellStyle name="Hyperlink 3 2 4 2 2 4" xfId="2695"/>
    <cellStyle name="Hyperlink 3 2 4 2 2 5" xfId="4905"/>
    <cellStyle name="Hyperlink 3 2 4 2 3" xfId="752"/>
    <cellStyle name="Hyperlink 3 2 4 2 3 2" xfId="1865"/>
    <cellStyle name="Hyperlink 3 2 4 2 3 2 2" xfId="4076"/>
    <cellStyle name="Hyperlink 3 2 4 2 3 3" xfId="2971"/>
    <cellStyle name="Hyperlink 3 2 4 2 3 4" xfId="5181"/>
    <cellStyle name="Hyperlink 3 2 4 2 4" xfId="1313"/>
    <cellStyle name="Hyperlink 3 2 4 2 4 2" xfId="3524"/>
    <cellStyle name="Hyperlink 3 2 4 2 5" xfId="2419"/>
    <cellStyle name="Hyperlink 3 2 4 2 6" xfId="4629"/>
    <cellStyle name="Hyperlink 3 2 4 3" xfId="292"/>
    <cellStyle name="Hyperlink 3 2 4 3 2" xfId="568"/>
    <cellStyle name="Hyperlink 3 2 4 3 2 2" xfId="1120"/>
    <cellStyle name="Hyperlink 3 2 4 3 2 2 2" xfId="2233"/>
    <cellStyle name="Hyperlink 3 2 4 3 2 2 2 2" xfId="4444"/>
    <cellStyle name="Hyperlink 3 2 4 3 2 2 3" xfId="3339"/>
    <cellStyle name="Hyperlink 3 2 4 3 2 2 4" xfId="5549"/>
    <cellStyle name="Hyperlink 3 2 4 3 2 3" xfId="1681"/>
    <cellStyle name="Hyperlink 3 2 4 3 2 3 2" xfId="3892"/>
    <cellStyle name="Hyperlink 3 2 4 3 2 4" xfId="2787"/>
    <cellStyle name="Hyperlink 3 2 4 3 2 5" xfId="4997"/>
    <cellStyle name="Hyperlink 3 2 4 3 3" xfId="844"/>
    <cellStyle name="Hyperlink 3 2 4 3 3 2" xfId="1957"/>
    <cellStyle name="Hyperlink 3 2 4 3 3 2 2" xfId="4168"/>
    <cellStyle name="Hyperlink 3 2 4 3 3 3" xfId="3063"/>
    <cellStyle name="Hyperlink 3 2 4 3 3 4" xfId="5273"/>
    <cellStyle name="Hyperlink 3 2 4 3 4" xfId="1405"/>
    <cellStyle name="Hyperlink 3 2 4 3 4 2" xfId="3616"/>
    <cellStyle name="Hyperlink 3 2 4 3 5" xfId="2511"/>
    <cellStyle name="Hyperlink 3 2 4 3 6" xfId="4721"/>
    <cellStyle name="Hyperlink 3 2 4 4" xfId="384"/>
    <cellStyle name="Hyperlink 3 2 4 4 2" xfId="936"/>
    <cellStyle name="Hyperlink 3 2 4 4 2 2" xfId="2049"/>
    <cellStyle name="Hyperlink 3 2 4 4 2 2 2" xfId="4260"/>
    <cellStyle name="Hyperlink 3 2 4 4 2 3" xfId="3155"/>
    <cellStyle name="Hyperlink 3 2 4 4 2 4" xfId="5365"/>
    <cellStyle name="Hyperlink 3 2 4 4 3" xfId="1497"/>
    <cellStyle name="Hyperlink 3 2 4 4 3 2" xfId="3708"/>
    <cellStyle name="Hyperlink 3 2 4 4 4" xfId="2603"/>
    <cellStyle name="Hyperlink 3 2 4 4 5" xfId="4813"/>
    <cellStyle name="Hyperlink 3 2 4 5" xfId="660"/>
    <cellStyle name="Hyperlink 3 2 4 5 2" xfId="1773"/>
    <cellStyle name="Hyperlink 3 2 4 5 2 2" xfId="3984"/>
    <cellStyle name="Hyperlink 3 2 4 5 3" xfId="2879"/>
    <cellStyle name="Hyperlink 3 2 4 5 4" xfId="5089"/>
    <cellStyle name="Hyperlink 3 2 4 6" xfId="1221"/>
    <cellStyle name="Hyperlink 3 2 4 6 2" xfId="3432"/>
    <cellStyle name="Hyperlink 3 2 4 7" xfId="2327"/>
    <cellStyle name="Hyperlink 3 2 4 8" xfId="4537"/>
    <cellStyle name="Hyperlink 3 2 5" xfId="154"/>
    <cellStyle name="Hyperlink 3 2 5 2" xfId="430"/>
    <cellStyle name="Hyperlink 3 2 5 2 2" xfId="982"/>
    <cellStyle name="Hyperlink 3 2 5 2 2 2" xfId="2095"/>
    <cellStyle name="Hyperlink 3 2 5 2 2 2 2" xfId="4306"/>
    <cellStyle name="Hyperlink 3 2 5 2 2 3" xfId="3201"/>
    <cellStyle name="Hyperlink 3 2 5 2 2 4" xfId="5411"/>
    <cellStyle name="Hyperlink 3 2 5 2 3" xfId="1543"/>
    <cellStyle name="Hyperlink 3 2 5 2 3 2" xfId="3754"/>
    <cellStyle name="Hyperlink 3 2 5 2 4" xfId="2649"/>
    <cellStyle name="Hyperlink 3 2 5 2 5" xfId="4859"/>
    <cellStyle name="Hyperlink 3 2 5 3" xfId="706"/>
    <cellStyle name="Hyperlink 3 2 5 3 2" xfId="1819"/>
    <cellStyle name="Hyperlink 3 2 5 3 2 2" xfId="4030"/>
    <cellStyle name="Hyperlink 3 2 5 3 3" xfId="2925"/>
    <cellStyle name="Hyperlink 3 2 5 3 4" xfId="5135"/>
    <cellStyle name="Hyperlink 3 2 5 4" xfId="1267"/>
    <cellStyle name="Hyperlink 3 2 5 4 2" xfId="3478"/>
    <cellStyle name="Hyperlink 3 2 5 5" xfId="2373"/>
    <cellStyle name="Hyperlink 3 2 5 6" xfId="4583"/>
    <cellStyle name="Hyperlink 3 2 6" xfId="246"/>
    <cellStyle name="Hyperlink 3 2 6 2" xfId="522"/>
    <cellStyle name="Hyperlink 3 2 6 2 2" xfId="1074"/>
    <cellStyle name="Hyperlink 3 2 6 2 2 2" xfId="2187"/>
    <cellStyle name="Hyperlink 3 2 6 2 2 2 2" xfId="4398"/>
    <cellStyle name="Hyperlink 3 2 6 2 2 3" xfId="3293"/>
    <cellStyle name="Hyperlink 3 2 6 2 2 4" xfId="5503"/>
    <cellStyle name="Hyperlink 3 2 6 2 3" xfId="1635"/>
    <cellStyle name="Hyperlink 3 2 6 2 3 2" xfId="3846"/>
    <cellStyle name="Hyperlink 3 2 6 2 4" xfId="2741"/>
    <cellStyle name="Hyperlink 3 2 6 2 5" xfId="4951"/>
    <cellStyle name="Hyperlink 3 2 6 3" xfId="798"/>
    <cellStyle name="Hyperlink 3 2 6 3 2" xfId="1911"/>
    <cellStyle name="Hyperlink 3 2 6 3 2 2" xfId="4122"/>
    <cellStyle name="Hyperlink 3 2 6 3 3" xfId="3017"/>
    <cellStyle name="Hyperlink 3 2 6 3 4" xfId="5227"/>
    <cellStyle name="Hyperlink 3 2 6 4" xfId="1359"/>
    <cellStyle name="Hyperlink 3 2 6 4 2" xfId="3570"/>
    <cellStyle name="Hyperlink 3 2 6 5" xfId="2465"/>
    <cellStyle name="Hyperlink 3 2 6 6" xfId="4675"/>
    <cellStyle name="Hyperlink 3 2 7" xfId="338"/>
    <cellStyle name="Hyperlink 3 2 7 2" xfId="890"/>
    <cellStyle name="Hyperlink 3 2 7 2 2" xfId="2003"/>
    <cellStyle name="Hyperlink 3 2 7 2 2 2" xfId="4214"/>
    <cellStyle name="Hyperlink 3 2 7 2 3" xfId="3109"/>
    <cellStyle name="Hyperlink 3 2 7 2 4" xfId="5319"/>
    <cellStyle name="Hyperlink 3 2 7 3" xfId="1451"/>
    <cellStyle name="Hyperlink 3 2 7 3 2" xfId="3662"/>
    <cellStyle name="Hyperlink 3 2 7 4" xfId="2557"/>
    <cellStyle name="Hyperlink 3 2 7 5" xfId="4767"/>
    <cellStyle name="Hyperlink 3 2 8" xfId="614"/>
    <cellStyle name="Hyperlink 3 2 8 2" xfId="1727"/>
    <cellStyle name="Hyperlink 3 2 8 2 2" xfId="3938"/>
    <cellStyle name="Hyperlink 3 2 8 3" xfId="2833"/>
    <cellStyle name="Hyperlink 3 2 8 4" xfId="5043"/>
    <cellStyle name="Hyperlink 3 2 9" xfId="1175"/>
    <cellStyle name="Hyperlink 3 2 9 2" xfId="3386"/>
    <cellStyle name="Hyperlink 3 3" xfId="67"/>
    <cellStyle name="Hyperlink 3 3 10" xfId="4496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2 2 2" xfId="2166"/>
    <cellStyle name="Hyperlink 3 3 2 2 2 2 2 2 2" xfId="4377"/>
    <cellStyle name="Hyperlink 3 3 2 2 2 2 2 3" xfId="3272"/>
    <cellStyle name="Hyperlink 3 3 2 2 2 2 2 4" xfId="5482"/>
    <cellStyle name="Hyperlink 3 3 2 2 2 2 3" xfId="1614"/>
    <cellStyle name="Hyperlink 3 3 2 2 2 2 3 2" xfId="3825"/>
    <cellStyle name="Hyperlink 3 3 2 2 2 2 4" xfId="2720"/>
    <cellStyle name="Hyperlink 3 3 2 2 2 2 5" xfId="4930"/>
    <cellStyle name="Hyperlink 3 3 2 2 2 3" xfId="777"/>
    <cellStyle name="Hyperlink 3 3 2 2 2 3 2" xfId="1890"/>
    <cellStyle name="Hyperlink 3 3 2 2 2 3 2 2" xfId="4101"/>
    <cellStyle name="Hyperlink 3 3 2 2 2 3 3" xfId="2996"/>
    <cellStyle name="Hyperlink 3 3 2 2 2 3 4" xfId="5206"/>
    <cellStyle name="Hyperlink 3 3 2 2 2 4" xfId="1338"/>
    <cellStyle name="Hyperlink 3 3 2 2 2 4 2" xfId="3549"/>
    <cellStyle name="Hyperlink 3 3 2 2 2 5" xfId="2444"/>
    <cellStyle name="Hyperlink 3 3 2 2 2 6" xfId="4654"/>
    <cellStyle name="Hyperlink 3 3 2 2 3" xfId="317"/>
    <cellStyle name="Hyperlink 3 3 2 2 3 2" xfId="593"/>
    <cellStyle name="Hyperlink 3 3 2 2 3 2 2" xfId="1145"/>
    <cellStyle name="Hyperlink 3 3 2 2 3 2 2 2" xfId="2258"/>
    <cellStyle name="Hyperlink 3 3 2 2 3 2 2 2 2" xfId="4469"/>
    <cellStyle name="Hyperlink 3 3 2 2 3 2 2 3" xfId="3364"/>
    <cellStyle name="Hyperlink 3 3 2 2 3 2 2 4" xfId="5574"/>
    <cellStyle name="Hyperlink 3 3 2 2 3 2 3" xfId="1706"/>
    <cellStyle name="Hyperlink 3 3 2 2 3 2 3 2" xfId="3917"/>
    <cellStyle name="Hyperlink 3 3 2 2 3 2 4" xfId="2812"/>
    <cellStyle name="Hyperlink 3 3 2 2 3 2 5" xfId="5022"/>
    <cellStyle name="Hyperlink 3 3 2 2 3 3" xfId="869"/>
    <cellStyle name="Hyperlink 3 3 2 2 3 3 2" xfId="1982"/>
    <cellStyle name="Hyperlink 3 3 2 2 3 3 2 2" xfId="4193"/>
    <cellStyle name="Hyperlink 3 3 2 2 3 3 3" xfId="3088"/>
    <cellStyle name="Hyperlink 3 3 2 2 3 3 4" xfId="5298"/>
    <cellStyle name="Hyperlink 3 3 2 2 3 4" xfId="1430"/>
    <cellStyle name="Hyperlink 3 3 2 2 3 4 2" xfId="3641"/>
    <cellStyle name="Hyperlink 3 3 2 2 3 5" xfId="2536"/>
    <cellStyle name="Hyperlink 3 3 2 2 3 6" xfId="4746"/>
    <cellStyle name="Hyperlink 3 3 2 2 4" xfId="409"/>
    <cellStyle name="Hyperlink 3 3 2 2 4 2" xfId="961"/>
    <cellStyle name="Hyperlink 3 3 2 2 4 2 2" xfId="2074"/>
    <cellStyle name="Hyperlink 3 3 2 2 4 2 2 2" xfId="4285"/>
    <cellStyle name="Hyperlink 3 3 2 2 4 2 3" xfId="3180"/>
    <cellStyle name="Hyperlink 3 3 2 2 4 2 4" xfId="5390"/>
    <cellStyle name="Hyperlink 3 3 2 2 4 3" xfId="1522"/>
    <cellStyle name="Hyperlink 3 3 2 2 4 3 2" xfId="3733"/>
    <cellStyle name="Hyperlink 3 3 2 2 4 4" xfId="2628"/>
    <cellStyle name="Hyperlink 3 3 2 2 4 5" xfId="4838"/>
    <cellStyle name="Hyperlink 3 3 2 2 5" xfId="685"/>
    <cellStyle name="Hyperlink 3 3 2 2 5 2" xfId="1798"/>
    <cellStyle name="Hyperlink 3 3 2 2 5 2 2" xfId="4009"/>
    <cellStyle name="Hyperlink 3 3 2 2 5 3" xfId="2904"/>
    <cellStyle name="Hyperlink 3 3 2 2 5 4" xfId="5114"/>
    <cellStyle name="Hyperlink 3 3 2 2 6" xfId="1246"/>
    <cellStyle name="Hyperlink 3 3 2 2 6 2" xfId="3457"/>
    <cellStyle name="Hyperlink 3 3 2 2 7" xfId="2352"/>
    <cellStyle name="Hyperlink 3 3 2 2 8" xfId="4562"/>
    <cellStyle name="Hyperlink 3 3 2 3" xfId="179"/>
    <cellStyle name="Hyperlink 3 3 2 3 2" xfId="455"/>
    <cellStyle name="Hyperlink 3 3 2 3 2 2" xfId="1007"/>
    <cellStyle name="Hyperlink 3 3 2 3 2 2 2" xfId="2120"/>
    <cellStyle name="Hyperlink 3 3 2 3 2 2 2 2" xfId="4331"/>
    <cellStyle name="Hyperlink 3 3 2 3 2 2 3" xfId="3226"/>
    <cellStyle name="Hyperlink 3 3 2 3 2 2 4" xfId="5436"/>
    <cellStyle name="Hyperlink 3 3 2 3 2 3" xfId="1568"/>
    <cellStyle name="Hyperlink 3 3 2 3 2 3 2" xfId="3779"/>
    <cellStyle name="Hyperlink 3 3 2 3 2 4" xfId="2674"/>
    <cellStyle name="Hyperlink 3 3 2 3 2 5" xfId="4884"/>
    <cellStyle name="Hyperlink 3 3 2 3 3" xfId="731"/>
    <cellStyle name="Hyperlink 3 3 2 3 3 2" xfId="1844"/>
    <cellStyle name="Hyperlink 3 3 2 3 3 2 2" xfId="4055"/>
    <cellStyle name="Hyperlink 3 3 2 3 3 3" xfId="2950"/>
    <cellStyle name="Hyperlink 3 3 2 3 3 4" xfId="5160"/>
    <cellStyle name="Hyperlink 3 3 2 3 4" xfId="1292"/>
    <cellStyle name="Hyperlink 3 3 2 3 4 2" xfId="3503"/>
    <cellStyle name="Hyperlink 3 3 2 3 5" xfId="2398"/>
    <cellStyle name="Hyperlink 3 3 2 3 6" xfId="4608"/>
    <cellStyle name="Hyperlink 3 3 2 4" xfId="271"/>
    <cellStyle name="Hyperlink 3 3 2 4 2" xfId="547"/>
    <cellStyle name="Hyperlink 3 3 2 4 2 2" xfId="1099"/>
    <cellStyle name="Hyperlink 3 3 2 4 2 2 2" xfId="2212"/>
    <cellStyle name="Hyperlink 3 3 2 4 2 2 2 2" xfId="4423"/>
    <cellStyle name="Hyperlink 3 3 2 4 2 2 3" xfId="3318"/>
    <cellStyle name="Hyperlink 3 3 2 4 2 2 4" xfId="5528"/>
    <cellStyle name="Hyperlink 3 3 2 4 2 3" xfId="1660"/>
    <cellStyle name="Hyperlink 3 3 2 4 2 3 2" xfId="3871"/>
    <cellStyle name="Hyperlink 3 3 2 4 2 4" xfId="2766"/>
    <cellStyle name="Hyperlink 3 3 2 4 2 5" xfId="4976"/>
    <cellStyle name="Hyperlink 3 3 2 4 3" xfId="823"/>
    <cellStyle name="Hyperlink 3 3 2 4 3 2" xfId="1936"/>
    <cellStyle name="Hyperlink 3 3 2 4 3 2 2" xfId="4147"/>
    <cellStyle name="Hyperlink 3 3 2 4 3 3" xfId="3042"/>
    <cellStyle name="Hyperlink 3 3 2 4 3 4" xfId="5252"/>
    <cellStyle name="Hyperlink 3 3 2 4 4" xfId="1384"/>
    <cellStyle name="Hyperlink 3 3 2 4 4 2" xfId="3595"/>
    <cellStyle name="Hyperlink 3 3 2 4 5" xfId="2490"/>
    <cellStyle name="Hyperlink 3 3 2 4 6" xfId="4700"/>
    <cellStyle name="Hyperlink 3 3 2 5" xfId="363"/>
    <cellStyle name="Hyperlink 3 3 2 5 2" xfId="915"/>
    <cellStyle name="Hyperlink 3 3 2 5 2 2" xfId="2028"/>
    <cellStyle name="Hyperlink 3 3 2 5 2 2 2" xfId="4239"/>
    <cellStyle name="Hyperlink 3 3 2 5 2 3" xfId="3134"/>
    <cellStyle name="Hyperlink 3 3 2 5 2 4" xfId="5344"/>
    <cellStyle name="Hyperlink 3 3 2 5 3" xfId="1476"/>
    <cellStyle name="Hyperlink 3 3 2 5 3 2" xfId="3687"/>
    <cellStyle name="Hyperlink 3 3 2 5 4" xfId="2582"/>
    <cellStyle name="Hyperlink 3 3 2 5 5" xfId="4792"/>
    <cellStyle name="Hyperlink 3 3 2 6" xfId="639"/>
    <cellStyle name="Hyperlink 3 3 2 6 2" xfId="1752"/>
    <cellStyle name="Hyperlink 3 3 2 6 2 2" xfId="3963"/>
    <cellStyle name="Hyperlink 3 3 2 6 3" xfId="2858"/>
    <cellStyle name="Hyperlink 3 3 2 6 4" xfId="5068"/>
    <cellStyle name="Hyperlink 3 3 2 7" xfId="1200"/>
    <cellStyle name="Hyperlink 3 3 2 7 2" xfId="3411"/>
    <cellStyle name="Hyperlink 3 3 2 8" xfId="2306"/>
    <cellStyle name="Hyperlink 3 3 2 9" xfId="4516"/>
    <cellStyle name="Hyperlink 3 3 3" xfId="113"/>
    <cellStyle name="Hyperlink 3 3 3 2" xfId="205"/>
    <cellStyle name="Hyperlink 3 3 3 2 2" xfId="481"/>
    <cellStyle name="Hyperlink 3 3 3 2 2 2" xfId="1033"/>
    <cellStyle name="Hyperlink 3 3 3 2 2 2 2" xfId="2146"/>
    <cellStyle name="Hyperlink 3 3 3 2 2 2 2 2" xfId="4357"/>
    <cellStyle name="Hyperlink 3 3 3 2 2 2 3" xfId="3252"/>
    <cellStyle name="Hyperlink 3 3 3 2 2 2 4" xfId="5462"/>
    <cellStyle name="Hyperlink 3 3 3 2 2 3" xfId="1594"/>
    <cellStyle name="Hyperlink 3 3 3 2 2 3 2" xfId="3805"/>
    <cellStyle name="Hyperlink 3 3 3 2 2 4" xfId="2700"/>
    <cellStyle name="Hyperlink 3 3 3 2 2 5" xfId="4910"/>
    <cellStyle name="Hyperlink 3 3 3 2 3" xfId="757"/>
    <cellStyle name="Hyperlink 3 3 3 2 3 2" xfId="1870"/>
    <cellStyle name="Hyperlink 3 3 3 2 3 2 2" xfId="4081"/>
    <cellStyle name="Hyperlink 3 3 3 2 3 3" xfId="2976"/>
    <cellStyle name="Hyperlink 3 3 3 2 3 4" xfId="5186"/>
    <cellStyle name="Hyperlink 3 3 3 2 4" xfId="1318"/>
    <cellStyle name="Hyperlink 3 3 3 2 4 2" xfId="3529"/>
    <cellStyle name="Hyperlink 3 3 3 2 5" xfId="2424"/>
    <cellStyle name="Hyperlink 3 3 3 2 6" xfId="4634"/>
    <cellStyle name="Hyperlink 3 3 3 3" xfId="297"/>
    <cellStyle name="Hyperlink 3 3 3 3 2" xfId="573"/>
    <cellStyle name="Hyperlink 3 3 3 3 2 2" xfId="1125"/>
    <cellStyle name="Hyperlink 3 3 3 3 2 2 2" xfId="2238"/>
    <cellStyle name="Hyperlink 3 3 3 3 2 2 2 2" xfId="4449"/>
    <cellStyle name="Hyperlink 3 3 3 3 2 2 3" xfId="3344"/>
    <cellStyle name="Hyperlink 3 3 3 3 2 2 4" xfId="5554"/>
    <cellStyle name="Hyperlink 3 3 3 3 2 3" xfId="1686"/>
    <cellStyle name="Hyperlink 3 3 3 3 2 3 2" xfId="3897"/>
    <cellStyle name="Hyperlink 3 3 3 3 2 4" xfId="2792"/>
    <cellStyle name="Hyperlink 3 3 3 3 2 5" xfId="5002"/>
    <cellStyle name="Hyperlink 3 3 3 3 3" xfId="849"/>
    <cellStyle name="Hyperlink 3 3 3 3 3 2" xfId="1962"/>
    <cellStyle name="Hyperlink 3 3 3 3 3 2 2" xfId="4173"/>
    <cellStyle name="Hyperlink 3 3 3 3 3 3" xfId="3068"/>
    <cellStyle name="Hyperlink 3 3 3 3 3 4" xfId="5278"/>
    <cellStyle name="Hyperlink 3 3 3 3 4" xfId="1410"/>
    <cellStyle name="Hyperlink 3 3 3 3 4 2" xfId="3621"/>
    <cellStyle name="Hyperlink 3 3 3 3 5" xfId="2516"/>
    <cellStyle name="Hyperlink 3 3 3 3 6" xfId="4726"/>
    <cellStyle name="Hyperlink 3 3 3 4" xfId="389"/>
    <cellStyle name="Hyperlink 3 3 3 4 2" xfId="941"/>
    <cellStyle name="Hyperlink 3 3 3 4 2 2" xfId="2054"/>
    <cellStyle name="Hyperlink 3 3 3 4 2 2 2" xfId="4265"/>
    <cellStyle name="Hyperlink 3 3 3 4 2 3" xfId="3160"/>
    <cellStyle name="Hyperlink 3 3 3 4 2 4" xfId="5370"/>
    <cellStyle name="Hyperlink 3 3 3 4 3" xfId="1502"/>
    <cellStyle name="Hyperlink 3 3 3 4 3 2" xfId="3713"/>
    <cellStyle name="Hyperlink 3 3 3 4 4" xfId="2608"/>
    <cellStyle name="Hyperlink 3 3 3 4 5" xfId="4818"/>
    <cellStyle name="Hyperlink 3 3 3 5" xfId="665"/>
    <cellStyle name="Hyperlink 3 3 3 5 2" xfId="1778"/>
    <cellStyle name="Hyperlink 3 3 3 5 2 2" xfId="3989"/>
    <cellStyle name="Hyperlink 3 3 3 5 3" xfId="2884"/>
    <cellStyle name="Hyperlink 3 3 3 5 4" xfId="5094"/>
    <cellStyle name="Hyperlink 3 3 3 6" xfId="1226"/>
    <cellStyle name="Hyperlink 3 3 3 6 2" xfId="3437"/>
    <cellStyle name="Hyperlink 3 3 3 7" xfId="2332"/>
    <cellStyle name="Hyperlink 3 3 3 8" xfId="4542"/>
    <cellStyle name="Hyperlink 3 3 4" xfId="159"/>
    <cellStyle name="Hyperlink 3 3 4 2" xfId="435"/>
    <cellStyle name="Hyperlink 3 3 4 2 2" xfId="987"/>
    <cellStyle name="Hyperlink 3 3 4 2 2 2" xfId="2100"/>
    <cellStyle name="Hyperlink 3 3 4 2 2 2 2" xfId="4311"/>
    <cellStyle name="Hyperlink 3 3 4 2 2 3" xfId="3206"/>
    <cellStyle name="Hyperlink 3 3 4 2 2 4" xfId="5416"/>
    <cellStyle name="Hyperlink 3 3 4 2 3" xfId="1548"/>
    <cellStyle name="Hyperlink 3 3 4 2 3 2" xfId="3759"/>
    <cellStyle name="Hyperlink 3 3 4 2 4" xfId="2654"/>
    <cellStyle name="Hyperlink 3 3 4 2 5" xfId="4864"/>
    <cellStyle name="Hyperlink 3 3 4 3" xfId="711"/>
    <cellStyle name="Hyperlink 3 3 4 3 2" xfId="1824"/>
    <cellStyle name="Hyperlink 3 3 4 3 2 2" xfId="4035"/>
    <cellStyle name="Hyperlink 3 3 4 3 3" xfId="2930"/>
    <cellStyle name="Hyperlink 3 3 4 3 4" xfId="5140"/>
    <cellStyle name="Hyperlink 3 3 4 4" xfId="1272"/>
    <cellStyle name="Hyperlink 3 3 4 4 2" xfId="3483"/>
    <cellStyle name="Hyperlink 3 3 4 5" xfId="2378"/>
    <cellStyle name="Hyperlink 3 3 4 6" xfId="4588"/>
    <cellStyle name="Hyperlink 3 3 5" xfId="251"/>
    <cellStyle name="Hyperlink 3 3 5 2" xfId="527"/>
    <cellStyle name="Hyperlink 3 3 5 2 2" xfId="1079"/>
    <cellStyle name="Hyperlink 3 3 5 2 2 2" xfId="2192"/>
    <cellStyle name="Hyperlink 3 3 5 2 2 2 2" xfId="4403"/>
    <cellStyle name="Hyperlink 3 3 5 2 2 3" xfId="3298"/>
    <cellStyle name="Hyperlink 3 3 5 2 2 4" xfId="5508"/>
    <cellStyle name="Hyperlink 3 3 5 2 3" xfId="1640"/>
    <cellStyle name="Hyperlink 3 3 5 2 3 2" xfId="3851"/>
    <cellStyle name="Hyperlink 3 3 5 2 4" xfId="2746"/>
    <cellStyle name="Hyperlink 3 3 5 2 5" xfId="4956"/>
    <cellStyle name="Hyperlink 3 3 5 3" xfId="803"/>
    <cellStyle name="Hyperlink 3 3 5 3 2" xfId="1916"/>
    <cellStyle name="Hyperlink 3 3 5 3 2 2" xfId="4127"/>
    <cellStyle name="Hyperlink 3 3 5 3 3" xfId="3022"/>
    <cellStyle name="Hyperlink 3 3 5 3 4" xfId="5232"/>
    <cellStyle name="Hyperlink 3 3 5 4" xfId="1364"/>
    <cellStyle name="Hyperlink 3 3 5 4 2" xfId="3575"/>
    <cellStyle name="Hyperlink 3 3 5 5" xfId="2470"/>
    <cellStyle name="Hyperlink 3 3 5 6" xfId="4680"/>
    <cellStyle name="Hyperlink 3 3 6" xfId="343"/>
    <cellStyle name="Hyperlink 3 3 6 2" xfId="895"/>
    <cellStyle name="Hyperlink 3 3 6 2 2" xfId="2008"/>
    <cellStyle name="Hyperlink 3 3 6 2 2 2" xfId="4219"/>
    <cellStyle name="Hyperlink 3 3 6 2 3" xfId="3114"/>
    <cellStyle name="Hyperlink 3 3 6 2 4" xfId="5324"/>
    <cellStyle name="Hyperlink 3 3 6 3" xfId="1456"/>
    <cellStyle name="Hyperlink 3 3 6 3 2" xfId="3667"/>
    <cellStyle name="Hyperlink 3 3 6 4" xfId="2562"/>
    <cellStyle name="Hyperlink 3 3 6 5" xfId="4772"/>
    <cellStyle name="Hyperlink 3 3 7" xfId="619"/>
    <cellStyle name="Hyperlink 3 3 7 2" xfId="1732"/>
    <cellStyle name="Hyperlink 3 3 7 2 2" xfId="3943"/>
    <cellStyle name="Hyperlink 3 3 7 3" xfId="2838"/>
    <cellStyle name="Hyperlink 3 3 7 4" xfId="5048"/>
    <cellStyle name="Hyperlink 3 3 8" xfId="1180"/>
    <cellStyle name="Hyperlink 3 3 8 2" xfId="3391"/>
    <cellStyle name="Hyperlink 3 3 9" xfId="2286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2 2 2" xfId="2156"/>
    <cellStyle name="Hyperlink 3 4 2 2 2 2 2 2" xfId="4367"/>
    <cellStyle name="Hyperlink 3 4 2 2 2 2 3" xfId="3262"/>
    <cellStyle name="Hyperlink 3 4 2 2 2 2 4" xfId="5472"/>
    <cellStyle name="Hyperlink 3 4 2 2 2 3" xfId="1604"/>
    <cellStyle name="Hyperlink 3 4 2 2 2 3 2" xfId="3815"/>
    <cellStyle name="Hyperlink 3 4 2 2 2 4" xfId="2710"/>
    <cellStyle name="Hyperlink 3 4 2 2 2 5" xfId="4920"/>
    <cellStyle name="Hyperlink 3 4 2 2 3" xfId="767"/>
    <cellStyle name="Hyperlink 3 4 2 2 3 2" xfId="1880"/>
    <cellStyle name="Hyperlink 3 4 2 2 3 2 2" xfId="4091"/>
    <cellStyle name="Hyperlink 3 4 2 2 3 3" xfId="2986"/>
    <cellStyle name="Hyperlink 3 4 2 2 3 4" xfId="5196"/>
    <cellStyle name="Hyperlink 3 4 2 2 4" xfId="1328"/>
    <cellStyle name="Hyperlink 3 4 2 2 4 2" xfId="3539"/>
    <cellStyle name="Hyperlink 3 4 2 2 5" xfId="2434"/>
    <cellStyle name="Hyperlink 3 4 2 2 6" xfId="4644"/>
    <cellStyle name="Hyperlink 3 4 2 3" xfId="307"/>
    <cellStyle name="Hyperlink 3 4 2 3 2" xfId="583"/>
    <cellStyle name="Hyperlink 3 4 2 3 2 2" xfId="1135"/>
    <cellStyle name="Hyperlink 3 4 2 3 2 2 2" xfId="2248"/>
    <cellStyle name="Hyperlink 3 4 2 3 2 2 2 2" xfId="4459"/>
    <cellStyle name="Hyperlink 3 4 2 3 2 2 3" xfId="3354"/>
    <cellStyle name="Hyperlink 3 4 2 3 2 2 4" xfId="5564"/>
    <cellStyle name="Hyperlink 3 4 2 3 2 3" xfId="1696"/>
    <cellStyle name="Hyperlink 3 4 2 3 2 3 2" xfId="3907"/>
    <cellStyle name="Hyperlink 3 4 2 3 2 4" xfId="2802"/>
    <cellStyle name="Hyperlink 3 4 2 3 2 5" xfId="5012"/>
    <cellStyle name="Hyperlink 3 4 2 3 3" xfId="859"/>
    <cellStyle name="Hyperlink 3 4 2 3 3 2" xfId="1972"/>
    <cellStyle name="Hyperlink 3 4 2 3 3 2 2" xfId="4183"/>
    <cellStyle name="Hyperlink 3 4 2 3 3 3" xfId="3078"/>
    <cellStyle name="Hyperlink 3 4 2 3 3 4" xfId="5288"/>
    <cellStyle name="Hyperlink 3 4 2 3 4" xfId="1420"/>
    <cellStyle name="Hyperlink 3 4 2 3 4 2" xfId="3631"/>
    <cellStyle name="Hyperlink 3 4 2 3 5" xfId="2526"/>
    <cellStyle name="Hyperlink 3 4 2 3 6" xfId="4736"/>
    <cellStyle name="Hyperlink 3 4 2 4" xfId="399"/>
    <cellStyle name="Hyperlink 3 4 2 4 2" xfId="951"/>
    <cellStyle name="Hyperlink 3 4 2 4 2 2" xfId="2064"/>
    <cellStyle name="Hyperlink 3 4 2 4 2 2 2" xfId="4275"/>
    <cellStyle name="Hyperlink 3 4 2 4 2 3" xfId="3170"/>
    <cellStyle name="Hyperlink 3 4 2 4 2 4" xfId="5380"/>
    <cellStyle name="Hyperlink 3 4 2 4 3" xfId="1512"/>
    <cellStyle name="Hyperlink 3 4 2 4 3 2" xfId="3723"/>
    <cellStyle name="Hyperlink 3 4 2 4 4" xfId="2618"/>
    <cellStyle name="Hyperlink 3 4 2 4 5" xfId="4828"/>
    <cellStyle name="Hyperlink 3 4 2 5" xfId="675"/>
    <cellStyle name="Hyperlink 3 4 2 5 2" xfId="1788"/>
    <cellStyle name="Hyperlink 3 4 2 5 2 2" xfId="3999"/>
    <cellStyle name="Hyperlink 3 4 2 5 3" xfId="2894"/>
    <cellStyle name="Hyperlink 3 4 2 5 4" xfId="5104"/>
    <cellStyle name="Hyperlink 3 4 2 6" xfId="1236"/>
    <cellStyle name="Hyperlink 3 4 2 6 2" xfId="3447"/>
    <cellStyle name="Hyperlink 3 4 2 7" xfId="2342"/>
    <cellStyle name="Hyperlink 3 4 2 8" xfId="4552"/>
    <cellStyle name="Hyperlink 3 4 3" xfId="169"/>
    <cellStyle name="Hyperlink 3 4 3 2" xfId="445"/>
    <cellStyle name="Hyperlink 3 4 3 2 2" xfId="997"/>
    <cellStyle name="Hyperlink 3 4 3 2 2 2" xfId="2110"/>
    <cellStyle name="Hyperlink 3 4 3 2 2 2 2" xfId="4321"/>
    <cellStyle name="Hyperlink 3 4 3 2 2 3" xfId="3216"/>
    <cellStyle name="Hyperlink 3 4 3 2 2 4" xfId="5426"/>
    <cellStyle name="Hyperlink 3 4 3 2 3" xfId="1558"/>
    <cellStyle name="Hyperlink 3 4 3 2 3 2" xfId="3769"/>
    <cellStyle name="Hyperlink 3 4 3 2 4" xfId="2664"/>
    <cellStyle name="Hyperlink 3 4 3 2 5" xfId="4874"/>
    <cellStyle name="Hyperlink 3 4 3 3" xfId="721"/>
    <cellStyle name="Hyperlink 3 4 3 3 2" xfId="1834"/>
    <cellStyle name="Hyperlink 3 4 3 3 2 2" xfId="4045"/>
    <cellStyle name="Hyperlink 3 4 3 3 3" xfId="2940"/>
    <cellStyle name="Hyperlink 3 4 3 3 4" xfId="5150"/>
    <cellStyle name="Hyperlink 3 4 3 4" xfId="1282"/>
    <cellStyle name="Hyperlink 3 4 3 4 2" xfId="3493"/>
    <cellStyle name="Hyperlink 3 4 3 5" xfId="2388"/>
    <cellStyle name="Hyperlink 3 4 3 6" xfId="4598"/>
    <cellStyle name="Hyperlink 3 4 4" xfId="261"/>
    <cellStyle name="Hyperlink 3 4 4 2" xfId="537"/>
    <cellStyle name="Hyperlink 3 4 4 2 2" xfId="1089"/>
    <cellStyle name="Hyperlink 3 4 4 2 2 2" xfId="2202"/>
    <cellStyle name="Hyperlink 3 4 4 2 2 2 2" xfId="4413"/>
    <cellStyle name="Hyperlink 3 4 4 2 2 3" xfId="3308"/>
    <cellStyle name="Hyperlink 3 4 4 2 2 4" xfId="5518"/>
    <cellStyle name="Hyperlink 3 4 4 2 3" xfId="1650"/>
    <cellStyle name="Hyperlink 3 4 4 2 3 2" xfId="3861"/>
    <cellStyle name="Hyperlink 3 4 4 2 4" xfId="2756"/>
    <cellStyle name="Hyperlink 3 4 4 2 5" xfId="4966"/>
    <cellStyle name="Hyperlink 3 4 4 3" xfId="813"/>
    <cellStyle name="Hyperlink 3 4 4 3 2" xfId="1926"/>
    <cellStyle name="Hyperlink 3 4 4 3 2 2" xfId="4137"/>
    <cellStyle name="Hyperlink 3 4 4 3 3" xfId="3032"/>
    <cellStyle name="Hyperlink 3 4 4 3 4" xfId="5242"/>
    <cellStyle name="Hyperlink 3 4 4 4" xfId="1374"/>
    <cellStyle name="Hyperlink 3 4 4 4 2" xfId="3585"/>
    <cellStyle name="Hyperlink 3 4 4 5" xfId="2480"/>
    <cellStyle name="Hyperlink 3 4 4 6" xfId="4690"/>
    <cellStyle name="Hyperlink 3 4 5" xfId="353"/>
    <cellStyle name="Hyperlink 3 4 5 2" xfId="905"/>
    <cellStyle name="Hyperlink 3 4 5 2 2" xfId="2018"/>
    <cellStyle name="Hyperlink 3 4 5 2 2 2" xfId="4229"/>
    <cellStyle name="Hyperlink 3 4 5 2 3" xfId="3124"/>
    <cellStyle name="Hyperlink 3 4 5 2 4" xfId="5334"/>
    <cellStyle name="Hyperlink 3 4 5 3" xfId="1466"/>
    <cellStyle name="Hyperlink 3 4 5 3 2" xfId="3677"/>
    <cellStyle name="Hyperlink 3 4 5 4" xfId="2572"/>
    <cellStyle name="Hyperlink 3 4 5 5" xfId="4782"/>
    <cellStyle name="Hyperlink 3 4 6" xfId="629"/>
    <cellStyle name="Hyperlink 3 4 6 2" xfId="1742"/>
    <cellStyle name="Hyperlink 3 4 6 2 2" xfId="3953"/>
    <cellStyle name="Hyperlink 3 4 6 3" xfId="2848"/>
    <cellStyle name="Hyperlink 3 4 6 4" xfId="5058"/>
    <cellStyle name="Hyperlink 3 4 7" xfId="1190"/>
    <cellStyle name="Hyperlink 3 4 7 2" xfId="3401"/>
    <cellStyle name="Hyperlink 3 4 8" xfId="2296"/>
    <cellStyle name="Hyperlink 3 4 9" xfId="4506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2 2 2" xfId="2177"/>
    <cellStyle name="Hyperlink 3 5 2 2 2 2 2 2" xfId="4388"/>
    <cellStyle name="Hyperlink 3 5 2 2 2 2 3" xfId="3283"/>
    <cellStyle name="Hyperlink 3 5 2 2 2 2 4" xfId="5493"/>
    <cellStyle name="Hyperlink 3 5 2 2 2 3" xfId="1625"/>
    <cellStyle name="Hyperlink 3 5 2 2 2 3 2" xfId="3836"/>
    <cellStyle name="Hyperlink 3 5 2 2 2 4" xfId="2731"/>
    <cellStyle name="Hyperlink 3 5 2 2 2 5" xfId="4941"/>
    <cellStyle name="Hyperlink 3 5 2 2 3" xfId="788"/>
    <cellStyle name="Hyperlink 3 5 2 2 3 2" xfId="1901"/>
    <cellStyle name="Hyperlink 3 5 2 2 3 2 2" xfId="4112"/>
    <cellStyle name="Hyperlink 3 5 2 2 3 3" xfId="3007"/>
    <cellStyle name="Hyperlink 3 5 2 2 3 4" xfId="5217"/>
    <cellStyle name="Hyperlink 3 5 2 2 4" xfId="1349"/>
    <cellStyle name="Hyperlink 3 5 2 2 4 2" xfId="3560"/>
    <cellStyle name="Hyperlink 3 5 2 2 5" xfId="2455"/>
    <cellStyle name="Hyperlink 3 5 2 2 6" xfId="4665"/>
    <cellStyle name="Hyperlink 3 5 2 3" xfId="328"/>
    <cellStyle name="Hyperlink 3 5 2 3 2" xfId="604"/>
    <cellStyle name="Hyperlink 3 5 2 3 2 2" xfId="1156"/>
    <cellStyle name="Hyperlink 3 5 2 3 2 2 2" xfId="2269"/>
    <cellStyle name="Hyperlink 3 5 2 3 2 2 2 2" xfId="4480"/>
    <cellStyle name="Hyperlink 3 5 2 3 2 2 3" xfId="3375"/>
    <cellStyle name="Hyperlink 3 5 2 3 2 2 4" xfId="5585"/>
    <cellStyle name="Hyperlink 3 5 2 3 2 3" xfId="1717"/>
    <cellStyle name="Hyperlink 3 5 2 3 2 3 2" xfId="3928"/>
    <cellStyle name="Hyperlink 3 5 2 3 2 4" xfId="2823"/>
    <cellStyle name="Hyperlink 3 5 2 3 2 5" xfId="5033"/>
    <cellStyle name="Hyperlink 3 5 2 3 3" xfId="880"/>
    <cellStyle name="Hyperlink 3 5 2 3 3 2" xfId="1993"/>
    <cellStyle name="Hyperlink 3 5 2 3 3 2 2" xfId="4204"/>
    <cellStyle name="Hyperlink 3 5 2 3 3 3" xfId="3099"/>
    <cellStyle name="Hyperlink 3 5 2 3 3 4" xfId="5309"/>
    <cellStyle name="Hyperlink 3 5 2 3 4" xfId="1441"/>
    <cellStyle name="Hyperlink 3 5 2 3 4 2" xfId="3652"/>
    <cellStyle name="Hyperlink 3 5 2 3 5" xfId="2547"/>
    <cellStyle name="Hyperlink 3 5 2 3 6" xfId="4757"/>
    <cellStyle name="Hyperlink 3 5 2 4" xfId="420"/>
    <cellStyle name="Hyperlink 3 5 2 4 2" xfId="972"/>
    <cellStyle name="Hyperlink 3 5 2 4 2 2" xfId="2085"/>
    <cellStyle name="Hyperlink 3 5 2 4 2 2 2" xfId="4296"/>
    <cellStyle name="Hyperlink 3 5 2 4 2 3" xfId="3191"/>
    <cellStyle name="Hyperlink 3 5 2 4 2 4" xfId="5401"/>
    <cellStyle name="Hyperlink 3 5 2 4 3" xfId="1533"/>
    <cellStyle name="Hyperlink 3 5 2 4 3 2" xfId="3744"/>
    <cellStyle name="Hyperlink 3 5 2 4 4" xfId="2639"/>
    <cellStyle name="Hyperlink 3 5 2 4 5" xfId="4849"/>
    <cellStyle name="Hyperlink 3 5 2 5" xfId="696"/>
    <cellStyle name="Hyperlink 3 5 2 5 2" xfId="1809"/>
    <cellStyle name="Hyperlink 3 5 2 5 2 2" xfId="4020"/>
    <cellStyle name="Hyperlink 3 5 2 5 3" xfId="2915"/>
    <cellStyle name="Hyperlink 3 5 2 5 4" xfId="5125"/>
    <cellStyle name="Hyperlink 3 5 2 6" xfId="1257"/>
    <cellStyle name="Hyperlink 3 5 2 6 2" xfId="3468"/>
    <cellStyle name="Hyperlink 3 5 2 7" xfId="2363"/>
    <cellStyle name="Hyperlink 3 5 2 8" xfId="4573"/>
    <cellStyle name="Hyperlink 3 5 3" xfId="190"/>
    <cellStyle name="Hyperlink 3 5 3 2" xfId="466"/>
    <cellStyle name="Hyperlink 3 5 3 2 2" xfId="1018"/>
    <cellStyle name="Hyperlink 3 5 3 2 2 2" xfId="2131"/>
    <cellStyle name="Hyperlink 3 5 3 2 2 2 2" xfId="4342"/>
    <cellStyle name="Hyperlink 3 5 3 2 2 3" xfId="3237"/>
    <cellStyle name="Hyperlink 3 5 3 2 2 4" xfId="5447"/>
    <cellStyle name="Hyperlink 3 5 3 2 3" xfId="1579"/>
    <cellStyle name="Hyperlink 3 5 3 2 3 2" xfId="3790"/>
    <cellStyle name="Hyperlink 3 5 3 2 4" xfId="2685"/>
    <cellStyle name="Hyperlink 3 5 3 2 5" xfId="4895"/>
    <cellStyle name="Hyperlink 3 5 3 3" xfId="742"/>
    <cellStyle name="Hyperlink 3 5 3 3 2" xfId="1855"/>
    <cellStyle name="Hyperlink 3 5 3 3 2 2" xfId="4066"/>
    <cellStyle name="Hyperlink 3 5 3 3 3" xfId="2961"/>
    <cellStyle name="Hyperlink 3 5 3 3 4" xfId="5171"/>
    <cellStyle name="Hyperlink 3 5 3 4" xfId="1303"/>
    <cellStyle name="Hyperlink 3 5 3 4 2" xfId="3514"/>
    <cellStyle name="Hyperlink 3 5 3 5" xfId="2409"/>
    <cellStyle name="Hyperlink 3 5 3 6" xfId="4619"/>
    <cellStyle name="Hyperlink 3 5 4" xfId="282"/>
    <cellStyle name="Hyperlink 3 5 4 2" xfId="558"/>
    <cellStyle name="Hyperlink 3 5 4 2 2" xfId="1110"/>
    <cellStyle name="Hyperlink 3 5 4 2 2 2" xfId="2223"/>
    <cellStyle name="Hyperlink 3 5 4 2 2 2 2" xfId="4434"/>
    <cellStyle name="Hyperlink 3 5 4 2 2 3" xfId="3329"/>
    <cellStyle name="Hyperlink 3 5 4 2 2 4" xfId="5539"/>
    <cellStyle name="Hyperlink 3 5 4 2 3" xfId="1671"/>
    <cellStyle name="Hyperlink 3 5 4 2 3 2" xfId="3882"/>
    <cellStyle name="Hyperlink 3 5 4 2 4" xfId="2777"/>
    <cellStyle name="Hyperlink 3 5 4 2 5" xfId="4987"/>
    <cellStyle name="Hyperlink 3 5 4 3" xfId="834"/>
    <cellStyle name="Hyperlink 3 5 4 3 2" xfId="1947"/>
    <cellStyle name="Hyperlink 3 5 4 3 2 2" xfId="4158"/>
    <cellStyle name="Hyperlink 3 5 4 3 3" xfId="3053"/>
    <cellStyle name="Hyperlink 3 5 4 3 4" xfId="5263"/>
    <cellStyle name="Hyperlink 3 5 4 4" xfId="1395"/>
    <cellStyle name="Hyperlink 3 5 4 4 2" xfId="3606"/>
    <cellStyle name="Hyperlink 3 5 4 5" xfId="2501"/>
    <cellStyle name="Hyperlink 3 5 4 6" xfId="4711"/>
    <cellStyle name="Hyperlink 3 5 5" xfId="374"/>
    <cellStyle name="Hyperlink 3 5 5 2" xfId="926"/>
    <cellStyle name="Hyperlink 3 5 5 2 2" xfId="2039"/>
    <cellStyle name="Hyperlink 3 5 5 2 2 2" xfId="4250"/>
    <cellStyle name="Hyperlink 3 5 5 2 3" xfId="3145"/>
    <cellStyle name="Hyperlink 3 5 5 2 4" xfId="5355"/>
    <cellStyle name="Hyperlink 3 5 5 3" xfId="1487"/>
    <cellStyle name="Hyperlink 3 5 5 3 2" xfId="3698"/>
    <cellStyle name="Hyperlink 3 5 5 4" xfId="2593"/>
    <cellStyle name="Hyperlink 3 5 5 5" xfId="4803"/>
    <cellStyle name="Hyperlink 3 5 6" xfId="650"/>
    <cellStyle name="Hyperlink 3 5 6 2" xfId="1763"/>
    <cellStyle name="Hyperlink 3 5 6 2 2" xfId="3974"/>
    <cellStyle name="Hyperlink 3 5 6 3" xfId="2869"/>
    <cellStyle name="Hyperlink 3 5 6 4" xfId="5079"/>
    <cellStyle name="Hyperlink 3 5 7" xfId="1211"/>
    <cellStyle name="Hyperlink 3 5 7 2" xfId="3422"/>
    <cellStyle name="Hyperlink 3 5 8" xfId="2317"/>
    <cellStyle name="Hyperlink 3 5 9" xfId="4527"/>
    <cellStyle name="Hyperlink 3 6" xfId="103"/>
    <cellStyle name="Hyperlink 3 6 2" xfId="195"/>
    <cellStyle name="Hyperlink 3 6 2 2" xfId="471"/>
    <cellStyle name="Hyperlink 3 6 2 2 2" xfId="1023"/>
    <cellStyle name="Hyperlink 3 6 2 2 2 2" xfId="2136"/>
    <cellStyle name="Hyperlink 3 6 2 2 2 2 2" xfId="4347"/>
    <cellStyle name="Hyperlink 3 6 2 2 2 3" xfId="3242"/>
    <cellStyle name="Hyperlink 3 6 2 2 2 4" xfId="5452"/>
    <cellStyle name="Hyperlink 3 6 2 2 3" xfId="1584"/>
    <cellStyle name="Hyperlink 3 6 2 2 3 2" xfId="3795"/>
    <cellStyle name="Hyperlink 3 6 2 2 4" xfId="2690"/>
    <cellStyle name="Hyperlink 3 6 2 2 5" xfId="4900"/>
    <cellStyle name="Hyperlink 3 6 2 3" xfId="747"/>
    <cellStyle name="Hyperlink 3 6 2 3 2" xfId="1860"/>
    <cellStyle name="Hyperlink 3 6 2 3 2 2" xfId="4071"/>
    <cellStyle name="Hyperlink 3 6 2 3 3" xfId="2966"/>
    <cellStyle name="Hyperlink 3 6 2 3 4" xfId="5176"/>
    <cellStyle name="Hyperlink 3 6 2 4" xfId="1308"/>
    <cellStyle name="Hyperlink 3 6 2 4 2" xfId="3519"/>
    <cellStyle name="Hyperlink 3 6 2 5" xfId="2414"/>
    <cellStyle name="Hyperlink 3 6 2 6" xfId="4624"/>
    <cellStyle name="Hyperlink 3 6 3" xfId="287"/>
    <cellStyle name="Hyperlink 3 6 3 2" xfId="563"/>
    <cellStyle name="Hyperlink 3 6 3 2 2" xfId="1115"/>
    <cellStyle name="Hyperlink 3 6 3 2 2 2" xfId="2228"/>
    <cellStyle name="Hyperlink 3 6 3 2 2 2 2" xfId="4439"/>
    <cellStyle name="Hyperlink 3 6 3 2 2 3" xfId="3334"/>
    <cellStyle name="Hyperlink 3 6 3 2 2 4" xfId="5544"/>
    <cellStyle name="Hyperlink 3 6 3 2 3" xfId="1676"/>
    <cellStyle name="Hyperlink 3 6 3 2 3 2" xfId="3887"/>
    <cellStyle name="Hyperlink 3 6 3 2 4" xfId="2782"/>
    <cellStyle name="Hyperlink 3 6 3 2 5" xfId="4992"/>
    <cellStyle name="Hyperlink 3 6 3 3" xfId="839"/>
    <cellStyle name="Hyperlink 3 6 3 3 2" xfId="1952"/>
    <cellStyle name="Hyperlink 3 6 3 3 2 2" xfId="4163"/>
    <cellStyle name="Hyperlink 3 6 3 3 3" xfId="3058"/>
    <cellStyle name="Hyperlink 3 6 3 3 4" xfId="5268"/>
    <cellStyle name="Hyperlink 3 6 3 4" xfId="1400"/>
    <cellStyle name="Hyperlink 3 6 3 4 2" xfId="3611"/>
    <cellStyle name="Hyperlink 3 6 3 5" xfId="2506"/>
    <cellStyle name="Hyperlink 3 6 3 6" xfId="4716"/>
    <cellStyle name="Hyperlink 3 6 4" xfId="379"/>
    <cellStyle name="Hyperlink 3 6 4 2" xfId="931"/>
    <cellStyle name="Hyperlink 3 6 4 2 2" xfId="2044"/>
    <cellStyle name="Hyperlink 3 6 4 2 2 2" xfId="4255"/>
    <cellStyle name="Hyperlink 3 6 4 2 3" xfId="3150"/>
    <cellStyle name="Hyperlink 3 6 4 2 4" xfId="5360"/>
    <cellStyle name="Hyperlink 3 6 4 3" xfId="1492"/>
    <cellStyle name="Hyperlink 3 6 4 3 2" xfId="3703"/>
    <cellStyle name="Hyperlink 3 6 4 4" xfId="2598"/>
    <cellStyle name="Hyperlink 3 6 4 5" xfId="4808"/>
    <cellStyle name="Hyperlink 3 6 5" xfId="655"/>
    <cellStyle name="Hyperlink 3 6 5 2" xfId="1768"/>
    <cellStyle name="Hyperlink 3 6 5 2 2" xfId="3979"/>
    <cellStyle name="Hyperlink 3 6 5 3" xfId="2874"/>
    <cellStyle name="Hyperlink 3 6 5 4" xfId="5084"/>
    <cellStyle name="Hyperlink 3 6 6" xfId="1216"/>
    <cellStyle name="Hyperlink 3 6 6 2" xfId="3427"/>
    <cellStyle name="Hyperlink 3 6 7" xfId="2322"/>
    <cellStyle name="Hyperlink 3 6 8" xfId="4532"/>
    <cellStyle name="Hyperlink 3 7" xfId="149"/>
    <cellStyle name="Hyperlink 3 7 2" xfId="425"/>
    <cellStyle name="Hyperlink 3 7 2 2" xfId="977"/>
    <cellStyle name="Hyperlink 3 7 2 2 2" xfId="2090"/>
    <cellStyle name="Hyperlink 3 7 2 2 2 2" xfId="4301"/>
    <cellStyle name="Hyperlink 3 7 2 2 3" xfId="3196"/>
    <cellStyle name="Hyperlink 3 7 2 2 4" xfId="5406"/>
    <cellStyle name="Hyperlink 3 7 2 3" xfId="1538"/>
    <cellStyle name="Hyperlink 3 7 2 3 2" xfId="3749"/>
    <cellStyle name="Hyperlink 3 7 2 4" xfId="2644"/>
    <cellStyle name="Hyperlink 3 7 2 5" xfId="4854"/>
    <cellStyle name="Hyperlink 3 7 3" xfId="701"/>
    <cellStyle name="Hyperlink 3 7 3 2" xfId="1814"/>
    <cellStyle name="Hyperlink 3 7 3 2 2" xfId="4025"/>
    <cellStyle name="Hyperlink 3 7 3 3" xfId="2920"/>
    <cellStyle name="Hyperlink 3 7 3 4" xfId="5130"/>
    <cellStyle name="Hyperlink 3 7 4" xfId="1262"/>
    <cellStyle name="Hyperlink 3 7 4 2" xfId="3473"/>
    <cellStyle name="Hyperlink 3 7 5" xfId="2368"/>
    <cellStyle name="Hyperlink 3 7 6" xfId="4578"/>
    <cellStyle name="Hyperlink 3 8" xfId="241"/>
    <cellStyle name="Hyperlink 3 8 2" xfId="517"/>
    <cellStyle name="Hyperlink 3 8 2 2" xfId="1069"/>
    <cellStyle name="Hyperlink 3 8 2 2 2" xfId="2182"/>
    <cellStyle name="Hyperlink 3 8 2 2 2 2" xfId="4393"/>
    <cellStyle name="Hyperlink 3 8 2 2 3" xfId="3288"/>
    <cellStyle name="Hyperlink 3 8 2 2 4" xfId="5498"/>
    <cellStyle name="Hyperlink 3 8 2 3" xfId="1630"/>
    <cellStyle name="Hyperlink 3 8 2 3 2" xfId="3841"/>
    <cellStyle name="Hyperlink 3 8 2 4" xfId="2736"/>
    <cellStyle name="Hyperlink 3 8 2 5" xfId="4946"/>
    <cellStyle name="Hyperlink 3 8 3" xfId="793"/>
    <cellStyle name="Hyperlink 3 8 3 2" xfId="1906"/>
    <cellStyle name="Hyperlink 3 8 3 2 2" xfId="4117"/>
    <cellStyle name="Hyperlink 3 8 3 3" xfId="3012"/>
    <cellStyle name="Hyperlink 3 8 3 4" xfId="5222"/>
    <cellStyle name="Hyperlink 3 8 4" xfId="1354"/>
    <cellStyle name="Hyperlink 3 8 4 2" xfId="3565"/>
    <cellStyle name="Hyperlink 3 8 5" xfId="2460"/>
    <cellStyle name="Hyperlink 3 8 6" xfId="4670"/>
    <cellStyle name="Hyperlink 3 9" xfId="333"/>
    <cellStyle name="Hyperlink 3 9 2" xfId="885"/>
    <cellStyle name="Hyperlink 3 9 2 2" xfId="1998"/>
    <cellStyle name="Hyperlink 3 9 2 2 2" xfId="4209"/>
    <cellStyle name="Hyperlink 3 9 2 3" xfId="3104"/>
    <cellStyle name="Hyperlink 3 9 2 4" xfId="5314"/>
    <cellStyle name="Hyperlink 3 9 3" xfId="1446"/>
    <cellStyle name="Hyperlink 3 9 3 2" xfId="3657"/>
    <cellStyle name="Hyperlink 3 9 4" xfId="2552"/>
    <cellStyle name="Hyperlink 3 9 5" xfId="4762"/>
    <cellStyle name="Hyperlink 4" xfId="58"/>
    <cellStyle name="Hyperlink 4 10" xfId="1172"/>
    <cellStyle name="Hyperlink 4 10 2" xfId="3383"/>
    <cellStyle name="Hyperlink 4 11" xfId="2278"/>
    <cellStyle name="Hyperlink 4 12" xfId="4488"/>
    <cellStyle name="Hyperlink 4 2" xfId="64"/>
    <cellStyle name="Hyperlink 4 2 10" xfId="2283"/>
    <cellStyle name="Hyperlink 4 2 11" xfId="4493"/>
    <cellStyle name="Hyperlink 4 2 2" xfId="74"/>
    <cellStyle name="Hyperlink 4 2 2 10" xfId="4503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2 2 2" xfId="2173"/>
    <cellStyle name="Hyperlink 4 2 2 2 2 2 2 2 2 2" xfId="4384"/>
    <cellStyle name="Hyperlink 4 2 2 2 2 2 2 2 3" xfId="3279"/>
    <cellStyle name="Hyperlink 4 2 2 2 2 2 2 2 4" xfId="5489"/>
    <cellStyle name="Hyperlink 4 2 2 2 2 2 2 3" xfId="1621"/>
    <cellStyle name="Hyperlink 4 2 2 2 2 2 2 3 2" xfId="3832"/>
    <cellStyle name="Hyperlink 4 2 2 2 2 2 2 4" xfId="2727"/>
    <cellStyle name="Hyperlink 4 2 2 2 2 2 2 5" xfId="4937"/>
    <cellStyle name="Hyperlink 4 2 2 2 2 2 3" xfId="784"/>
    <cellStyle name="Hyperlink 4 2 2 2 2 2 3 2" xfId="1897"/>
    <cellStyle name="Hyperlink 4 2 2 2 2 2 3 2 2" xfId="4108"/>
    <cellStyle name="Hyperlink 4 2 2 2 2 2 3 3" xfId="3003"/>
    <cellStyle name="Hyperlink 4 2 2 2 2 2 3 4" xfId="5213"/>
    <cellStyle name="Hyperlink 4 2 2 2 2 2 4" xfId="1345"/>
    <cellStyle name="Hyperlink 4 2 2 2 2 2 4 2" xfId="3556"/>
    <cellStyle name="Hyperlink 4 2 2 2 2 2 5" xfId="2451"/>
    <cellStyle name="Hyperlink 4 2 2 2 2 2 6" xfId="4661"/>
    <cellStyle name="Hyperlink 4 2 2 2 2 3" xfId="324"/>
    <cellStyle name="Hyperlink 4 2 2 2 2 3 2" xfId="600"/>
    <cellStyle name="Hyperlink 4 2 2 2 2 3 2 2" xfId="1152"/>
    <cellStyle name="Hyperlink 4 2 2 2 2 3 2 2 2" xfId="2265"/>
    <cellStyle name="Hyperlink 4 2 2 2 2 3 2 2 2 2" xfId="4476"/>
    <cellStyle name="Hyperlink 4 2 2 2 2 3 2 2 3" xfId="3371"/>
    <cellStyle name="Hyperlink 4 2 2 2 2 3 2 2 4" xfId="5581"/>
    <cellStyle name="Hyperlink 4 2 2 2 2 3 2 3" xfId="1713"/>
    <cellStyle name="Hyperlink 4 2 2 2 2 3 2 3 2" xfId="3924"/>
    <cellStyle name="Hyperlink 4 2 2 2 2 3 2 4" xfId="2819"/>
    <cellStyle name="Hyperlink 4 2 2 2 2 3 2 5" xfId="5029"/>
    <cellStyle name="Hyperlink 4 2 2 2 2 3 3" xfId="876"/>
    <cellStyle name="Hyperlink 4 2 2 2 2 3 3 2" xfId="1989"/>
    <cellStyle name="Hyperlink 4 2 2 2 2 3 3 2 2" xfId="4200"/>
    <cellStyle name="Hyperlink 4 2 2 2 2 3 3 3" xfId="3095"/>
    <cellStyle name="Hyperlink 4 2 2 2 2 3 3 4" xfId="5305"/>
    <cellStyle name="Hyperlink 4 2 2 2 2 3 4" xfId="1437"/>
    <cellStyle name="Hyperlink 4 2 2 2 2 3 4 2" xfId="3648"/>
    <cellStyle name="Hyperlink 4 2 2 2 2 3 5" xfId="2543"/>
    <cellStyle name="Hyperlink 4 2 2 2 2 3 6" xfId="4753"/>
    <cellStyle name="Hyperlink 4 2 2 2 2 4" xfId="416"/>
    <cellStyle name="Hyperlink 4 2 2 2 2 4 2" xfId="968"/>
    <cellStyle name="Hyperlink 4 2 2 2 2 4 2 2" xfId="2081"/>
    <cellStyle name="Hyperlink 4 2 2 2 2 4 2 2 2" xfId="4292"/>
    <cellStyle name="Hyperlink 4 2 2 2 2 4 2 3" xfId="3187"/>
    <cellStyle name="Hyperlink 4 2 2 2 2 4 2 4" xfId="5397"/>
    <cellStyle name="Hyperlink 4 2 2 2 2 4 3" xfId="1529"/>
    <cellStyle name="Hyperlink 4 2 2 2 2 4 3 2" xfId="3740"/>
    <cellStyle name="Hyperlink 4 2 2 2 2 4 4" xfId="2635"/>
    <cellStyle name="Hyperlink 4 2 2 2 2 4 5" xfId="4845"/>
    <cellStyle name="Hyperlink 4 2 2 2 2 5" xfId="692"/>
    <cellStyle name="Hyperlink 4 2 2 2 2 5 2" xfId="1805"/>
    <cellStyle name="Hyperlink 4 2 2 2 2 5 2 2" xfId="4016"/>
    <cellStyle name="Hyperlink 4 2 2 2 2 5 3" xfId="2911"/>
    <cellStyle name="Hyperlink 4 2 2 2 2 5 4" xfId="5121"/>
    <cellStyle name="Hyperlink 4 2 2 2 2 6" xfId="1253"/>
    <cellStyle name="Hyperlink 4 2 2 2 2 6 2" xfId="3464"/>
    <cellStyle name="Hyperlink 4 2 2 2 2 7" xfId="2359"/>
    <cellStyle name="Hyperlink 4 2 2 2 2 8" xfId="4569"/>
    <cellStyle name="Hyperlink 4 2 2 2 3" xfId="186"/>
    <cellStyle name="Hyperlink 4 2 2 2 3 2" xfId="462"/>
    <cellStyle name="Hyperlink 4 2 2 2 3 2 2" xfId="1014"/>
    <cellStyle name="Hyperlink 4 2 2 2 3 2 2 2" xfId="2127"/>
    <cellStyle name="Hyperlink 4 2 2 2 3 2 2 2 2" xfId="4338"/>
    <cellStyle name="Hyperlink 4 2 2 2 3 2 2 3" xfId="3233"/>
    <cellStyle name="Hyperlink 4 2 2 2 3 2 2 4" xfId="5443"/>
    <cellStyle name="Hyperlink 4 2 2 2 3 2 3" xfId="1575"/>
    <cellStyle name="Hyperlink 4 2 2 2 3 2 3 2" xfId="3786"/>
    <cellStyle name="Hyperlink 4 2 2 2 3 2 4" xfId="2681"/>
    <cellStyle name="Hyperlink 4 2 2 2 3 2 5" xfId="4891"/>
    <cellStyle name="Hyperlink 4 2 2 2 3 3" xfId="738"/>
    <cellStyle name="Hyperlink 4 2 2 2 3 3 2" xfId="1851"/>
    <cellStyle name="Hyperlink 4 2 2 2 3 3 2 2" xfId="4062"/>
    <cellStyle name="Hyperlink 4 2 2 2 3 3 3" xfId="2957"/>
    <cellStyle name="Hyperlink 4 2 2 2 3 3 4" xfId="5167"/>
    <cellStyle name="Hyperlink 4 2 2 2 3 4" xfId="1299"/>
    <cellStyle name="Hyperlink 4 2 2 2 3 4 2" xfId="3510"/>
    <cellStyle name="Hyperlink 4 2 2 2 3 5" xfId="2405"/>
    <cellStyle name="Hyperlink 4 2 2 2 3 6" xfId="4615"/>
    <cellStyle name="Hyperlink 4 2 2 2 4" xfId="278"/>
    <cellStyle name="Hyperlink 4 2 2 2 4 2" xfId="554"/>
    <cellStyle name="Hyperlink 4 2 2 2 4 2 2" xfId="1106"/>
    <cellStyle name="Hyperlink 4 2 2 2 4 2 2 2" xfId="2219"/>
    <cellStyle name="Hyperlink 4 2 2 2 4 2 2 2 2" xfId="4430"/>
    <cellStyle name="Hyperlink 4 2 2 2 4 2 2 3" xfId="3325"/>
    <cellStyle name="Hyperlink 4 2 2 2 4 2 2 4" xfId="5535"/>
    <cellStyle name="Hyperlink 4 2 2 2 4 2 3" xfId="1667"/>
    <cellStyle name="Hyperlink 4 2 2 2 4 2 3 2" xfId="3878"/>
    <cellStyle name="Hyperlink 4 2 2 2 4 2 4" xfId="2773"/>
    <cellStyle name="Hyperlink 4 2 2 2 4 2 5" xfId="4983"/>
    <cellStyle name="Hyperlink 4 2 2 2 4 3" xfId="830"/>
    <cellStyle name="Hyperlink 4 2 2 2 4 3 2" xfId="1943"/>
    <cellStyle name="Hyperlink 4 2 2 2 4 3 2 2" xfId="4154"/>
    <cellStyle name="Hyperlink 4 2 2 2 4 3 3" xfId="3049"/>
    <cellStyle name="Hyperlink 4 2 2 2 4 3 4" xfId="5259"/>
    <cellStyle name="Hyperlink 4 2 2 2 4 4" xfId="1391"/>
    <cellStyle name="Hyperlink 4 2 2 2 4 4 2" xfId="3602"/>
    <cellStyle name="Hyperlink 4 2 2 2 4 5" xfId="2497"/>
    <cellStyle name="Hyperlink 4 2 2 2 4 6" xfId="4707"/>
    <cellStyle name="Hyperlink 4 2 2 2 5" xfId="370"/>
    <cellStyle name="Hyperlink 4 2 2 2 5 2" xfId="922"/>
    <cellStyle name="Hyperlink 4 2 2 2 5 2 2" xfId="2035"/>
    <cellStyle name="Hyperlink 4 2 2 2 5 2 2 2" xfId="4246"/>
    <cellStyle name="Hyperlink 4 2 2 2 5 2 3" xfId="3141"/>
    <cellStyle name="Hyperlink 4 2 2 2 5 2 4" xfId="5351"/>
    <cellStyle name="Hyperlink 4 2 2 2 5 3" xfId="1483"/>
    <cellStyle name="Hyperlink 4 2 2 2 5 3 2" xfId="3694"/>
    <cellStyle name="Hyperlink 4 2 2 2 5 4" xfId="2589"/>
    <cellStyle name="Hyperlink 4 2 2 2 5 5" xfId="4799"/>
    <cellStyle name="Hyperlink 4 2 2 2 6" xfId="646"/>
    <cellStyle name="Hyperlink 4 2 2 2 6 2" xfId="1759"/>
    <cellStyle name="Hyperlink 4 2 2 2 6 2 2" xfId="3970"/>
    <cellStyle name="Hyperlink 4 2 2 2 6 3" xfId="2865"/>
    <cellStyle name="Hyperlink 4 2 2 2 6 4" xfId="5075"/>
    <cellStyle name="Hyperlink 4 2 2 2 7" xfId="1207"/>
    <cellStyle name="Hyperlink 4 2 2 2 7 2" xfId="3418"/>
    <cellStyle name="Hyperlink 4 2 2 2 8" xfId="2313"/>
    <cellStyle name="Hyperlink 4 2 2 2 9" xfId="4523"/>
    <cellStyle name="Hyperlink 4 2 2 3" xfId="120"/>
    <cellStyle name="Hyperlink 4 2 2 3 2" xfId="212"/>
    <cellStyle name="Hyperlink 4 2 2 3 2 2" xfId="488"/>
    <cellStyle name="Hyperlink 4 2 2 3 2 2 2" xfId="1040"/>
    <cellStyle name="Hyperlink 4 2 2 3 2 2 2 2" xfId="2153"/>
    <cellStyle name="Hyperlink 4 2 2 3 2 2 2 2 2" xfId="4364"/>
    <cellStyle name="Hyperlink 4 2 2 3 2 2 2 3" xfId="3259"/>
    <cellStyle name="Hyperlink 4 2 2 3 2 2 2 4" xfId="5469"/>
    <cellStyle name="Hyperlink 4 2 2 3 2 2 3" xfId="1601"/>
    <cellStyle name="Hyperlink 4 2 2 3 2 2 3 2" xfId="3812"/>
    <cellStyle name="Hyperlink 4 2 2 3 2 2 4" xfId="2707"/>
    <cellStyle name="Hyperlink 4 2 2 3 2 2 5" xfId="4917"/>
    <cellStyle name="Hyperlink 4 2 2 3 2 3" xfId="764"/>
    <cellStyle name="Hyperlink 4 2 2 3 2 3 2" xfId="1877"/>
    <cellStyle name="Hyperlink 4 2 2 3 2 3 2 2" xfId="4088"/>
    <cellStyle name="Hyperlink 4 2 2 3 2 3 3" xfId="2983"/>
    <cellStyle name="Hyperlink 4 2 2 3 2 3 4" xfId="5193"/>
    <cellStyle name="Hyperlink 4 2 2 3 2 4" xfId="1325"/>
    <cellStyle name="Hyperlink 4 2 2 3 2 4 2" xfId="3536"/>
    <cellStyle name="Hyperlink 4 2 2 3 2 5" xfId="2431"/>
    <cellStyle name="Hyperlink 4 2 2 3 2 6" xfId="4641"/>
    <cellStyle name="Hyperlink 4 2 2 3 3" xfId="304"/>
    <cellStyle name="Hyperlink 4 2 2 3 3 2" xfId="580"/>
    <cellStyle name="Hyperlink 4 2 2 3 3 2 2" xfId="1132"/>
    <cellStyle name="Hyperlink 4 2 2 3 3 2 2 2" xfId="2245"/>
    <cellStyle name="Hyperlink 4 2 2 3 3 2 2 2 2" xfId="4456"/>
    <cellStyle name="Hyperlink 4 2 2 3 3 2 2 3" xfId="3351"/>
    <cellStyle name="Hyperlink 4 2 2 3 3 2 2 4" xfId="5561"/>
    <cellStyle name="Hyperlink 4 2 2 3 3 2 3" xfId="1693"/>
    <cellStyle name="Hyperlink 4 2 2 3 3 2 3 2" xfId="3904"/>
    <cellStyle name="Hyperlink 4 2 2 3 3 2 4" xfId="2799"/>
    <cellStyle name="Hyperlink 4 2 2 3 3 2 5" xfId="5009"/>
    <cellStyle name="Hyperlink 4 2 2 3 3 3" xfId="856"/>
    <cellStyle name="Hyperlink 4 2 2 3 3 3 2" xfId="1969"/>
    <cellStyle name="Hyperlink 4 2 2 3 3 3 2 2" xfId="4180"/>
    <cellStyle name="Hyperlink 4 2 2 3 3 3 3" xfId="3075"/>
    <cellStyle name="Hyperlink 4 2 2 3 3 3 4" xfId="5285"/>
    <cellStyle name="Hyperlink 4 2 2 3 3 4" xfId="1417"/>
    <cellStyle name="Hyperlink 4 2 2 3 3 4 2" xfId="3628"/>
    <cellStyle name="Hyperlink 4 2 2 3 3 5" xfId="2523"/>
    <cellStyle name="Hyperlink 4 2 2 3 3 6" xfId="4733"/>
    <cellStyle name="Hyperlink 4 2 2 3 4" xfId="396"/>
    <cellStyle name="Hyperlink 4 2 2 3 4 2" xfId="948"/>
    <cellStyle name="Hyperlink 4 2 2 3 4 2 2" xfId="2061"/>
    <cellStyle name="Hyperlink 4 2 2 3 4 2 2 2" xfId="4272"/>
    <cellStyle name="Hyperlink 4 2 2 3 4 2 3" xfId="3167"/>
    <cellStyle name="Hyperlink 4 2 2 3 4 2 4" xfId="5377"/>
    <cellStyle name="Hyperlink 4 2 2 3 4 3" xfId="1509"/>
    <cellStyle name="Hyperlink 4 2 2 3 4 3 2" xfId="3720"/>
    <cellStyle name="Hyperlink 4 2 2 3 4 4" xfId="2615"/>
    <cellStyle name="Hyperlink 4 2 2 3 4 5" xfId="4825"/>
    <cellStyle name="Hyperlink 4 2 2 3 5" xfId="672"/>
    <cellStyle name="Hyperlink 4 2 2 3 5 2" xfId="1785"/>
    <cellStyle name="Hyperlink 4 2 2 3 5 2 2" xfId="3996"/>
    <cellStyle name="Hyperlink 4 2 2 3 5 3" xfId="2891"/>
    <cellStyle name="Hyperlink 4 2 2 3 5 4" xfId="5101"/>
    <cellStyle name="Hyperlink 4 2 2 3 6" xfId="1233"/>
    <cellStyle name="Hyperlink 4 2 2 3 6 2" xfId="3444"/>
    <cellStyle name="Hyperlink 4 2 2 3 7" xfId="2339"/>
    <cellStyle name="Hyperlink 4 2 2 3 8" xfId="4549"/>
    <cellStyle name="Hyperlink 4 2 2 4" xfId="166"/>
    <cellStyle name="Hyperlink 4 2 2 4 2" xfId="442"/>
    <cellStyle name="Hyperlink 4 2 2 4 2 2" xfId="994"/>
    <cellStyle name="Hyperlink 4 2 2 4 2 2 2" xfId="2107"/>
    <cellStyle name="Hyperlink 4 2 2 4 2 2 2 2" xfId="4318"/>
    <cellStyle name="Hyperlink 4 2 2 4 2 2 3" xfId="3213"/>
    <cellStyle name="Hyperlink 4 2 2 4 2 2 4" xfId="5423"/>
    <cellStyle name="Hyperlink 4 2 2 4 2 3" xfId="1555"/>
    <cellStyle name="Hyperlink 4 2 2 4 2 3 2" xfId="3766"/>
    <cellStyle name="Hyperlink 4 2 2 4 2 4" xfId="2661"/>
    <cellStyle name="Hyperlink 4 2 2 4 2 5" xfId="4871"/>
    <cellStyle name="Hyperlink 4 2 2 4 3" xfId="718"/>
    <cellStyle name="Hyperlink 4 2 2 4 3 2" xfId="1831"/>
    <cellStyle name="Hyperlink 4 2 2 4 3 2 2" xfId="4042"/>
    <cellStyle name="Hyperlink 4 2 2 4 3 3" xfId="2937"/>
    <cellStyle name="Hyperlink 4 2 2 4 3 4" xfId="5147"/>
    <cellStyle name="Hyperlink 4 2 2 4 4" xfId="1279"/>
    <cellStyle name="Hyperlink 4 2 2 4 4 2" xfId="3490"/>
    <cellStyle name="Hyperlink 4 2 2 4 5" xfId="2385"/>
    <cellStyle name="Hyperlink 4 2 2 4 6" xfId="4595"/>
    <cellStyle name="Hyperlink 4 2 2 5" xfId="258"/>
    <cellStyle name="Hyperlink 4 2 2 5 2" xfId="534"/>
    <cellStyle name="Hyperlink 4 2 2 5 2 2" xfId="1086"/>
    <cellStyle name="Hyperlink 4 2 2 5 2 2 2" xfId="2199"/>
    <cellStyle name="Hyperlink 4 2 2 5 2 2 2 2" xfId="4410"/>
    <cellStyle name="Hyperlink 4 2 2 5 2 2 3" xfId="3305"/>
    <cellStyle name="Hyperlink 4 2 2 5 2 2 4" xfId="5515"/>
    <cellStyle name="Hyperlink 4 2 2 5 2 3" xfId="1647"/>
    <cellStyle name="Hyperlink 4 2 2 5 2 3 2" xfId="3858"/>
    <cellStyle name="Hyperlink 4 2 2 5 2 4" xfId="2753"/>
    <cellStyle name="Hyperlink 4 2 2 5 2 5" xfId="4963"/>
    <cellStyle name="Hyperlink 4 2 2 5 3" xfId="810"/>
    <cellStyle name="Hyperlink 4 2 2 5 3 2" xfId="1923"/>
    <cellStyle name="Hyperlink 4 2 2 5 3 2 2" xfId="4134"/>
    <cellStyle name="Hyperlink 4 2 2 5 3 3" xfId="3029"/>
    <cellStyle name="Hyperlink 4 2 2 5 3 4" xfId="5239"/>
    <cellStyle name="Hyperlink 4 2 2 5 4" xfId="1371"/>
    <cellStyle name="Hyperlink 4 2 2 5 4 2" xfId="3582"/>
    <cellStyle name="Hyperlink 4 2 2 5 5" xfId="2477"/>
    <cellStyle name="Hyperlink 4 2 2 5 6" xfId="4687"/>
    <cellStyle name="Hyperlink 4 2 2 6" xfId="350"/>
    <cellStyle name="Hyperlink 4 2 2 6 2" xfId="902"/>
    <cellStyle name="Hyperlink 4 2 2 6 2 2" xfId="2015"/>
    <cellStyle name="Hyperlink 4 2 2 6 2 2 2" xfId="4226"/>
    <cellStyle name="Hyperlink 4 2 2 6 2 3" xfId="3121"/>
    <cellStyle name="Hyperlink 4 2 2 6 2 4" xfId="5331"/>
    <cellStyle name="Hyperlink 4 2 2 6 3" xfId="1463"/>
    <cellStyle name="Hyperlink 4 2 2 6 3 2" xfId="3674"/>
    <cellStyle name="Hyperlink 4 2 2 6 4" xfId="2569"/>
    <cellStyle name="Hyperlink 4 2 2 6 5" xfId="4779"/>
    <cellStyle name="Hyperlink 4 2 2 7" xfId="626"/>
    <cellStyle name="Hyperlink 4 2 2 7 2" xfId="1739"/>
    <cellStyle name="Hyperlink 4 2 2 7 2 2" xfId="3950"/>
    <cellStyle name="Hyperlink 4 2 2 7 3" xfId="2845"/>
    <cellStyle name="Hyperlink 4 2 2 7 4" xfId="5055"/>
    <cellStyle name="Hyperlink 4 2 2 8" xfId="1187"/>
    <cellStyle name="Hyperlink 4 2 2 8 2" xfId="3398"/>
    <cellStyle name="Hyperlink 4 2 2 9" xfId="2293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2 2 2" xfId="2163"/>
    <cellStyle name="Hyperlink 4 2 3 2 2 2 2 2 2" xfId="4374"/>
    <cellStyle name="Hyperlink 4 2 3 2 2 2 2 3" xfId="3269"/>
    <cellStyle name="Hyperlink 4 2 3 2 2 2 2 4" xfId="5479"/>
    <cellStyle name="Hyperlink 4 2 3 2 2 2 3" xfId="1611"/>
    <cellStyle name="Hyperlink 4 2 3 2 2 2 3 2" xfId="3822"/>
    <cellStyle name="Hyperlink 4 2 3 2 2 2 4" xfId="2717"/>
    <cellStyle name="Hyperlink 4 2 3 2 2 2 5" xfId="4927"/>
    <cellStyle name="Hyperlink 4 2 3 2 2 3" xfId="774"/>
    <cellStyle name="Hyperlink 4 2 3 2 2 3 2" xfId="1887"/>
    <cellStyle name="Hyperlink 4 2 3 2 2 3 2 2" xfId="4098"/>
    <cellStyle name="Hyperlink 4 2 3 2 2 3 3" xfId="2993"/>
    <cellStyle name="Hyperlink 4 2 3 2 2 3 4" xfId="5203"/>
    <cellStyle name="Hyperlink 4 2 3 2 2 4" xfId="1335"/>
    <cellStyle name="Hyperlink 4 2 3 2 2 4 2" xfId="3546"/>
    <cellStyle name="Hyperlink 4 2 3 2 2 5" xfId="2441"/>
    <cellStyle name="Hyperlink 4 2 3 2 2 6" xfId="4651"/>
    <cellStyle name="Hyperlink 4 2 3 2 3" xfId="314"/>
    <cellStyle name="Hyperlink 4 2 3 2 3 2" xfId="590"/>
    <cellStyle name="Hyperlink 4 2 3 2 3 2 2" xfId="1142"/>
    <cellStyle name="Hyperlink 4 2 3 2 3 2 2 2" xfId="2255"/>
    <cellStyle name="Hyperlink 4 2 3 2 3 2 2 2 2" xfId="4466"/>
    <cellStyle name="Hyperlink 4 2 3 2 3 2 2 3" xfId="3361"/>
    <cellStyle name="Hyperlink 4 2 3 2 3 2 2 4" xfId="5571"/>
    <cellStyle name="Hyperlink 4 2 3 2 3 2 3" xfId="1703"/>
    <cellStyle name="Hyperlink 4 2 3 2 3 2 3 2" xfId="3914"/>
    <cellStyle name="Hyperlink 4 2 3 2 3 2 4" xfId="2809"/>
    <cellStyle name="Hyperlink 4 2 3 2 3 2 5" xfId="5019"/>
    <cellStyle name="Hyperlink 4 2 3 2 3 3" xfId="866"/>
    <cellStyle name="Hyperlink 4 2 3 2 3 3 2" xfId="1979"/>
    <cellStyle name="Hyperlink 4 2 3 2 3 3 2 2" xfId="4190"/>
    <cellStyle name="Hyperlink 4 2 3 2 3 3 3" xfId="3085"/>
    <cellStyle name="Hyperlink 4 2 3 2 3 3 4" xfId="5295"/>
    <cellStyle name="Hyperlink 4 2 3 2 3 4" xfId="1427"/>
    <cellStyle name="Hyperlink 4 2 3 2 3 4 2" xfId="3638"/>
    <cellStyle name="Hyperlink 4 2 3 2 3 5" xfId="2533"/>
    <cellStyle name="Hyperlink 4 2 3 2 3 6" xfId="4743"/>
    <cellStyle name="Hyperlink 4 2 3 2 4" xfId="406"/>
    <cellStyle name="Hyperlink 4 2 3 2 4 2" xfId="958"/>
    <cellStyle name="Hyperlink 4 2 3 2 4 2 2" xfId="2071"/>
    <cellStyle name="Hyperlink 4 2 3 2 4 2 2 2" xfId="4282"/>
    <cellStyle name="Hyperlink 4 2 3 2 4 2 3" xfId="3177"/>
    <cellStyle name="Hyperlink 4 2 3 2 4 2 4" xfId="5387"/>
    <cellStyle name="Hyperlink 4 2 3 2 4 3" xfId="1519"/>
    <cellStyle name="Hyperlink 4 2 3 2 4 3 2" xfId="3730"/>
    <cellStyle name="Hyperlink 4 2 3 2 4 4" xfId="2625"/>
    <cellStyle name="Hyperlink 4 2 3 2 4 5" xfId="4835"/>
    <cellStyle name="Hyperlink 4 2 3 2 5" xfId="682"/>
    <cellStyle name="Hyperlink 4 2 3 2 5 2" xfId="1795"/>
    <cellStyle name="Hyperlink 4 2 3 2 5 2 2" xfId="4006"/>
    <cellStyle name="Hyperlink 4 2 3 2 5 3" xfId="2901"/>
    <cellStyle name="Hyperlink 4 2 3 2 5 4" xfId="5111"/>
    <cellStyle name="Hyperlink 4 2 3 2 6" xfId="1243"/>
    <cellStyle name="Hyperlink 4 2 3 2 6 2" xfId="3454"/>
    <cellStyle name="Hyperlink 4 2 3 2 7" xfId="2349"/>
    <cellStyle name="Hyperlink 4 2 3 2 8" xfId="4559"/>
    <cellStyle name="Hyperlink 4 2 3 3" xfId="176"/>
    <cellStyle name="Hyperlink 4 2 3 3 2" xfId="452"/>
    <cellStyle name="Hyperlink 4 2 3 3 2 2" xfId="1004"/>
    <cellStyle name="Hyperlink 4 2 3 3 2 2 2" xfId="2117"/>
    <cellStyle name="Hyperlink 4 2 3 3 2 2 2 2" xfId="4328"/>
    <cellStyle name="Hyperlink 4 2 3 3 2 2 3" xfId="3223"/>
    <cellStyle name="Hyperlink 4 2 3 3 2 2 4" xfId="5433"/>
    <cellStyle name="Hyperlink 4 2 3 3 2 3" xfId="1565"/>
    <cellStyle name="Hyperlink 4 2 3 3 2 3 2" xfId="3776"/>
    <cellStyle name="Hyperlink 4 2 3 3 2 4" xfId="2671"/>
    <cellStyle name="Hyperlink 4 2 3 3 2 5" xfId="4881"/>
    <cellStyle name="Hyperlink 4 2 3 3 3" xfId="728"/>
    <cellStyle name="Hyperlink 4 2 3 3 3 2" xfId="1841"/>
    <cellStyle name="Hyperlink 4 2 3 3 3 2 2" xfId="4052"/>
    <cellStyle name="Hyperlink 4 2 3 3 3 3" xfId="2947"/>
    <cellStyle name="Hyperlink 4 2 3 3 3 4" xfId="5157"/>
    <cellStyle name="Hyperlink 4 2 3 3 4" xfId="1289"/>
    <cellStyle name="Hyperlink 4 2 3 3 4 2" xfId="3500"/>
    <cellStyle name="Hyperlink 4 2 3 3 5" xfId="2395"/>
    <cellStyle name="Hyperlink 4 2 3 3 6" xfId="4605"/>
    <cellStyle name="Hyperlink 4 2 3 4" xfId="268"/>
    <cellStyle name="Hyperlink 4 2 3 4 2" xfId="544"/>
    <cellStyle name="Hyperlink 4 2 3 4 2 2" xfId="1096"/>
    <cellStyle name="Hyperlink 4 2 3 4 2 2 2" xfId="2209"/>
    <cellStyle name="Hyperlink 4 2 3 4 2 2 2 2" xfId="4420"/>
    <cellStyle name="Hyperlink 4 2 3 4 2 2 3" xfId="3315"/>
    <cellStyle name="Hyperlink 4 2 3 4 2 2 4" xfId="5525"/>
    <cellStyle name="Hyperlink 4 2 3 4 2 3" xfId="1657"/>
    <cellStyle name="Hyperlink 4 2 3 4 2 3 2" xfId="3868"/>
    <cellStyle name="Hyperlink 4 2 3 4 2 4" xfId="2763"/>
    <cellStyle name="Hyperlink 4 2 3 4 2 5" xfId="4973"/>
    <cellStyle name="Hyperlink 4 2 3 4 3" xfId="820"/>
    <cellStyle name="Hyperlink 4 2 3 4 3 2" xfId="1933"/>
    <cellStyle name="Hyperlink 4 2 3 4 3 2 2" xfId="4144"/>
    <cellStyle name="Hyperlink 4 2 3 4 3 3" xfId="3039"/>
    <cellStyle name="Hyperlink 4 2 3 4 3 4" xfId="5249"/>
    <cellStyle name="Hyperlink 4 2 3 4 4" xfId="1381"/>
    <cellStyle name="Hyperlink 4 2 3 4 4 2" xfId="3592"/>
    <cellStyle name="Hyperlink 4 2 3 4 5" xfId="2487"/>
    <cellStyle name="Hyperlink 4 2 3 4 6" xfId="4697"/>
    <cellStyle name="Hyperlink 4 2 3 5" xfId="360"/>
    <cellStyle name="Hyperlink 4 2 3 5 2" xfId="912"/>
    <cellStyle name="Hyperlink 4 2 3 5 2 2" xfId="2025"/>
    <cellStyle name="Hyperlink 4 2 3 5 2 2 2" xfId="4236"/>
    <cellStyle name="Hyperlink 4 2 3 5 2 3" xfId="3131"/>
    <cellStyle name="Hyperlink 4 2 3 5 2 4" xfId="5341"/>
    <cellStyle name="Hyperlink 4 2 3 5 3" xfId="1473"/>
    <cellStyle name="Hyperlink 4 2 3 5 3 2" xfId="3684"/>
    <cellStyle name="Hyperlink 4 2 3 5 4" xfId="2579"/>
    <cellStyle name="Hyperlink 4 2 3 5 5" xfId="4789"/>
    <cellStyle name="Hyperlink 4 2 3 6" xfId="636"/>
    <cellStyle name="Hyperlink 4 2 3 6 2" xfId="1749"/>
    <cellStyle name="Hyperlink 4 2 3 6 2 2" xfId="3960"/>
    <cellStyle name="Hyperlink 4 2 3 6 3" xfId="2855"/>
    <cellStyle name="Hyperlink 4 2 3 6 4" xfId="5065"/>
    <cellStyle name="Hyperlink 4 2 3 7" xfId="1197"/>
    <cellStyle name="Hyperlink 4 2 3 7 2" xfId="3408"/>
    <cellStyle name="Hyperlink 4 2 3 8" xfId="2303"/>
    <cellStyle name="Hyperlink 4 2 3 9" xfId="4513"/>
    <cellStyle name="Hyperlink 4 2 4" xfId="110"/>
    <cellStyle name="Hyperlink 4 2 4 2" xfId="202"/>
    <cellStyle name="Hyperlink 4 2 4 2 2" xfId="478"/>
    <cellStyle name="Hyperlink 4 2 4 2 2 2" xfId="1030"/>
    <cellStyle name="Hyperlink 4 2 4 2 2 2 2" xfId="2143"/>
    <cellStyle name="Hyperlink 4 2 4 2 2 2 2 2" xfId="4354"/>
    <cellStyle name="Hyperlink 4 2 4 2 2 2 3" xfId="3249"/>
    <cellStyle name="Hyperlink 4 2 4 2 2 2 4" xfId="5459"/>
    <cellStyle name="Hyperlink 4 2 4 2 2 3" xfId="1591"/>
    <cellStyle name="Hyperlink 4 2 4 2 2 3 2" xfId="3802"/>
    <cellStyle name="Hyperlink 4 2 4 2 2 4" xfId="2697"/>
    <cellStyle name="Hyperlink 4 2 4 2 2 5" xfId="4907"/>
    <cellStyle name="Hyperlink 4 2 4 2 3" xfId="754"/>
    <cellStyle name="Hyperlink 4 2 4 2 3 2" xfId="1867"/>
    <cellStyle name="Hyperlink 4 2 4 2 3 2 2" xfId="4078"/>
    <cellStyle name="Hyperlink 4 2 4 2 3 3" xfId="2973"/>
    <cellStyle name="Hyperlink 4 2 4 2 3 4" xfId="5183"/>
    <cellStyle name="Hyperlink 4 2 4 2 4" xfId="1315"/>
    <cellStyle name="Hyperlink 4 2 4 2 4 2" xfId="3526"/>
    <cellStyle name="Hyperlink 4 2 4 2 5" xfId="2421"/>
    <cellStyle name="Hyperlink 4 2 4 2 6" xfId="4631"/>
    <cellStyle name="Hyperlink 4 2 4 3" xfId="294"/>
    <cellStyle name="Hyperlink 4 2 4 3 2" xfId="570"/>
    <cellStyle name="Hyperlink 4 2 4 3 2 2" xfId="1122"/>
    <cellStyle name="Hyperlink 4 2 4 3 2 2 2" xfId="2235"/>
    <cellStyle name="Hyperlink 4 2 4 3 2 2 2 2" xfId="4446"/>
    <cellStyle name="Hyperlink 4 2 4 3 2 2 3" xfId="3341"/>
    <cellStyle name="Hyperlink 4 2 4 3 2 2 4" xfId="5551"/>
    <cellStyle name="Hyperlink 4 2 4 3 2 3" xfId="1683"/>
    <cellStyle name="Hyperlink 4 2 4 3 2 3 2" xfId="3894"/>
    <cellStyle name="Hyperlink 4 2 4 3 2 4" xfId="2789"/>
    <cellStyle name="Hyperlink 4 2 4 3 2 5" xfId="4999"/>
    <cellStyle name="Hyperlink 4 2 4 3 3" xfId="846"/>
    <cellStyle name="Hyperlink 4 2 4 3 3 2" xfId="1959"/>
    <cellStyle name="Hyperlink 4 2 4 3 3 2 2" xfId="4170"/>
    <cellStyle name="Hyperlink 4 2 4 3 3 3" xfId="3065"/>
    <cellStyle name="Hyperlink 4 2 4 3 3 4" xfId="5275"/>
    <cellStyle name="Hyperlink 4 2 4 3 4" xfId="1407"/>
    <cellStyle name="Hyperlink 4 2 4 3 4 2" xfId="3618"/>
    <cellStyle name="Hyperlink 4 2 4 3 5" xfId="2513"/>
    <cellStyle name="Hyperlink 4 2 4 3 6" xfId="4723"/>
    <cellStyle name="Hyperlink 4 2 4 4" xfId="386"/>
    <cellStyle name="Hyperlink 4 2 4 4 2" xfId="938"/>
    <cellStyle name="Hyperlink 4 2 4 4 2 2" xfId="2051"/>
    <cellStyle name="Hyperlink 4 2 4 4 2 2 2" xfId="4262"/>
    <cellStyle name="Hyperlink 4 2 4 4 2 3" xfId="3157"/>
    <cellStyle name="Hyperlink 4 2 4 4 2 4" xfId="5367"/>
    <cellStyle name="Hyperlink 4 2 4 4 3" xfId="1499"/>
    <cellStyle name="Hyperlink 4 2 4 4 3 2" xfId="3710"/>
    <cellStyle name="Hyperlink 4 2 4 4 4" xfId="2605"/>
    <cellStyle name="Hyperlink 4 2 4 4 5" xfId="4815"/>
    <cellStyle name="Hyperlink 4 2 4 5" xfId="662"/>
    <cellStyle name="Hyperlink 4 2 4 5 2" xfId="1775"/>
    <cellStyle name="Hyperlink 4 2 4 5 2 2" xfId="3986"/>
    <cellStyle name="Hyperlink 4 2 4 5 3" xfId="2881"/>
    <cellStyle name="Hyperlink 4 2 4 5 4" xfId="5091"/>
    <cellStyle name="Hyperlink 4 2 4 6" xfId="1223"/>
    <cellStyle name="Hyperlink 4 2 4 6 2" xfId="3434"/>
    <cellStyle name="Hyperlink 4 2 4 7" xfId="2329"/>
    <cellStyle name="Hyperlink 4 2 4 8" xfId="4539"/>
    <cellStyle name="Hyperlink 4 2 5" xfId="156"/>
    <cellStyle name="Hyperlink 4 2 5 2" xfId="432"/>
    <cellStyle name="Hyperlink 4 2 5 2 2" xfId="984"/>
    <cellStyle name="Hyperlink 4 2 5 2 2 2" xfId="2097"/>
    <cellStyle name="Hyperlink 4 2 5 2 2 2 2" xfId="4308"/>
    <cellStyle name="Hyperlink 4 2 5 2 2 3" xfId="3203"/>
    <cellStyle name="Hyperlink 4 2 5 2 2 4" xfId="5413"/>
    <cellStyle name="Hyperlink 4 2 5 2 3" xfId="1545"/>
    <cellStyle name="Hyperlink 4 2 5 2 3 2" xfId="3756"/>
    <cellStyle name="Hyperlink 4 2 5 2 4" xfId="2651"/>
    <cellStyle name="Hyperlink 4 2 5 2 5" xfId="4861"/>
    <cellStyle name="Hyperlink 4 2 5 3" xfId="708"/>
    <cellStyle name="Hyperlink 4 2 5 3 2" xfId="1821"/>
    <cellStyle name="Hyperlink 4 2 5 3 2 2" xfId="4032"/>
    <cellStyle name="Hyperlink 4 2 5 3 3" xfId="2927"/>
    <cellStyle name="Hyperlink 4 2 5 3 4" xfId="5137"/>
    <cellStyle name="Hyperlink 4 2 5 4" xfId="1269"/>
    <cellStyle name="Hyperlink 4 2 5 4 2" xfId="3480"/>
    <cellStyle name="Hyperlink 4 2 5 5" xfId="2375"/>
    <cellStyle name="Hyperlink 4 2 5 6" xfId="4585"/>
    <cellStyle name="Hyperlink 4 2 6" xfId="248"/>
    <cellStyle name="Hyperlink 4 2 6 2" xfId="524"/>
    <cellStyle name="Hyperlink 4 2 6 2 2" xfId="1076"/>
    <cellStyle name="Hyperlink 4 2 6 2 2 2" xfId="2189"/>
    <cellStyle name="Hyperlink 4 2 6 2 2 2 2" xfId="4400"/>
    <cellStyle name="Hyperlink 4 2 6 2 2 3" xfId="3295"/>
    <cellStyle name="Hyperlink 4 2 6 2 2 4" xfId="5505"/>
    <cellStyle name="Hyperlink 4 2 6 2 3" xfId="1637"/>
    <cellStyle name="Hyperlink 4 2 6 2 3 2" xfId="3848"/>
    <cellStyle name="Hyperlink 4 2 6 2 4" xfId="2743"/>
    <cellStyle name="Hyperlink 4 2 6 2 5" xfId="4953"/>
    <cellStyle name="Hyperlink 4 2 6 3" xfId="800"/>
    <cellStyle name="Hyperlink 4 2 6 3 2" xfId="1913"/>
    <cellStyle name="Hyperlink 4 2 6 3 2 2" xfId="4124"/>
    <cellStyle name="Hyperlink 4 2 6 3 3" xfId="3019"/>
    <cellStyle name="Hyperlink 4 2 6 3 4" xfId="5229"/>
    <cellStyle name="Hyperlink 4 2 6 4" xfId="1361"/>
    <cellStyle name="Hyperlink 4 2 6 4 2" xfId="3572"/>
    <cellStyle name="Hyperlink 4 2 6 5" xfId="2467"/>
    <cellStyle name="Hyperlink 4 2 6 6" xfId="4677"/>
    <cellStyle name="Hyperlink 4 2 7" xfId="340"/>
    <cellStyle name="Hyperlink 4 2 7 2" xfId="892"/>
    <cellStyle name="Hyperlink 4 2 7 2 2" xfId="2005"/>
    <cellStyle name="Hyperlink 4 2 7 2 2 2" xfId="4216"/>
    <cellStyle name="Hyperlink 4 2 7 2 3" xfId="3111"/>
    <cellStyle name="Hyperlink 4 2 7 2 4" xfId="5321"/>
    <cellStyle name="Hyperlink 4 2 7 3" xfId="1453"/>
    <cellStyle name="Hyperlink 4 2 7 3 2" xfId="3664"/>
    <cellStyle name="Hyperlink 4 2 7 4" xfId="2559"/>
    <cellStyle name="Hyperlink 4 2 7 5" xfId="4769"/>
    <cellStyle name="Hyperlink 4 2 8" xfId="616"/>
    <cellStyle name="Hyperlink 4 2 8 2" xfId="1729"/>
    <cellStyle name="Hyperlink 4 2 8 2 2" xfId="3940"/>
    <cellStyle name="Hyperlink 4 2 8 3" xfId="2835"/>
    <cellStyle name="Hyperlink 4 2 8 4" xfId="5045"/>
    <cellStyle name="Hyperlink 4 2 9" xfId="1177"/>
    <cellStyle name="Hyperlink 4 2 9 2" xfId="3388"/>
    <cellStyle name="Hyperlink 4 3" xfId="69"/>
    <cellStyle name="Hyperlink 4 3 10" xfId="4498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2 2 2" xfId="2168"/>
    <cellStyle name="Hyperlink 4 3 2 2 2 2 2 2 2" xfId="4379"/>
    <cellStyle name="Hyperlink 4 3 2 2 2 2 2 3" xfId="3274"/>
    <cellStyle name="Hyperlink 4 3 2 2 2 2 2 4" xfId="5484"/>
    <cellStyle name="Hyperlink 4 3 2 2 2 2 3" xfId="1616"/>
    <cellStyle name="Hyperlink 4 3 2 2 2 2 3 2" xfId="3827"/>
    <cellStyle name="Hyperlink 4 3 2 2 2 2 4" xfId="2722"/>
    <cellStyle name="Hyperlink 4 3 2 2 2 2 5" xfId="4932"/>
    <cellStyle name="Hyperlink 4 3 2 2 2 3" xfId="779"/>
    <cellStyle name="Hyperlink 4 3 2 2 2 3 2" xfId="1892"/>
    <cellStyle name="Hyperlink 4 3 2 2 2 3 2 2" xfId="4103"/>
    <cellStyle name="Hyperlink 4 3 2 2 2 3 3" xfId="2998"/>
    <cellStyle name="Hyperlink 4 3 2 2 2 3 4" xfId="5208"/>
    <cellStyle name="Hyperlink 4 3 2 2 2 4" xfId="1340"/>
    <cellStyle name="Hyperlink 4 3 2 2 2 4 2" xfId="3551"/>
    <cellStyle name="Hyperlink 4 3 2 2 2 5" xfId="2446"/>
    <cellStyle name="Hyperlink 4 3 2 2 2 6" xfId="4656"/>
    <cellStyle name="Hyperlink 4 3 2 2 3" xfId="319"/>
    <cellStyle name="Hyperlink 4 3 2 2 3 2" xfId="595"/>
    <cellStyle name="Hyperlink 4 3 2 2 3 2 2" xfId="1147"/>
    <cellStyle name="Hyperlink 4 3 2 2 3 2 2 2" xfId="2260"/>
    <cellStyle name="Hyperlink 4 3 2 2 3 2 2 2 2" xfId="4471"/>
    <cellStyle name="Hyperlink 4 3 2 2 3 2 2 3" xfId="3366"/>
    <cellStyle name="Hyperlink 4 3 2 2 3 2 2 4" xfId="5576"/>
    <cellStyle name="Hyperlink 4 3 2 2 3 2 3" xfId="1708"/>
    <cellStyle name="Hyperlink 4 3 2 2 3 2 3 2" xfId="3919"/>
    <cellStyle name="Hyperlink 4 3 2 2 3 2 4" xfId="2814"/>
    <cellStyle name="Hyperlink 4 3 2 2 3 2 5" xfId="5024"/>
    <cellStyle name="Hyperlink 4 3 2 2 3 3" xfId="871"/>
    <cellStyle name="Hyperlink 4 3 2 2 3 3 2" xfId="1984"/>
    <cellStyle name="Hyperlink 4 3 2 2 3 3 2 2" xfId="4195"/>
    <cellStyle name="Hyperlink 4 3 2 2 3 3 3" xfId="3090"/>
    <cellStyle name="Hyperlink 4 3 2 2 3 3 4" xfId="5300"/>
    <cellStyle name="Hyperlink 4 3 2 2 3 4" xfId="1432"/>
    <cellStyle name="Hyperlink 4 3 2 2 3 4 2" xfId="3643"/>
    <cellStyle name="Hyperlink 4 3 2 2 3 5" xfId="2538"/>
    <cellStyle name="Hyperlink 4 3 2 2 3 6" xfId="4748"/>
    <cellStyle name="Hyperlink 4 3 2 2 4" xfId="411"/>
    <cellStyle name="Hyperlink 4 3 2 2 4 2" xfId="963"/>
    <cellStyle name="Hyperlink 4 3 2 2 4 2 2" xfId="2076"/>
    <cellStyle name="Hyperlink 4 3 2 2 4 2 2 2" xfId="4287"/>
    <cellStyle name="Hyperlink 4 3 2 2 4 2 3" xfId="3182"/>
    <cellStyle name="Hyperlink 4 3 2 2 4 2 4" xfId="5392"/>
    <cellStyle name="Hyperlink 4 3 2 2 4 3" xfId="1524"/>
    <cellStyle name="Hyperlink 4 3 2 2 4 3 2" xfId="3735"/>
    <cellStyle name="Hyperlink 4 3 2 2 4 4" xfId="2630"/>
    <cellStyle name="Hyperlink 4 3 2 2 4 5" xfId="4840"/>
    <cellStyle name="Hyperlink 4 3 2 2 5" xfId="687"/>
    <cellStyle name="Hyperlink 4 3 2 2 5 2" xfId="1800"/>
    <cellStyle name="Hyperlink 4 3 2 2 5 2 2" xfId="4011"/>
    <cellStyle name="Hyperlink 4 3 2 2 5 3" xfId="2906"/>
    <cellStyle name="Hyperlink 4 3 2 2 5 4" xfId="5116"/>
    <cellStyle name="Hyperlink 4 3 2 2 6" xfId="1248"/>
    <cellStyle name="Hyperlink 4 3 2 2 6 2" xfId="3459"/>
    <cellStyle name="Hyperlink 4 3 2 2 7" xfId="2354"/>
    <cellStyle name="Hyperlink 4 3 2 2 8" xfId="4564"/>
    <cellStyle name="Hyperlink 4 3 2 3" xfId="181"/>
    <cellStyle name="Hyperlink 4 3 2 3 2" xfId="457"/>
    <cellStyle name="Hyperlink 4 3 2 3 2 2" xfId="1009"/>
    <cellStyle name="Hyperlink 4 3 2 3 2 2 2" xfId="2122"/>
    <cellStyle name="Hyperlink 4 3 2 3 2 2 2 2" xfId="4333"/>
    <cellStyle name="Hyperlink 4 3 2 3 2 2 3" xfId="3228"/>
    <cellStyle name="Hyperlink 4 3 2 3 2 2 4" xfId="5438"/>
    <cellStyle name="Hyperlink 4 3 2 3 2 3" xfId="1570"/>
    <cellStyle name="Hyperlink 4 3 2 3 2 3 2" xfId="3781"/>
    <cellStyle name="Hyperlink 4 3 2 3 2 4" xfId="2676"/>
    <cellStyle name="Hyperlink 4 3 2 3 2 5" xfId="4886"/>
    <cellStyle name="Hyperlink 4 3 2 3 3" xfId="733"/>
    <cellStyle name="Hyperlink 4 3 2 3 3 2" xfId="1846"/>
    <cellStyle name="Hyperlink 4 3 2 3 3 2 2" xfId="4057"/>
    <cellStyle name="Hyperlink 4 3 2 3 3 3" xfId="2952"/>
    <cellStyle name="Hyperlink 4 3 2 3 3 4" xfId="5162"/>
    <cellStyle name="Hyperlink 4 3 2 3 4" xfId="1294"/>
    <cellStyle name="Hyperlink 4 3 2 3 4 2" xfId="3505"/>
    <cellStyle name="Hyperlink 4 3 2 3 5" xfId="2400"/>
    <cellStyle name="Hyperlink 4 3 2 3 6" xfId="4610"/>
    <cellStyle name="Hyperlink 4 3 2 4" xfId="273"/>
    <cellStyle name="Hyperlink 4 3 2 4 2" xfId="549"/>
    <cellStyle name="Hyperlink 4 3 2 4 2 2" xfId="1101"/>
    <cellStyle name="Hyperlink 4 3 2 4 2 2 2" xfId="2214"/>
    <cellStyle name="Hyperlink 4 3 2 4 2 2 2 2" xfId="4425"/>
    <cellStyle name="Hyperlink 4 3 2 4 2 2 3" xfId="3320"/>
    <cellStyle name="Hyperlink 4 3 2 4 2 2 4" xfId="5530"/>
    <cellStyle name="Hyperlink 4 3 2 4 2 3" xfId="1662"/>
    <cellStyle name="Hyperlink 4 3 2 4 2 3 2" xfId="3873"/>
    <cellStyle name="Hyperlink 4 3 2 4 2 4" xfId="2768"/>
    <cellStyle name="Hyperlink 4 3 2 4 2 5" xfId="4978"/>
    <cellStyle name="Hyperlink 4 3 2 4 3" xfId="825"/>
    <cellStyle name="Hyperlink 4 3 2 4 3 2" xfId="1938"/>
    <cellStyle name="Hyperlink 4 3 2 4 3 2 2" xfId="4149"/>
    <cellStyle name="Hyperlink 4 3 2 4 3 3" xfId="3044"/>
    <cellStyle name="Hyperlink 4 3 2 4 3 4" xfId="5254"/>
    <cellStyle name="Hyperlink 4 3 2 4 4" xfId="1386"/>
    <cellStyle name="Hyperlink 4 3 2 4 4 2" xfId="3597"/>
    <cellStyle name="Hyperlink 4 3 2 4 5" xfId="2492"/>
    <cellStyle name="Hyperlink 4 3 2 4 6" xfId="4702"/>
    <cellStyle name="Hyperlink 4 3 2 5" xfId="365"/>
    <cellStyle name="Hyperlink 4 3 2 5 2" xfId="917"/>
    <cellStyle name="Hyperlink 4 3 2 5 2 2" xfId="2030"/>
    <cellStyle name="Hyperlink 4 3 2 5 2 2 2" xfId="4241"/>
    <cellStyle name="Hyperlink 4 3 2 5 2 3" xfId="3136"/>
    <cellStyle name="Hyperlink 4 3 2 5 2 4" xfId="5346"/>
    <cellStyle name="Hyperlink 4 3 2 5 3" xfId="1478"/>
    <cellStyle name="Hyperlink 4 3 2 5 3 2" xfId="3689"/>
    <cellStyle name="Hyperlink 4 3 2 5 4" xfId="2584"/>
    <cellStyle name="Hyperlink 4 3 2 5 5" xfId="4794"/>
    <cellStyle name="Hyperlink 4 3 2 6" xfId="641"/>
    <cellStyle name="Hyperlink 4 3 2 6 2" xfId="1754"/>
    <cellStyle name="Hyperlink 4 3 2 6 2 2" xfId="3965"/>
    <cellStyle name="Hyperlink 4 3 2 6 3" xfId="2860"/>
    <cellStyle name="Hyperlink 4 3 2 6 4" xfId="5070"/>
    <cellStyle name="Hyperlink 4 3 2 7" xfId="1202"/>
    <cellStyle name="Hyperlink 4 3 2 7 2" xfId="3413"/>
    <cellStyle name="Hyperlink 4 3 2 8" xfId="2308"/>
    <cellStyle name="Hyperlink 4 3 2 9" xfId="4518"/>
    <cellStyle name="Hyperlink 4 3 3" xfId="115"/>
    <cellStyle name="Hyperlink 4 3 3 2" xfId="207"/>
    <cellStyle name="Hyperlink 4 3 3 2 2" xfId="483"/>
    <cellStyle name="Hyperlink 4 3 3 2 2 2" xfId="1035"/>
    <cellStyle name="Hyperlink 4 3 3 2 2 2 2" xfId="2148"/>
    <cellStyle name="Hyperlink 4 3 3 2 2 2 2 2" xfId="4359"/>
    <cellStyle name="Hyperlink 4 3 3 2 2 2 3" xfId="3254"/>
    <cellStyle name="Hyperlink 4 3 3 2 2 2 4" xfId="5464"/>
    <cellStyle name="Hyperlink 4 3 3 2 2 3" xfId="1596"/>
    <cellStyle name="Hyperlink 4 3 3 2 2 3 2" xfId="3807"/>
    <cellStyle name="Hyperlink 4 3 3 2 2 4" xfId="2702"/>
    <cellStyle name="Hyperlink 4 3 3 2 2 5" xfId="4912"/>
    <cellStyle name="Hyperlink 4 3 3 2 3" xfId="759"/>
    <cellStyle name="Hyperlink 4 3 3 2 3 2" xfId="1872"/>
    <cellStyle name="Hyperlink 4 3 3 2 3 2 2" xfId="4083"/>
    <cellStyle name="Hyperlink 4 3 3 2 3 3" xfId="2978"/>
    <cellStyle name="Hyperlink 4 3 3 2 3 4" xfId="5188"/>
    <cellStyle name="Hyperlink 4 3 3 2 4" xfId="1320"/>
    <cellStyle name="Hyperlink 4 3 3 2 4 2" xfId="3531"/>
    <cellStyle name="Hyperlink 4 3 3 2 5" xfId="2426"/>
    <cellStyle name="Hyperlink 4 3 3 2 6" xfId="4636"/>
    <cellStyle name="Hyperlink 4 3 3 3" xfId="299"/>
    <cellStyle name="Hyperlink 4 3 3 3 2" xfId="575"/>
    <cellStyle name="Hyperlink 4 3 3 3 2 2" xfId="1127"/>
    <cellStyle name="Hyperlink 4 3 3 3 2 2 2" xfId="2240"/>
    <cellStyle name="Hyperlink 4 3 3 3 2 2 2 2" xfId="4451"/>
    <cellStyle name="Hyperlink 4 3 3 3 2 2 3" xfId="3346"/>
    <cellStyle name="Hyperlink 4 3 3 3 2 2 4" xfId="5556"/>
    <cellStyle name="Hyperlink 4 3 3 3 2 3" xfId="1688"/>
    <cellStyle name="Hyperlink 4 3 3 3 2 3 2" xfId="3899"/>
    <cellStyle name="Hyperlink 4 3 3 3 2 4" xfId="2794"/>
    <cellStyle name="Hyperlink 4 3 3 3 2 5" xfId="5004"/>
    <cellStyle name="Hyperlink 4 3 3 3 3" xfId="851"/>
    <cellStyle name="Hyperlink 4 3 3 3 3 2" xfId="1964"/>
    <cellStyle name="Hyperlink 4 3 3 3 3 2 2" xfId="4175"/>
    <cellStyle name="Hyperlink 4 3 3 3 3 3" xfId="3070"/>
    <cellStyle name="Hyperlink 4 3 3 3 3 4" xfId="5280"/>
    <cellStyle name="Hyperlink 4 3 3 3 4" xfId="1412"/>
    <cellStyle name="Hyperlink 4 3 3 3 4 2" xfId="3623"/>
    <cellStyle name="Hyperlink 4 3 3 3 5" xfId="2518"/>
    <cellStyle name="Hyperlink 4 3 3 3 6" xfId="4728"/>
    <cellStyle name="Hyperlink 4 3 3 4" xfId="391"/>
    <cellStyle name="Hyperlink 4 3 3 4 2" xfId="943"/>
    <cellStyle name="Hyperlink 4 3 3 4 2 2" xfId="2056"/>
    <cellStyle name="Hyperlink 4 3 3 4 2 2 2" xfId="4267"/>
    <cellStyle name="Hyperlink 4 3 3 4 2 3" xfId="3162"/>
    <cellStyle name="Hyperlink 4 3 3 4 2 4" xfId="5372"/>
    <cellStyle name="Hyperlink 4 3 3 4 3" xfId="1504"/>
    <cellStyle name="Hyperlink 4 3 3 4 3 2" xfId="3715"/>
    <cellStyle name="Hyperlink 4 3 3 4 4" xfId="2610"/>
    <cellStyle name="Hyperlink 4 3 3 4 5" xfId="4820"/>
    <cellStyle name="Hyperlink 4 3 3 5" xfId="667"/>
    <cellStyle name="Hyperlink 4 3 3 5 2" xfId="1780"/>
    <cellStyle name="Hyperlink 4 3 3 5 2 2" xfId="3991"/>
    <cellStyle name="Hyperlink 4 3 3 5 3" xfId="2886"/>
    <cellStyle name="Hyperlink 4 3 3 5 4" xfId="5096"/>
    <cellStyle name="Hyperlink 4 3 3 6" xfId="1228"/>
    <cellStyle name="Hyperlink 4 3 3 6 2" xfId="3439"/>
    <cellStyle name="Hyperlink 4 3 3 7" xfId="2334"/>
    <cellStyle name="Hyperlink 4 3 3 8" xfId="4544"/>
    <cellStyle name="Hyperlink 4 3 4" xfId="161"/>
    <cellStyle name="Hyperlink 4 3 4 2" xfId="437"/>
    <cellStyle name="Hyperlink 4 3 4 2 2" xfId="989"/>
    <cellStyle name="Hyperlink 4 3 4 2 2 2" xfId="2102"/>
    <cellStyle name="Hyperlink 4 3 4 2 2 2 2" xfId="4313"/>
    <cellStyle name="Hyperlink 4 3 4 2 2 3" xfId="3208"/>
    <cellStyle name="Hyperlink 4 3 4 2 2 4" xfId="5418"/>
    <cellStyle name="Hyperlink 4 3 4 2 3" xfId="1550"/>
    <cellStyle name="Hyperlink 4 3 4 2 3 2" xfId="3761"/>
    <cellStyle name="Hyperlink 4 3 4 2 4" xfId="2656"/>
    <cellStyle name="Hyperlink 4 3 4 2 5" xfId="4866"/>
    <cellStyle name="Hyperlink 4 3 4 3" xfId="713"/>
    <cellStyle name="Hyperlink 4 3 4 3 2" xfId="1826"/>
    <cellStyle name="Hyperlink 4 3 4 3 2 2" xfId="4037"/>
    <cellStyle name="Hyperlink 4 3 4 3 3" xfId="2932"/>
    <cellStyle name="Hyperlink 4 3 4 3 4" xfId="5142"/>
    <cellStyle name="Hyperlink 4 3 4 4" xfId="1274"/>
    <cellStyle name="Hyperlink 4 3 4 4 2" xfId="3485"/>
    <cellStyle name="Hyperlink 4 3 4 5" xfId="2380"/>
    <cellStyle name="Hyperlink 4 3 4 6" xfId="4590"/>
    <cellStyle name="Hyperlink 4 3 5" xfId="253"/>
    <cellStyle name="Hyperlink 4 3 5 2" xfId="529"/>
    <cellStyle name="Hyperlink 4 3 5 2 2" xfId="1081"/>
    <cellStyle name="Hyperlink 4 3 5 2 2 2" xfId="2194"/>
    <cellStyle name="Hyperlink 4 3 5 2 2 2 2" xfId="4405"/>
    <cellStyle name="Hyperlink 4 3 5 2 2 3" xfId="3300"/>
    <cellStyle name="Hyperlink 4 3 5 2 2 4" xfId="5510"/>
    <cellStyle name="Hyperlink 4 3 5 2 3" xfId="1642"/>
    <cellStyle name="Hyperlink 4 3 5 2 3 2" xfId="3853"/>
    <cellStyle name="Hyperlink 4 3 5 2 4" xfId="2748"/>
    <cellStyle name="Hyperlink 4 3 5 2 5" xfId="4958"/>
    <cellStyle name="Hyperlink 4 3 5 3" xfId="805"/>
    <cellStyle name="Hyperlink 4 3 5 3 2" xfId="1918"/>
    <cellStyle name="Hyperlink 4 3 5 3 2 2" xfId="4129"/>
    <cellStyle name="Hyperlink 4 3 5 3 3" xfId="3024"/>
    <cellStyle name="Hyperlink 4 3 5 3 4" xfId="5234"/>
    <cellStyle name="Hyperlink 4 3 5 4" xfId="1366"/>
    <cellStyle name="Hyperlink 4 3 5 4 2" xfId="3577"/>
    <cellStyle name="Hyperlink 4 3 5 5" xfId="2472"/>
    <cellStyle name="Hyperlink 4 3 5 6" xfId="4682"/>
    <cellStyle name="Hyperlink 4 3 6" xfId="345"/>
    <cellStyle name="Hyperlink 4 3 6 2" xfId="897"/>
    <cellStyle name="Hyperlink 4 3 6 2 2" xfId="2010"/>
    <cellStyle name="Hyperlink 4 3 6 2 2 2" xfId="4221"/>
    <cellStyle name="Hyperlink 4 3 6 2 3" xfId="3116"/>
    <cellStyle name="Hyperlink 4 3 6 2 4" xfId="5326"/>
    <cellStyle name="Hyperlink 4 3 6 3" xfId="1458"/>
    <cellStyle name="Hyperlink 4 3 6 3 2" xfId="3669"/>
    <cellStyle name="Hyperlink 4 3 6 4" xfId="2564"/>
    <cellStyle name="Hyperlink 4 3 6 5" xfId="4774"/>
    <cellStyle name="Hyperlink 4 3 7" xfId="621"/>
    <cellStyle name="Hyperlink 4 3 7 2" xfId="1734"/>
    <cellStyle name="Hyperlink 4 3 7 2 2" xfId="3945"/>
    <cellStyle name="Hyperlink 4 3 7 3" xfId="2840"/>
    <cellStyle name="Hyperlink 4 3 7 4" xfId="5050"/>
    <cellStyle name="Hyperlink 4 3 8" xfId="1182"/>
    <cellStyle name="Hyperlink 4 3 8 2" xfId="3393"/>
    <cellStyle name="Hyperlink 4 3 9" xfId="2288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2 2 2" xfId="2158"/>
    <cellStyle name="Hyperlink 4 4 2 2 2 2 2 2" xfId="4369"/>
    <cellStyle name="Hyperlink 4 4 2 2 2 2 3" xfId="3264"/>
    <cellStyle name="Hyperlink 4 4 2 2 2 2 4" xfId="5474"/>
    <cellStyle name="Hyperlink 4 4 2 2 2 3" xfId="1606"/>
    <cellStyle name="Hyperlink 4 4 2 2 2 3 2" xfId="3817"/>
    <cellStyle name="Hyperlink 4 4 2 2 2 4" xfId="2712"/>
    <cellStyle name="Hyperlink 4 4 2 2 2 5" xfId="4922"/>
    <cellStyle name="Hyperlink 4 4 2 2 3" xfId="769"/>
    <cellStyle name="Hyperlink 4 4 2 2 3 2" xfId="1882"/>
    <cellStyle name="Hyperlink 4 4 2 2 3 2 2" xfId="4093"/>
    <cellStyle name="Hyperlink 4 4 2 2 3 3" xfId="2988"/>
    <cellStyle name="Hyperlink 4 4 2 2 3 4" xfId="5198"/>
    <cellStyle name="Hyperlink 4 4 2 2 4" xfId="1330"/>
    <cellStyle name="Hyperlink 4 4 2 2 4 2" xfId="3541"/>
    <cellStyle name="Hyperlink 4 4 2 2 5" xfId="2436"/>
    <cellStyle name="Hyperlink 4 4 2 2 6" xfId="4646"/>
    <cellStyle name="Hyperlink 4 4 2 3" xfId="309"/>
    <cellStyle name="Hyperlink 4 4 2 3 2" xfId="585"/>
    <cellStyle name="Hyperlink 4 4 2 3 2 2" xfId="1137"/>
    <cellStyle name="Hyperlink 4 4 2 3 2 2 2" xfId="2250"/>
    <cellStyle name="Hyperlink 4 4 2 3 2 2 2 2" xfId="4461"/>
    <cellStyle name="Hyperlink 4 4 2 3 2 2 3" xfId="3356"/>
    <cellStyle name="Hyperlink 4 4 2 3 2 2 4" xfId="5566"/>
    <cellStyle name="Hyperlink 4 4 2 3 2 3" xfId="1698"/>
    <cellStyle name="Hyperlink 4 4 2 3 2 3 2" xfId="3909"/>
    <cellStyle name="Hyperlink 4 4 2 3 2 4" xfId="2804"/>
    <cellStyle name="Hyperlink 4 4 2 3 2 5" xfId="5014"/>
    <cellStyle name="Hyperlink 4 4 2 3 3" xfId="861"/>
    <cellStyle name="Hyperlink 4 4 2 3 3 2" xfId="1974"/>
    <cellStyle name="Hyperlink 4 4 2 3 3 2 2" xfId="4185"/>
    <cellStyle name="Hyperlink 4 4 2 3 3 3" xfId="3080"/>
    <cellStyle name="Hyperlink 4 4 2 3 3 4" xfId="5290"/>
    <cellStyle name="Hyperlink 4 4 2 3 4" xfId="1422"/>
    <cellStyle name="Hyperlink 4 4 2 3 4 2" xfId="3633"/>
    <cellStyle name="Hyperlink 4 4 2 3 5" xfId="2528"/>
    <cellStyle name="Hyperlink 4 4 2 3 6" xfId="4738"/>
    <cellStyle name="Hyperlink 4 4 2 4" xfId="401"/>
    <cellStyle name="Hyperlink 4 4 2 4 2" xfId="953"/>
    <cellStyle name="Hyperlink 4 4 2 4 2 2" xfId="2066"/>
    <cellStyle name="Hyperlink 4 4 2 4 2 2 2" xfId="4277"/>
    <cellStyle name="Hyperlink 4 4 2 4 2 3" xfId="3172"/>
    <cellStyle name="Hyperlink 4 4 2 4 2 4" xfId="5382"/>
    <cellStyle name="Hyperlink 4 4 2 4 3" xfId="1514"/>
    <cellStyle name="Hyperlink 4 4 2 4 3 2" xfId="3725"/>
    <cellStyle name="Hyperlink 4 4 2 4 4" xfId="2620"/>
    <cellStyle name="Hyperlink 4 4 2 4 5" xfId="4830"/>
    <cellStyle name="Hyperlink 4 4 2 5" xfId="677"/>
    <cellStyle name="Hyperlink 4 4 2 5 2" xfId="1790"/>
    <cellStyle name="Hyperlink 4 4 2 5 2 2" xfId="4001"/>
    <cellStyle name="Hyperlink 4 4 2 5 3" xfId="2896"/>
    <cellStyle name="Hyperlink 4 4 2 5 4" xfId="5106"/>
    <cellStyle name="Hyperlink 4 4 2 6" xfId="1238"/>
    <cellStyle name="Hyperlink 4 4 2 6 2" xfId="3449"/>
    <cellStyle name="Hyperlink 4 4 2 7" xfId="2344"/>
    <cellStyle name="Hyperlink 4 4 2 8" xfId="4554"/>
    <cellStyle name="Hyperlink 4 4 3" xfId="171"/>
    <cellStyle name="Hyperlink 4 4 3 2" xfId="447"/>
    <cellStyle name="Hyperlink 4 4 3 2 2" xfId="999"/>
    <cellStyle name="Hyperlink 4 4 3 2 2 2" xfId="2112"/>
    <cellStyle name="Hyperlink 4 4 3 2 2 2 2" xfId="4323"/>
    <cellStyle name="Hyperlink 4 4 3 2 2 3" xfId="3218"/>
    <cellStyle name="Hyperlink 4 4 3 2 2 4" xfId="5428"/>
    <cellStyle name="Hyperlink 4 4 3 2 3" xfId="1560"/>
    <cellStyle name="Hyperlink 4 4 3 2 3 2" xfId="3771"/>
    <cellStyle name="Hyperlink 4 4 3 2 4" xfId="2666"/>
    <cellStyle name="Hyperlink 4 4 3 2 5" xfId="4876"/>
    <cellStyle name="Hyperlink 4 4 3 3" xfId="723"/>
    <cellStyle name="Hyperlink 4 4 3 3 2" xfId="1836"/>
    <cellStyle name="Hyperlink 4 4 3 3 2 2" xfId="4047"/>
    <cellStyle name="Hyperlink 4 4 3 3 3" xfId="2942"/>
    <cellStyle name="Hyperlink 4 4 3 3 4" xfId="5152"/>
    <cellStyle name="Hyperlink 4 4 3 4" xfId="1284"/>
    <cellStyle name="Hyperlink 4 4 3 4 2" xfId="3495"/>
    <cellStyle name="Hyperlink 4 4 3 5" xfId="2390"/>
    <cellStyle name="Hyperlink 4 4 3 6" xfId="4600"/>
    <cellStyle name="Hyperlink 4 4 4" xfId="263"/>
    <cellStyle name="Hyperlink 4 4 4 2" xfId="539"/>
    <cellStyle name="Hyperlink 4 4 4 2 2" xfId="1091"/>
    <cellStyle name="Hyperlink 4 4 4 2 2 2" xfId="2204"/>
    <cellStyle name="Hyperlink 4 4 4 2 2 2 2" xfId="4415"/>
    <cellStyle name="Hyperlink 4 4 4 2 2 3" xfId="3310"/>
    <cellStyle name="Hyperlink 4 4 4 2 2 4" xfId="5520"/>
    <cellStyle name="Hyperlink 4 4 4 2 3" xfId="1652"/>
    <cellStyle name="Hyperlink 4 4 4 2 3 2" xfId="3863"/>
    <cellStyle name="Hyperlink 4 4 4 2 4" xfId="2758"/>
    <cellStyle name="Hyperlink 4 4 4 2 5" xfId="4968"/>
    <cellStyle name="Hyperlink 4 4 4 3" xfId="815"/>
    <cellStyle name="Hyperlink 4 4 4 3 2" xfId="1928"/>
    <cellStyle name="Hyperlink 4 4 4 3 2 2" xfId="4139"/>
    <cellStyle name="Hyperlink 4 4 4 3 3" xfId="3034"/>
    <cellStyle name="Hyperlink 4 4 4 3 4" xfId="5244"/>
    <cellStyle name="Hyperlink 4 4 4 4" xfId="1376"/>
    <cellStyle name="Hyperlink 4 4 4 4 2" xfId="3587"/>
    <cellStyle name="Hyperlink 4 4 4 5" xfId="2482"/>
    <cellStyle name="Hyperlink 4 4 4 6" xfId="4692"/>
    <cellStyle name="Hyperlink 4 4 5" xfId="355"/>
    <cellStyle name="Hyperlink 4 4 5 2" xfId="907"/>
    <cellStyle name="Hyperlink 4 4 5 2 2" xfId="2020"/>
    <cellStyle name="Hyperlink 4 4 5 2 2 2" xfId="4231"/>
    <cellStyle name="Hyperlink 4 4 5 2 3" xfId="3126"/>
    <cellStyle name="Hyperlink 4 4 5 2 4" xfId="5336"/>
    <cellStyle name="Hyperlink 4 4 5 3" xfId="1468"/>
    <cellStyle name="Hyperlink 4 4 5 3 2" xfId="3679"/>
    <cellStyle name="Hyperlink 4 4 5 4" xfId="2574"/>
    <cellStyle name="Hyperlink 4 4 5 5" xfId="4784"/>
    <cellStyle name="Hyperlink 4 4 6" xfId="631"/>
    <cellStyle name="Hyperlink 4 4 6 2" xfId="1744"/>
    <cellStyle name="Hyperlink 4 4 6 2 2" xfId="3955"/>
    <cellStyle name="Hyperlink 4 4 6 3" xfId="2850"/>
    <cellStyle name="Hyperlink 4 4 6 4" xfId="5060"/>
    <cellStyle name="Hyperlink 4 4 7" xfId="1192"/>
    <cellStyle name="Hyperlink 4 4 7 2" xfId="3403"/>
    <cellStyle name="Hyperlink 4 4 8" xfId="2298"/>
    <cellStyle name="Hyperlink 4 4 9" xfId="4508"/>
    <cellStyle name="Hyperlink 4 5" xfId="105"/>
    <cellStyle name="Hyperlink 4 5 2" xfId="197"/>
    <cellStyle name="Hyperlink 4 5 2 2" xfId="473"/>
    <cellStyle name="Hyperlink 4 5 2 2 2" xfId="1025"/>
    <cellStyle name="Hyperlink 4 5 2 2 2 2" xfId="2138"/>
    <cellStyle name="Hyperlink 4 5 2 2 2 2 2" xfId="4349"/>
    <cellStyle name="Hyperlink 4 5 2 2 2 3" xfId="3244"/>
    <cellStyle name="Hyperlink 4 5 2 2 2 4" xfId="5454"/>
    <cellStyle name="Hyperlink 4 5 2 2 3" xfId="1586"/>
    <cellStyle name="Hyperlink 4 5 2 2 3 2" xfId="3797"/>
    <cellStyle name="Hyperlink 4 5 2 2 4" xfId="2692"/>
    <cellStyle name="Hyperlink 4 5 2 2 5" xfId="4902"/>
    <cellStyle name="Hyperlink 4 5 2 3" xfId="749"/>
    <cellStyle name="Hyperlink 4 5 2 3 2" xfId="1862"/>
    <cellStyle name="Hyperlink 4 5 2 3 2 2" xfId="4073"/>
    <cellStyle name="Hyperlink 4 5 2 3 3" xfId="2968"/>
    <cellStyle name="Hyperlink 4 5 2 3 4" xfId="5178"/>
    <cellStyle name="Hyperlink 4 5 2 4" xfId="1310"/>
    <cellStyle name="Hyperlink 4 5 2 4 2" xfId="3521"/>
    <cellStyle name="Hyperlink 4 5 2 5" xfId="2416"/>
    <cellStyle name="Hyperlink 4 5 2 6" xfId="4626"/>
    <cellStyle name="Hyperlink 4 5 3" xfId="289"/>
    <cellStyle name="Hyperlink 4 5 3 2" xfId="565"/>
    <cellStyle name="Hyperlink 4 5 3 2 2" xfId="1117"/>
    <cellStyle name="Hyperlink 4 5 3 2 2 2" xfId="2230"/>
    <cellStyle name="Hyperlink 4 5 3 2 2 2 2" xfId="4441"/>
    <cellStyle name="Hyperlink 4 5 3 2 2 3" xfId="3336"/>
    <cellStyle name="Hyperlink 4 5 3 2 2 4" xfId="5546"/>
    <cellStyle name="Hyperlink 4 5 3 2 3" xfId="1678"/>
    <cellStyle name="Hyperlink 4 5 3 2 3 2" xfId="3889"/>
    <cellStyle name="Hyperlink 4 5 3 2 4" xfId="2784"/>
    <cellStyle name="Hyperlink 4 5 3 2 5" xfId="4994"/>
    <cellStyle name="Hyperlink 4 5 3 3" xfId="841"/>
    <cellStyle name="Hyperlink 4 5 3 3 2" xfId="1954"/>
    <cellStyle name="Hyperlink 4 5 3 3 2 2" xfId="4165"/>
    <cellStyle name="Hyperlink 4 5 3 3 3" xfId="3060"/>
    <cellStyle name="Hyperlink 4 5 3 3 4" xfId="5270"/>
    <cellStyle name="Hyperlink 4 5 3 4" xfId="1402"/>
    <cellStyle name="Hyperlink 4 5 3 4 2" xfId="3613"/>
    <cellStyle name="Hyperlink 4 5 3 5" xfId="2508"/>
    <cellStyle name="Hyperlink 4 5 3 6" xfId="4718"/>
    <cellStyle name="Hyperlink 4 5 4" xfId="381"/>
    <cellStyle name="Hyperlink 4 5 4 2" xfId="933"/>
    <cellStyle name="Hyperlink 4 5 4 2 2" xfId="2046"/>
    <cellStyle name="Hyperlink 4 5 4 2 2 2" xfId="4257"/>
    <cellStyle name="Hyperlink 4 5 4 2 3" xfId="3152"/>
    <cellStyle name="Hyperlink 4 5 4 2 4" xfId="5362"/>
    <cellStyle name="Hyperlink 4 5 4 3" xfId="1494"/>
    <cellStyle name="Hyperlink 4 5 4 3 2" xfId="3705"/>
    <cellStyle name="Hyperlink 4 5 4 4" xfId="2600"/>
    <cellStyle name="Hyperlink 4 5 4 5" xfId="4810"/>
    <cellStyle name="Hyperlink 4 5 5" xfId="657"/>
    <cellStyle name="Hyperlink 4 5 5 2" xfId="1770"/>
    <cellStyle name="Hyperlink 4 5 5 2 2" xfId="3981"/>
    <cellStyle name="Hyperlink 4 5 5 3" xfId="2876"/>
    <cellStyle name="Hyperlink 4 5 5 4" xfId="5086"/>
    <cellStyle name="Hyperlink 4 5 6" xfId="1218"/>
    <cellStyle name="Hyperlink 4 5 6 2" xfId="3429"/>
    <cellStyle name="Hyperlink 4 5 7" xfId="2324"/>
    <cellStyle name="Hyperlink 4 5 8" xfId="4534"/>
    <cellStyle name="Hyperlink 4 6" xfId="151"/>
    <cellStyle name="Hyperlink 4 6 2" xfId="427"/>
    <cellStyle name="Hyperlink 4 6 2 2" xfId="979"/>
    <cellStyle name="Hyperlink 4 6 2 2 2" xfId="2092"/>
    <cellStyle name="Hyperlink 4 6 2 2 2 2" xfId="4303"/>
    <cellStyle name="Hyperlink 4 6 2 2 3" xfId="3198"/>
    <cellStyle name="Hyperlink 4 6 2 2 4" xfId="5408"/>
    <cellStyle name="Hyperlink 4 6 2 3" xfId="1540"/>
    <cellStyle name="Hyperlink 4 6 2 3 2" xfId="3751"/>
    <cellStyle name="Hyperlink 4 6 2 4" xfId="2646"/>
    <cellStyle name="Hyperlink 4 6 2 5" xfId="4856"/>
    <cellStyle name="Hyperlink 4 6 3" xfId="703"/>
    <cellStyle name="Hyperlink 4 6 3 2" xfId="1816"/>
    <cellStyle name="Hyperlink 4 6 3 2 2" xfId="4027"/>
    <cellStyle name="Hyperlink 4 6 3 3" xfId="2922"/>
    <cellStyle name="Hyperlink 4 6 3 4" xfId="5132"/>
    <cellStyle name="Hyperlink 4 6 4" xfId="1264"/>
    <cellStyle name="Hyperlink 4 6 4 2" xfId="3475"/>
    <cellStyle name="Hyperlink 4 6 5" xfId="2370"/>
    <cellStyle name="Hyperlink 4 6 6" xfId="4580"/>
    <cellStyle name="Hyperlink 4 7" xfId="243"/>
    <cellStyle name="Hyperlink 4 7 2" xfId="519"/>
    <cellStyle name="Hyperlink 4 7 2 2" xfId="1071"/>
    <cellStyle name="Hyperlink 4 7 2 2 2" xfId="2184"/>
    <cellStyle name="Hyperlink 4 7 2 2 2 2" xfId="4395"/>
    <cellStyle name="Hyperlink 4 7 2 2 3" xfId="3290"/>
    <cellStyle name="Hyperlink 4 7 2 2 4" xfId="5500"/>
    <cellStyle name="Hyperlink 4 7 2 3" xfId="1632"/>
    <cellStyle name="Hyperlink 4 7 2 3 2" xfId="3843"/>
    <cellStyle name="Hyperlink 4 7 2 4" xfId="2738"/>
    <cellStyle name="Hyperlink 4 7 2 5" xfId="4948"/>
    <cellStyle name="Hyperlink 4 7 3" xfId="795"/>
    <cellStyle name="Hyperlink 4 7 3 2" xfId="1908"/>
    <cellStyle name="Hyperlink 4 7 3 2 2" xfId="4119"/>
    <cellStyle name="Hyperlink 4 7 3 3" xfId="3014"/>
    <cellStyle name="Hyperlink 4 7 3 4" xfId="5224"/>
    <cellStyle name="Hyperlink 4 7 4" xfId="1356"/>
    <cellStyle name="Hyperlink 4 7 4 2" xfId="3567"/>
    <cellStyle name="Hyperlink 4 7 5" xfId="2462"/>
    <cellStyle name="Hyperlink 4 7 6" xfId="4672"/>
    <cellStyle name="Hyperlink 4 8" xfId="335"/>
    <cellStyle name="Hyperlink 4 8 2" xfId="887"/>
    <cellStyle name="Hyperlink 4 8 2 2" xfId="2000"/>
    <cellStyle name="Hyperlink 4 8 2 2 2" xfId="4211"/>
    <cellStyle name="Hyperlink 4 8 2 3" xfId="3106"/>
    <cellStyle name="Hyperlink 4 8 2 4" xfId="5316"/>
    <cellStyle name="Hyperlink 4 8 3" xfId="1448"/>
    <cellStyle name="Hyperlink 4 8 3 2" xfId="3659"/>
    <cellStyle name="Hyperlink 4 8 4" xfId="2554"/>
    <cellStyle name="Hyperlink 4 8 5" xfId="4764"/>
    <cellStyle name="Hyperlink 4 9" xfId="611"/>
    <cellStyle name="Hyperlink 4 9 2" xfId="1724"/>
    <cellStyle name="Hyperlink 4 9 2 2" xfId="3935"/>
    <cellStyle name="Hyperlink 4 9 3" xfId="2830"/>
    <cellStyle name="Hyperlink 4 9 4" xfId="5040"/>
    <cellStyle name="Hyperlink 5" xfId="59"/>
    <cellStyle name="Hyperlink 5 10" xfId="2279"/>
    <cellStyle name="Hyperlink 5 11" xfId="4489"/>
    <cellStyle name="Hyperlink 5 2" xfId="70"/>
    <cellStyle name="Hyperlink 5 2 10" xfId="4499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2 2 2" xfId="2169"/>
    <cellStyle name="Hyperlink 5 2 2 2 2 2 2 2 2" xfId="4380"/>
    <cellStyle name="Hyperlink 5 2 2 2 2 2 2 3" xfId="3275"/>
    <cellStyle name="Hyperlink 5 2 2 2 2 2 2 4" xfId="5485"/>
    <cellStyle name="Hyperlink 5 2 2 2 2 2 3" xfId="1617"/>
    <cellStyle name="Hyperlink 5 2 2 2 2 2 3 2" xfId="3828"/>
    <cellStyle name="Hyperlink 5 2 2 2 2 2 4" xfId="2723"/>
    <cellStyle name="Hyperlink 5 2 2 2 2 2 5" xfId="4933"/>
    <cellStyle name="Hyperlink 5 2 2 2 2 3" xfId="780"/>
    <cellStyle name="Hyperlink 5 2 2 2 2 3 2" xfId="1893"/>
    <cellStyle name="Hyperlink 5 2 2 2 2 3 2 2" xfId="4104"/>
    <cellStyle name="Hyperlink 5 2 2 2 2 3 3" xfId="2999"/>
    <cellStyle name="Hyperlink 5 2 2 2 2 3 4" xfId="5209"/>
    <cellStyle name="Hyperlink 5 2 2 2 2 4" xfId="1341"/>
    <cellStyle name="Hyperlink 5 2 2 2 2 4 2" xfId="3552"/>
    <cellStyle name="Hyperlink 5 2 2 2 2 5" xfId="2447"/>
    <cellStyle name="Hyperlink 5 2 2 2 2 6" xfId="4657"/>
    <cellStyle name="Hyperlink 5 2 2 2 3" xfId="320"/>
    <cellStyle name="Hyperlink 5 2 2 2 3 2" xfId="596"/>
    <cellStyle name="Hyperlink 5 2 2 2 3 2 2" xfId="1148"/>
    <cellStyle name="Hyperlink 5 2 2 2 3 2 2 2" xfId="2261"/>
    <cellStyle name="Hyperlink 5 2 2 2 3 2 2 2 2" xfId="4472"/>
    <cellStyle name="Hyperlink 5 2 2 2 3 2 2 3" xfId="3367"/>
    <cellStyle name="Hyperlink 5 2 2 2 3 2 2 4" xfId="5577"/>
    <cellStyle name="Hyperlink 5 2 2 2 3 2 3" xfId="1709"/>
    <cellStyle name="Hyperlink 5 2 2 2 3 2 3 2" xfId="3920"/>
    <cellStyle name="Hyperlink 5 2 2 2 3 2 4" xfId="2815"/>
    <cellStyle name="Hyperlink 5 2 2 2 3 2 5" xfId="5025"/>
    <cellStyle name="Hyperlink 5 2 2 2 3 3" xfId="872"/>
    <cellStyle name="Hyperlink 5 2 2 2 3 3 2" xfId="1985"/>
    <cellStyle name="Hyperlink 5 2 2 2 3 3 2 2" xfId="4196"/>
    <cellStyle name="Hyperlink 5 2 2 2 3 3 3" xfId="3091"/>
    <cellStyle name="Hyperlink 5 2 2 2 3 3 4" xfId="5301"/>
    <cellStyle name="Hyperlink 5 2 2 2 3 4" xfId="1433"/>
    <cellStyle name="Hyperlink 5 2 2 2 3 4 2" xfId="3644"/>
    <cellStyle name="Hyperlink 5 2 2 2 3 5" xfId="2539"/>
    <cellStyle name="Hyperlink 5 2 2 2 3 6" xfId="4749"/>
    <cellStyle name="Hyperlink 5 2 2 2 4" xfId="412"/>
    <cellStyle name="Hyperlink 5 2 2 2 4 2" xfId="964"/>
    <cellStyle name="Hyperlink 5 2 2 2 4 2 2" xfId="2077"/>
    <cellStyle name="Hyperlink 5 2 2 2 4 2 2 2" xfId="4288"/>
    <cellStyle name="Hyperlink 5 2 2 2 4 2 3" xfId="3183"/>
    <cellStyle name="Hyperlink 5 2 2 2 4 2 4" xfId="5393"/>
    <cellStyle name="Hyperlink 5 2 2 2 4 3" xfId="1525"/>
    <cellStyle name="Hyperlink 5 2 2 2 4 3 2" xfId="3736"/>
    <cellStyle name="Hyperlink 5 2 2 2 4 4" xfId="2631"/>
    <cellStyle name="Hyperlink 5 2 2 2 4 5" xfId="4841"/>
    <cellStyle name="Hyperlink 5 2 2 2 5" xfId="688"/>
    <cellStyle name="Hyperlink 5 2 2 2 5 2" xfId="1801"/>
    <cellStyle name="Hyperlink 5 2 2 2 5 2 2" xfId="4012"/>
    <cellStyle name="Hyperlink 5 2 2 2 5 3" xfId="2907"/>
    <cellStyle name="Hyperlink 5 2 2 2 5 4" xfId="5117"/>
    <cellStyle name="Hyperlink 5 2 2 2 6" xfId="1249"/>
    <cellStyle name="Hyperlink 5 2 2 2 6 2" xfId="3460"/>
    <cellStyle name="Hyperlink 5 2 2 2 7" xfId="2355"/>
    <cellStyle name="Hyperlink 5 2 2 2 8" xfId="4565"/>
    <cellStyle name="Hyperlink 5 2 2 3" xfId="182"/>
    <cellStyle name="Hyperlink 5 2 2 3 2" xfId="458"/>
    <cellStyle name="Hyperlink 5 2 2 3 2 2" xfId="1010"/>
    <cellStyle name="Hyperlink 5 2 2 3 2 2 2" xfId="2123"/>
    <cellStyle name="Hyperlink 5 2 2 3 2 2 2 2" xfId="4334"/>
    <cellStyle name="Hyperlink 5 2 2 3 2 2 3" xfId="3229"/>
    <cellStyle name="Hyperlink 5 2 2 3 2 2 4" xfId="5439"/>
    <cellStyle name="Hyperlink 5 2 2 3 2 3" xfId="1571"/>
    <cellStyle name="Hyperlink 5 2 2 3 2 3 2" xfId="3782"/>
    <cellStyle name="Hyperlink 5 2 2 3 2 4" xfId="2677"/>
    <cellStyle name="Hyperlink 5 2 2 3 2 5" xfId="4887"/>
    <cellStyle name="Hyperlink 5 2 2 3 3" xfId="734"/>
    <cellStyle name="Hyperlink 5 2 2 3 3 2" xfId="1847"/>
    <cellStyle name="Hyperlink 5 2 2 3 3 2 2" xfId="4058"/>
    <cellStyle name="Hyperlink 5 2 2 3 3 3" xfId="2953"/>
    <cellStyle name="Hyperlink 5 2 2 3 3 4" xfId="5163"/>
    <cellStyle name="Hyperlink 5 2 2 3 4" xfId="1295"/>
    <cellStyle name="Hyperlink 5 2 2 3 4 2" xfId="3506"/>
    <cellStyle name="Hyperlink 5 2 2 3 5" xfId="2401"/>
    <cellStyle name="Hyperlink 5 2 2 3 6" xfId="4611"/>
    <cellStyle name="Hyperlink 5 2 2 4" xfId="274"/>
    <cellStyle name="Hyperlink 5 2 2 4 2" xfId="550"/>
    <cellStyle name="Hyperlink 5 2 2 4 2 2" xfId="1102"/>
    <cellStyle name="Hyperlink 5 2 2 4 2 2 2" xfId="2215"/>
    <cellStyle name="Hyperlink 5 2 2 4 2 2 2 2" xfId="4426"/>
    <cellStyle name="Hyperlink 5 2 2 4 2 2 3" xfId="3321"/>
    <cellStyle name="Hyperlink 5 2 2 4 2 2 4" xfId="5531"/>
    <cellStyle name="Hyperlink 5 2 2 4 2 3" xfId="1663"/>
    <cellStyle name="Hyperlink 5 2 2 4 2 3 2" xfId="3874"/>
    <cellStyle name="Hyperlink 5 2 2 4 2 4" xfId="2769"/>
    <cellStyle name="Hyperlink 5 2 2 4 2 5" xfId="4979"/>
    <cellStyle name="Hyperlink 5 2 2 4 3" xfId="826"/>
    <cellStyle name="Hyperlink 5 2 2 4 3 2" xfId="1939"/>
    <cellStyle name="Hyperlink 5 2 2 4 3 2 2" xfId="4150"/>
    <cellStyle name="Hyperlink 5 2 2 4 3 3" xfId="3045"/>
    <cellStyle name="Hyperlink 5 2 2 4 3 4" xfId="5255"/>
    <cellStyle name="Hyperlink 5 2 2 4 4" xfId="1387"/>
    <cellStyle name="Hyperlink 5 2 2 4 4 2" xfId="3598"/>
    <cellStyle name="Hyperlink 5 2 2 4 5" xfId="2493"/>
    <cellStyle name="Hyperlink 5 2 2 4 6" xfId="4703"/>
    <cellStyle name="Hyperlink 5 2 2 5" xfId="366"/>
    <cellStyle name="Hyperlink 5 2 2 5 2" xfId="918"/>
    <cellStyle name="Hyperlink 5 2 2 5 2 2" xfId="2031"/>
    <cellStyle name="Hyperlink 5 2 2 5 2 2 2" xfId="4242"/>
    <cellStyle name="Hyperlink 5 2 2 5 2 3" xfId="3137"/>
    <cellStyle name="Hyperlink 5 2 2 5 2 4" xfId="5347"/>
    <cellStyle name="Hyperlink 5 2 2 5 3" xfId="1479"/>
    <cellStyle name="Hyperlink 5 2 2 5 3 2" xfId="3690"/>
    <cellStyle name="Hyperlink 5 2 2 5 4" xfId="2585"/>
    <cellStyle name="Hyperlink 5 2 2 5 5" xfId="4795"/>
    <cellStyle name="Hyperlink 5 2 2 6" xfId="642"/>
    <cellStyle name="Hyperlink 5 2 2 6 2" xfId="1755"/>
    <cellStyle name="Hyperlink 5 2 2 6 2 2" xfId="3966"/>
    <cellStyle name="Hyperlink 5 2 2 6 3" xfId="2861"/>
    <cellStyle name="Hyperlink 5 2 2 6 4" xfId="5071"/>
    <cellStyle name="Hyperlink 5 2 2 7" xfId="1203"/>
    <cellStyle name="Hyperlink 5 2 2 7 2" xfId="3414"/>
    <cellStyle name="Hyperlink 5 2 2 8" xfId="2309"/>
    <cellStyle name="Hyperlink 5 2 2 9" xfId="4519"/>
    <cellStyle name="Hyperlink 5 2 3" xfId="116"/>
    <cellStyle name="Hyperlink 5 2 3 2" xfId="208"/>
    <cellStyle name="Hyperlink 5 2 3 2 2" xfId="484"/>
    <cellStyle name="Hyperlink 5 2 3 2 2 2" xfId="1036"/>
    <cellStyle name="Hyperlink 5 2 3 2 2 2 2" xfId="2149"/>
    <cellStyle name="Hyperlink 5 2 3 2 2 2 2 2" xfId="4360"/>
    <cellStyle name="Hyperlink 5 2 3 2 2 2 3" xfId="3255"/>
    <cellStyle name="Hyperlink 5 2 3 2 2 2 4" xfId="5465"/>
    <cellStyle name="Hyperlink 5 2 3 2 2 3" xfId="1597"/>
    <cellStyle name="Hyperlink 5 2 3 2 2 3 2" xfId="3808"/>
    <cellStyle name="Hyperlink 5 2 3 2 2 4" xfId="2703"/>
    <cellStyle name="Hyperlink 5 2 3 2 2 5" xfId="4913"/>
    <cellStyle name="Hyperlink 5 2 3 2 3" xfId="760"/>
    <cellStyle name="Hyperlink 5 2 3 2 3 2" xfId="1873"/>
    <cellStyle name="Hyperlink 5 2 3 2 3 2 2" xfId="4084"/>
    <cellStyle name="Hyperlink 5 2 3 2 3 3" xfId="2979"/>
    <cellStyle name="Hyperlink 5 2 3 2 3 4" xfId="5189"/>
    <cellStyle name="Hyperlink 5 2 3 2 4" xfId="1321"/>
    <cellStyle name="Hyperlink 5 2 3 2 4 2" xfId="3532"/>
    <cellStyle name="Hyperlink 5 2 3 2 5" xfId="2427"/>
    <cellStyle name="Hyperlink 5 2 3 2 6" xfId="4637"/>
    <cellStyle name="Hyperlink 5 2 3 3" xfId="300"/>
    <cellStyle name="Hyperlink 5 2 3 3 2" xfId="576"/>
    <cellStyle name="Hyperlink 5 2 3 3 2 2" xfId="1128"/>
    <cellStyle name="Hyperlink 5 2 3 3 2 2 2" xfId="2241"/>
    <cellStyle name="Hyperlink 5 2 3 3 2 2 2 2" xfId="4452"/>
    <cellStyle name="Hyperlink 5 2 3 3 2 2 3" xfId="3347"/>
    <cellStyle name="Hyperlink 5 2 3 3 2 2 4" xfId="5557"/>
    <cellStyle name="Hyperlink 5 2 3 3 2 3" xfId="1689"/>
    <cellStyle name="Hyperlink 5 2 3 3 2 3 2" xfId="3900"/>
    <cellStyle name="Hyperlink 5 2 3 3 2 4" xfId="2795"/>
    <cellStyle name="Hyperlink 5 2 3 3 2 5" xfId="5005"/>
    <cellStyle name="Hyperlink 5 2 3 3 3" xfId="852"/>
    <cellStyle name="Hyperlink 5 2 3 3 3 2" xfId="1965"/>
    <cellStyle name="Hyperlink 5 2 3 3 3 2 2" xfId="4176"/>
    <cellStyle name="Hyperlink 5 2 3 3 3 3" xfId="3071"/>
    <cellStyle name="Hyperlink 5 2 3 3 3 4" xfId="5281"/>
    <cellStyle name="Hyperlink 5 2 3 3 4" xfId="1413"/>
    <cellStyle name="Hyperlink 5 2 3 3 4 2" xfId="3624"/>
    <cellStyle name="Hyperlink 5 2 3 3 5" xfId="2519"/>
    <cellStyle name="Hyperlink 5 2 3 3 6" xfId="4729"/>
    <cellStyle name="Hyperlink 5 2 3 4" xfId="392"/>
    <cellStyle name="Hyperlink 5 2 3 4 2" xfId="944"/>
    <cellStyle name="Hyperlink 5 2 3 4 2 2" xfId="2057"/>
    <cellStyle name="Hyperlink 5 2 3 4 2 2 2" xfId="4268"/>
    <cellStyle name="Hyperlink 5 2 3 4 2 3" xfId="3163"/>
    <cellStyle name="Hyperlink 5 2 3 4 2 4" xfId="5373"/>
    <cellStyle name="Hyperlink 5 2 3 4 3" xfId="1505"/>
    <cellStyle name="Hyperlink 5 2 3 4 3 2" xfId="3716"/>
    <cellStyle name="Hyperlink 5 2 3 4 4" xfId="2611"/>
    <cellStyle name="Hyperlink 5 2 3 4 5" xfId="4821"/>
    <cellStyle name="Hyperlink 5 2 3 5" xfId="668"/>
    <cellStyle name="Hyperlink 5 2 3 5 2" xfId="1781"/>
    <cellStyle name="Hyperlink 5 2 3 5 2 2" xfId="3992"/>
    <cellStyle name="Hyperlink 5 2 3 5 3" xfId="2887"/>
    <cellStyle name="Hyperlink 5 2 3 5 4" xfId="5097"/>
    <cellStyle name="Hyperlink 5 2 3 6" xfId="1229"/>
    <cellStyle name="Hyperlink 5 2 3 6 2" xfId="3440"/>
    <cellStyle name="Hyperlink 5 2 3 7" xfId="2335"/>
    <cellStyle name="Hyperlink 5 2 3 8" xfId="4545"/>
    <cellStyle name="Hyperlink 5 2 4" xfId="162"/>
    <cellStyle name="Hyperlink 5 2 4 2" xfId="438"/>
    <cellStyle name="Hyperlink 5 2 4 2 2" xfId="990"/>
    <cellStyle name="Hyperlink 5 2 4 2 2 2" xfId="2103"/>
    <cellStyle name="Hyperlink 5 2 4 2 2 2 2" xfId="4314"/>
    <cellStyle name="Hyperlink 5 2 4 2 2 3" xfId="3209"/>
    <cellStyle name="Hyperlink 5 2 4 2 2 4" xfId="5419"/>
    <cellStyle name="Hyperlink 5 2 4 2 3" xfId="1551"/>
    <cellStyle name="Hyperlink 5 2 4 2 3 2" xfId="3762"/>
    <cellStyle name="Hyperlink 5 2 4 2 4" xfId="2657"/>
    <cellStyle name="Hyperlink 5 2 4 2 5" xfId="4867"/>
    <cellStyle name="Hyperlink 5 2 4 3" xfId="714"/>
    <cellStyle name="Hyperlink 5 2 4 3 2" xfId="1827"/>
    <cellStyle name="Hyperlink 5 2 4 3 2 2" xfId="4038"/>
    <cellStyle name="Hyperlink 5 2 4 3 3" xfId="2933"/>
    <cellStyle name="Hyperlink 5 2 4 3 4" xfId="5143"/>
    <cellStyle name="Hyperlink 5 2 4 4" xfId="1275"/>
    <cellStyle name="Hyperlink 5 2 4 4 2" xfId="3486"/>
    <cellStyle name="Hyperlink 5 2 4 5" xfId="2381"/>
    <cellStyle name="Hyperlink 5 2 4 6" xfId="4591"/>
    <cellStyle name="Hyperlink 5 2 5" xfId="254"/>
    <cellStyle name="Hyperlink 5 2 5 2" xfId="530"/>
    <cellStyle name="Hyperlink 5 2 5 2 2" xfId="1082"/>
    <cellStyle name="Hyperlink 5 2 5 2 2 2" xfId="2195"/>
    <cellStyle name="Hyperlink 5 2 5 2 2 2 2" xfId="4406"/>
    <cellStyle name="Hyperlink 5 2 5 2 2 3" xfId="3301"/>
    <cellStyle name="Hyperlink 5 2 5 2 2 4" xfId="5511"/>
    <cellStyle name="Hyperlink 5 2 5 2 3" xfId="1643"/>
    <cellStyle name="Hyperlink 5 2 5 2 3 2" xfId="3854"/>
    <cellStyle name="Hyperlink 5 2 5 2 4" xfId="2749"/>
    <cellStyle name="Hyperlink 5 2 5 2 5" xfId="4959"/>
    <cellStyle name="Hyperlink 5 2 5 3" xfId="806"/>
    <cellStyle name="Hyperlink 5 2 5 3 2" xfId="1919"/>
    <cellStyle name="Hyperlink 5 2 5 3 2 2" xfId="4130"/>
    <cellStyle name="Hyperlink 5 2 5 3 3" xfId="3025"/>
    <cellStyle name="Hyperlink 5 2 5 3 4" xfId="5235"/>
    <cellStyle name="Hyperlink 5 2 5 4" xfId="1367"/>
    <cellStyle name="Hyperlink 5 2 5 4 2" xfId="3578"/>
    <cellStyle name="Hyperlink 5 2 5 5" xfId="2473"/>
    <cellStyle name="Hyperlink 5 2 5 6" xfId="4683"/>
    <cellStyle name="Hyperlink 5 2 6" xfId="346"/>
    <cellStyle name="Hyperlink 5 2 6 2" xfId="898"/>
    <cellStyle name="Hyperlink 5 2 6 2 2" xfId="2011"/>
    <cellStyle name="Hyperlink 5 2 6 2 2 2" xfId="4222"/>
    <cellStyle name="Hyperlink 5 2 6 2 3" xfId="3117"/>
    <cellStyle name="Hyperlink 5 2 6 2 4" xfId="5327"/>
    <cellStyle name="Hyperlink 5 2 6 3" xfId="1459"/>
    <cellStyle name="Hyperlink 5 2 6 3 2" xfId="3670"/>
    <cellStyle name="Hyperlink 5 2 6 4" xfId="2565"/>
    <cellStyle name="Hyperlink 5 2 6 5" xfId="4775"/>
    <cellStyle name="Hyperlink 5 2 7" xfId="622"/>
    <cellStyle name="Hyperlink 5 2 7 2" xfId="1735"/>
    <cellStyle name="Hyperlink 5 2 7 2 2" xfId="3946"/>
    <cellStyle name="Hyperlink 5 2 7 3" xfId="2841"/>
    <cellStyle name="Hyperlink 5 2 7 4" xfId="5051"/>
    <cellStyle name="Hyperlink 5 2 8" xfId="1183"/>
    <cellStyle name="Hyperlink 5 2 8 2" xfId="3394"/>
    <cellStyle name="Hyperlink 5 2 9" xfId="2289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2 2 2" xfId="2159"/>
    <cellStyle name="Hyperlink 5 3 2 2 2 2 2 2" xfId="4370"/>
    <cellStyle name="Hyperlink 5 3 2 2 2 2 3" xfId="3265"/>
    <cellStyle name="Hyperlink 5 3 2 2 2 2 4" xfId="5475"/>
    <cellStyle name="Hyperlink 5 3 2 2 2 3" xfId="1607"/>
    <cellStyle name="Hyperlink 5 3 2 2 2 3 2" xfId="3818"/>
    <cellStyle name="Hyperlink 5 3 2 2 2 4" xfId="2713"/>
    <cellStyle name="Hyperlink 5 3 2 2 2 5" xfId="4923"/>
    <cellStyle name="Hyperlink 5 3 2 2 3" xfId="770"/>
    <cellStyle name="Hyperlink 5 3 2 2 3 2" xfId="1883"/>
    <cellStyle name="Hyperlink 5 3 2 2 3 2 2" xfId="4094"/>
    <cellStyle name="Hyperlink 5 3 2 2 3 3" xfId="2989"/>
    <cellStyle name="Hyperlink 5 3 2 2 3 4" xfId="5199"/>
    <cellStyle name="Hyperlink 5 3 2 2 4" xfId="1331"/>
    <cellStyle name="Hyperlink 5 3 2 2 4 2" xfId="3542"/>
    <cellStyle name="Hyperlink 5 3 2 2 5" xfId="2437"/>
    <cellStyle name="Hyperlink 5 3 2 2 6" xfId="4647"/>
    <cellStyle name="Hyperlink 5 3 2 3" xfId="310"/>
    <cellStyle name="Hyperlink 5 3 2 3 2" xfId="586"/>
    <cellStyle name="Hyperlink 5 3 2 3 2 2" xfId="1138"/>
    <cellStyle name="Hyperlink 5 3 2 3 2 2 2" xfId="2251"/>
    <cellStyle name="Hyperlink 5 3 2 3 2 2 2 2" xfId="4462"/>
    <cellStyle name="Hyperlink 5 3 2 3 2 2 3" xfId="3357"/>
    <cellStyle name="Hyperlink 5 3 2 3 2 2 4" xfId="5567"/>
    <cellStyle name="Hyperlink 5 3 2 3 2 3" xfId="1699"/>
    <cellStyle name="Hyperlink 5 3 2 3 2 3 2" xfId="3910"/>
    <cellStyle name="Hyperlink 5 3 2 3 2 4" xfId="2805"/>
    <cellStyle name="Hyperlink 5 3 2 3 2 5" xfId="5015"/>
    <cellStyle name="Hyperlink 5 3 2 3 3" xfId="862"/>
    <cellStyle name="Hyperlink 5 3 2 3 3 2" xfId="1975"/>
    <cellStyle name="Hyperlink 5 3 2 3 3 2 2" xfId="4186"/>
    <cellStyle name="Hyperlink 5 3 2 3 3 3" xfId="3081"/>
    <cellStyle name="Hyperlink 5 3 2 3 3 4" xfId="5291"/>
    <cellStyle name="Hyperlink 5 3 2 3 4" xfId="1423"/>
    <cellStyle name="Hyperlink 5 3 2 3 4 2" xfId="3634"/>
    <cellStyle name="Hyperlink 5 3 2 3 5" xfId="2529"/>
    <cellStyle name="Hyperlink 5 3 2 3 6" xfId="4739"/>
    <cellStyle name="Hyperlink 5 3 2 4" xfId="402"/>
    <cellStyle name="Hyperlink 5 3 2 4 2" xfId="954"/>
    <cellStyle name="Hyperlink 5 3 2 4 2 2" xfId="2067"/>
    <cellStyle name="Hyperlink 5 3 2 4 2 2 2" xfId="4278"/>
    <cellStyle name="Hyperlink 5 3 2 4 2 3" xfId="3173"/>
    <cellStyle name="Hyperlink 5 3 2 4 2 4" xfId="5383"/>
    <cellStyle name="Hyperlink 5 3 2 4 3" xfId="1515"/>
    <cellStyle name="Hyperlink 5 3 2 4 3 2" xfId="3726"/>
    <cellStyle name="Hyperlink 5 3 2 4 4" xfId="2621"/>
    <cellStyle name="Hyperlink 5 3 2 4 5" xfId="4831"/>
    <cellStyle name="Hyperlink 5 3 2 5" xfId="678"/>
    <cellStyle name="Hyperlink 5 3 2 5 2" xfId="1791"/>
    <cellStyle name="Hyperlink 5 3 2 5 2 2" xfId="4002"/>
    <cellStyle name="Hyperlink 5 3 2 5 3" xfId="2897"/>
    <cellStyle name="Hyperlink 5 3 2 5 4" xfId="5107"/>
    <cellStyle name="Hyperlink 5 3 2 6" xfId="1239"/>
    <cellStyle name="Hyperlink 5 3 2 6 2" xfId="3450"/>
    <cellStyle name="Hyperlink 5 3 2 7" xfId="2345"/>
    <cellStyle name="Hyperlink 5 3 2 8" xfId="4555"/>
    <cellStyle name="Hyperlink 5 3 3" xfId="172"/>
    <cellStyle name="Hyperlink 5 3 3 2" xfId="448"/>
    <cellStyle name="Hyperlink 5 3 3 2 2" xfId="1000"/>
    <cellStyle name="Hyperlink 5 3 3 2 2 2" xfId="2113"/>
    <cellStyle name="Hyperlink 5 3 3 2 2 2 2" xfId="4324"/>
    <cellStyle name="Hyperlink 5 3 3 2 2 3" xfId="3219"/>
    <cellStyle name="Hyperlink 5 3 3 2 2 4" xfId="5429"/>
    <cellStyle name="Hyperlink 5 3 3 2 3" xfId="1561"/>
    <cellStyle name="Hyperlink 5 3 3 2 3 2" xfId="3772"/>
    <cellStyle name="Hyperlink 5 3 3 2 4" xfId="2667"/>
    <cellStyle name="Hyperlink 5 3 3 2 5" xfId="4877"/>
    <cellStyle name="Hyperlink 5 3 3 3" xfId="724"/>
    <cellStyle name="Hyperlink 5 3 3 3 2" xfId="1837"/>
    <cellStyle name="Hyperlink 5 3 3 3 2 2" xfId="4048"/>
    <cellStyle name="Hyperlink 5 3 3 3 3" xfId="2943"/>
    <cellStyle name="Hyperlink 5 3 3 3 4" xfId="5153"/>
    <cellStyle name="Hyperlink 5 3 3 4" xfId="1285"/>
    <cellStyle name="Hyperlink 5 3 3 4 2" xfId="3496"/>
    <cellStyle name="Hyperlink 5 3 3 5" xfId="2391"/>
    <cellStyle name="Hyperlink 5 3 3 6" xfId="4601"/>
    <cellStyle name="Hyperlink 5 3 4" xfId="264"/>
    <cellStyle name="Hyperlink 5 3 4 2" xfId="540"/>
    <cellStyle name="Hyperlink 5 3 4 2 2" xfId="1092"/>
    <cellStyle name="Hyperlink 5 3 4 2 2 2" xfId="2205"/>
    <cellStyle name="Hyperlink 5 3 4 2 2 2 2" xfId="4416"/>
    <cellStyle name="Hyperlink 5 3 4 2 2 3" xfId="3311"/>
    <cellStyle name="Hyperlink 5 3 4 2 2 4" xfId="5521"/>
    <cellStyle name="Hyperlink 5 3 4 2 3" xfId="1653"/>
    <cellStyle name="Hyperlink 5 3 4 2 3 2" xfId="3864"/>
    <cellStyle name="Hyperlink 5 3 4 2 4" xfId="2759"/>
    <cellStyle name="Hyperlink 5 3 4 2 5" xfId="4969"/>
    <cellStyle name="Hyperlink 5 3 4 3" xfId="816"/>
    <cellStyle name="Hyperlink 5 3 4 3 2" xfId="1929"/>
    <cellStyle name="Hyperlink 5 3 4 3 2 2" xfId="4140"/>
    <cellStyle name="Hyperlink 5 3 4 3 3" xfId="3035"/>
    <cellStyle name="Hyperlink 5 3 4 3 4" xfId="5245"/>
    <cellStyle name="Hyperlink 5 3 4 4" xfId="1377"/>
    <cellStyle name="Hyperlink 5 3 4 4 2" xfId="3588"/>
    <cellStyle name="Hyperlink 5 3 4 5" xfId="2483"/>
    <cellStyle name="Hyperlink 5 3 4 6" xfId="4693"/>
    <cellStyle name="Hyperlink 5 3 5" xfId="356"/>
    <cellStyle name="Hyperlink 5 3 5 2" xfId="908"/>
    <cellStyle name="Hyperlink 5 3 5 2 2" xfId="2021"/>
    <cellStyle name="Hyperlink 5 3 5 2 2 2" xfId="4232"/>
    <cellStyle name="Hyperlink 5 3 5 2 3" xfId="3127"/>
    <cellStyle name="Hyperlink 5 3 5 2 4" xfId="5337"/>
    <cellStyle name="Hyperlink 5 3 5 3" xfId="1469"/>
    <cellStyle name="Hyperlink 5 3 5 3 2" xfId="3680"/>
    <cellStyle name="Hyperlink 5 3 5 4" xfId="2575"/>
    <cellStyle name="Hyperlink 5 3 5 5" xfId="4785"/>
    <cellStyle name="Hyperlink 5 3 6" xfId="632"/>
    <cellStyle name="Hyperlink 5 3 6 2" xfId="1745"/>
    <cellStyle name="Hyperlink 5 3 6 2 2" xfId="3956"/>
    <cellStyle name="Hyperlink 5 3 6 3" xfId="2851"/>
    <cellStyle name="Hyperlink 5 3 6 4" xfId="5061"/>
    <cellStyle name="Hyperlink 5 3 7" xfId="1193"/>
    <cellStyle name="Hyperlink 5 3 7 2" xfId="3404"/>
    <cellStyle name="Hyperlink 5 3 8" xfId="2299"/>
    <cellStyle name="Hyperlink 5 3 9" xfId="4509"/>
    <cellStyle name="Hyperlink 5 4" xfId="106"/>
    <cellStyle name="Hyperlink 5 4 2" xfId="198"/>
    <cellStyle name="Hyperlink 5 4 2 2" xfId="474"/>
    <cellStyle name="Hyperlink 5 4 2 2 2" xfId="1026"/>
    <cellStyle name="Hyperlink 5 4 2 2 2 2" xfId="2139"/>
    <cellStyle name="Hyperlink 5 4 2 2 2 2 2" xfId="4350"/>
    <cellStyle name="Hyperlink 5 4 2 2 2 3" xfId="3245"/>
    <cellStyle name="Hyperlink 5 4 2 2 2 4" xfId="5455"/>
    <cellStyle name="Hyperlink 5 4 2 2 3" xfId="1587"/>
    <cellStyle name="Hyperlink 5 4 2 2 3 2" xfId="3798"/>
    <cellStyle name="Hyperlink 5 4 2 2 4" xfId="2693"/>
    <cellStyle name="Hyperlink 5 4 2 2 5" xfId="4903"/>
    <cellStyle name="Hyperlink 5 4 2 3" xfId="750"/>
    <cellStyle name="Hyperlink 5 4 2 3 2" xfId="1863"/>
    <cellStyle name="Hyperlink 5 4 2 3 2 2" xfId="4074"/>
    <cellStyle name="Hyperlink 5 4 2 3 3" xfId="2969"/>
    <cellStyle name="Hyperlink 5 4 2 3 4" xfId="5179"/>
    <cellStyle name="Hyperlink 5 4 2 4" xfId="1311"/>
    <cellStyle name="Hyperlink 5 4 2 4 2" xfId="3522"/>
    <cellStyle name="Hyperlink 5 4 2 5" xfId="2417"/>
    <cellStyle name="Hyperlink 5 4 2 6" xfId="4627"/>
    <cellStyle name="Hyperlink 5 4 3" xfId="290"/>
    <cellStyle name="Hyperlink 5 4 3 2" xfId="566"/>
    <cellStyle name="Hyperlink 5 4 3 2 2" xfId="1118"/>
    <cellStyle name="Hyperlink 5 4 3 2 2 2" xfId="2231"/>
    <cellStyle name="Hyperlink 5 4 3 2 2 2 2" xfId="4442"/>
    <cellStyle name="Hyperlink 5 4 3 2 2 3" xfId="3337"/>
    <cellStyle name="Hyperlink 5 4 3 2 2 4" xfId="5547"/>
    <cellStyle name="Hyperlink 5 4 3 2 3" xfId="1679"/>
    <cellStyle name="Hyperlink 5 4 3 2 3 2" xfId="3890"/>
    <cellStyle name="Hyperlink 5 4 3 2 4" xfId="2785"/>
    <cellStyle name="Hyperlink 5 4 3 2 5" xfId="4995"/>
    <cellStyle name="Hyperlink 5 4 3 3" xfId="842"/>
    <cellStyle name="Hyperlink 5 4 3 3 2" xfId="1955"/>
    <cellStyle name="Hyperlink 5 4 3 3 2 2" xfId="4166"/>
    <cellStyle name="Hyperlink 5 4 3 3 3" xfId="3061"/>
    <cellStyle name="Hyperlink 5 4 3 3 4" xfId="5271"/>
    <cellStyle name="Hyperlink 5 4 3 4" xfId="1403"/>
    <cellStyle name="Hyperlink 5 4 3 4 2" xfId="3614"/>
    <cellStyle name="Hyperlink 5 4 3 5" xfId="2509"/>
    <cellStyle name="Hyperlink 5 4 3 6" xfId="4719"/>
    <cellStyle name="Hyperlink 5 4 4" xfId="382"/>
    <cellStyle name="Hyperlink 5 4 4 2" xfId="934"/>
    <cellStyle name="Hyperlink 5 4 4 2 2" xfId="2047"/>
    <cellStyle name="Hyperlink 5 4 4 2 2 2" xfId="4258"/>
    <cellStyle name="Hyperlink 5 4 4 2 3" xfId="3153"/>
    <cellStyle name="Hyperlink 5 4 4 2 4" xfId="5363"/>
    <cellStyle name="Hyperlink 5 4 4 3" xfId="1495"/>
    <cellStyle name="Hyperlink 5 4 4 3 2" xfId="3706"/>
    <cellStyle name="Hyperlink 5 4 4 4" xfId="2601"/>
    <cellStyle name="Hyperlink 5 4 4 5" xfId="4811"/>
    <cellStyle name="Hyperlink 5 4 5" xfId="658"/>
    <cellStyle name="Hyperlink 5 4 5 2" xfId="1771"/>
    <cellStyle name="Hyperlink 5 4 5 2 2" xfId="3982"/>
    <cellStyle name="Hyperlink 5 4 5 3" xfId="2877"/>
    <cellStyle name="Hyperlink 5 4 5 4" xfId="5087"/>
    <cellStyle name="Hyperlink 5 4 6" xfId="1219"/>
    <cellStyle name="Hyperlink 5 4 6 2" xfId="3430"/>
    <cellStyle name="Hyperlink 5 4 7" xfId="2325"/>
    <cellStyle name="Hyperlink 5 4 8" xfId="4535"/>
    <cellStyle name="Hyperlink 5 5" xfId="152"/>
    <cellStyle name="Hyperlink 5 5 2" xfId="428"/>
    <cellStyle name="Hyperlink 5 5 2 2" xfId="980"/>
    <cellStyle name="Hyperlink 5 5 2 2 2" xfId="2093"/>
    <cellStyle name="Hyperlink 5 5 2 2 2 2" xfId="4304"/>
    <cellStyle name="Hyperlink 5 5 2 2 3" xfId="3199"/>
    <cellStyle name="Hyperlink 5 5 2 2 4" xfId="5409"/>
    <cellStyle name="Hyperlink 5 5 2 3" xfId="1541"/>
    <cellStyle name="Hyperlink 5 5 2 3 2" xfId="3752"/>
    <cellStyle name="Hyperlink 5 5 2 4" xfId="2647"/>
    <cellStyle name="Hyperlink 5 5 2 5" xfId="4857"/>
    <cellStyle name="Hyperlink 5 5 3" xfId="704"/>
    <cellStyle name="Hyperlink 5 5 3 2" xfId="1817"/>
    <cellStyle name="Hyperlink 5 5 3 2 2" xfId="4028"/>
    <cellStyle name="Hyperlink 5 5 3 3" xfId="2923"/>
    <cellStyle name="Hyperlink 5 5 3 4" xfId="5133"/>
    <cellStyle name="Hyperlink 5 5 4" xfId="1265"/>
    <cellStyle name="Hyperlink 5 5 4 2" xfId="3476"/>
    <cellStyle name="Hyperlink 5 5 5" xfId="2371"/>
    <cellStyle name="Hyperlink 5 5 6" xfId="4581"/>
    <cellStyle name="Hyperlink 5 6" xfId="244"/>
    <cellStyle name="Hyperlink 5 6 2" xfId="520"/>
    <cellStyle name="Hyperlink 5 6 2 2" xfId="1072"/>
    <cellStyle name="Hyperlink 5 6 2 2 2" xfId="2185"/>
    <cellStyle name="Hyperlink 5 6 2 2 2 2" xfId="4396"/>
    <cellStyle name="Hyperlink 5 6 2 2 3" xfId="3291"/>
    <cellStyle name="Hyperlink 5 6 2 2 4" xfId="5501"/>
    <cellStyle name="Hyperlink 5 6 2 3" xfId="1633"/>
    <cellStyle name="Hyperlink 5 6 2 3 2" xfId="3844"/>
    <cellStyle name="Hyperlink 5 6 2 4" xfId="2739"/>
    <cellStyle name="Hyperlink 5 6 2 5" xfId="4949"/>
    <cellStyle name="Hyperlink 5 6 3" xfId="796"/>
    <cellStyle name="Hyperlink 5 6 3 2" xfId="1909"/>
    <cellStyle name="Hyperlink 5 6 3 2 2" xfId="4120"/>
    <cellStyle name="Hyperlink 5 6 3 3" xfId="3015"/>
    <cellStyle name="Hyperlink 5 6 3 4" xfId="5225"/>
    <cellStyle name="Hyperlink 5 6 4" xfId="1357"/>
    <cellStyle name="Hyperlink 5 6 4 2" xfId="3568"/>
    <cellStyle name="Hyperlink 5 6 5" xfId="2463"/>
    <cellStyle name="Hyperlink 5 6 6" xfId="4673"/>
    <cellStyle name="Hyperlink 5 7" xfId="336"/>
    <cellStyle name="Hyperlink 5 7 2" xfId="888"/>
    <cellStyle name="Hyperlink 5 7 2 2" xfId="2001"/>
    <cellStyle name="Hyperlink 5 7 2 2 2" xfId="4212"/>
    <cellStyle name="Hyperlink 5 7 2 3" xfId="3107"/>
    <cellStyle name="Hyperlink 5 7 2 4" xfId="5317"/>
    <cellStyle name="Hyperlink 5 7 3" xfId="1449"/>
    <cellStyle name="Hyperlink 5 7 3 2" xfId="3660"/>
    <cellStyle name="Hyperlink 5 7 4" xfId="2555"/>
    <cellStyle name="Hyperlink 5 7 5" xfId="4765"/>
    <cellStyle name="Hyperlink 5 8" xfId="612"/>
    <cellStyle name="Hyperlink 5 8 2" xfId="1725"/>
    <cellStyle name="Hyperlink 5 8 2 2" xfId="3936"/>
    <cellStyle name="Hyperlink 5 8 3" xfId="2831"/>
    <cellStyle name="Hyperlink 5 8 4" xfId="5041"/>
    <cellStyle name="Hyperlink 5 9" xfId="1173"/>
    <cellStyle name="Hyperlink 5 9 2" xfId="3384"/>
    <cellStyle name="Hyperlink 6" xfId="65"/>
    <cellStyle name="Hyperlink 6 10" xfId="4494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2 2 2" xfId="2164"/>
    <cellStyle name="Hyperlink 6 2 2 2 2 2 2 2" xfId="4375"/>
    <cellStyle name="Hyperlink 6 2 2 2 2 2 3" xfId="3270"/>
    <cellStyle name="Hyperlink 6 2 2 2 2 2 4" xfId="5480"/>
    <cellStyle name="Hyperlink 6 2 2 2 2 3" xfId="1612"/>
    <cellStyle name="Hyperlink 6 2 2 2 2 3 2" xfId="3823"/>
    <cellStyle name="Hyperlink 6 2 2 2 2 4" xfId="2718"/>
    <cellStyle name="Hyperlink 6 2 2 2 2 5" xfId="4928"/>
    <cellStyle name="Hyperlink 6 2 2 2 3" xfId="775"/>
    <cellStyle name="Hyperlink 6 2 2 2 3 2" xfId="1888"/>
    <cellStyle name="Hyperlink 6 2 2 2 3 2 2" xfId="4099"/>
    <cellStyle name="Hyperlink 6 2 2 2 3 3" xfId="2994"/>
    <cellStyle name="Hyperlink 6 2 2 2 3 4" xfId="5204"/>
    <cellStyle name="Hyperlink 6 2 2 2 4" xfId="1336"/>
    <cellStyle name="Hyperlink 6 2 2 2 4 2" xfId="3547"/>
    <cellStyle name="Hyperlink 6 2 2 2 5" xfId="2442"/>
    <cellStyle name="Hyperlink 6 2 2 2 6" xfId="4652"/>
    <cellStyle name="Hyperlink 6 2 2 3" xfId="315"/>
    <cellStyle name="Hyperlink 6 2 2 3 2" xfId="591"/>
    <cellStyle name="Hyperlink 6 2 2 3 2 2" xfId="1143"/>
    <cellStyle name="Hyperlink 6 2 2 3 2 2 2" xfId="2256"/>
    <cellStyle name="Hyperlink 6 2 2 3 2 2 2 2" xfId="4467"/>
    <cellStyle name="Hyperlink 6 2 2 3 2 2 3" xfId="3362"/>
    <cellStyle name="Hyperlink 6 2 2 3 2 2 4" xfId="5572"/>
    <cellStyle name="Hyperlink 6 2 2 3 2 3" xfId="1704"/>
    <cellStyle name="Hyperlink 6 2 2 3 2 3 2" xfId="3915"/>
    <cellStyle name="Hyperlink 6 2 2 3 2 4" xfId="2810"/>
    <cellStyle name="Hyperlink 6 2 2 3 2 5" xfId="5020"/>
    <cellStyle name="Hyperlink 6 2 2 3 3" xfId="867"/>
    <cellStyle name="Hyperlink 6 2 2 3 3 2" xfId="1980"/>
    <cellStyle name="Hyperlink 6 2 2 3 3 2 2" xfId="4191"/>
    <cellStyle name="Hyperlink 6 2 2 3 3 3" xfId="3086"/>
    <cellStyle name="Hyperlink 6 2 2 3 3 4" xfId="5296"/>
    <cellStyle name="Hyperlink 6 2 2 3 4" xfId="1428"/>
    <cellStyle name="Hyperlink 6 2 2 3 4 2" xfId="3639"/>
    <cellStyle name="Hyperlink 6 2 2 3 5" xfId="2534"/>
    <cellStyle name="Hyperlink 6 2 2 3 6" xfId="4744"/>
    <cellStyle name="Hyperlink 6 2 2 4" xfId="407"/>
    <cellStyle name="Hyperlink 6 2 2 4 2" xfId="959"/>
    <cellStyle name="Hyperlink 6 2 2 4 2 2" xfId="2072"/>
    <cellStyle name="Hyperlink 6 2 2 4 2 2 2" xfId="4283"/>
    <cellStyle name="Hyperlink 6 2 2 4 2 3" xfId="3178"/>
    <cellStyle name="Hyperlink 6 2 2 4 2 4" xfId="5388"/>
    <cellStyle name="Hyperlink 6 2 2 4 3" xfId="1520"/>
    <cellStyle name="Hyperlink 6 2 2 4 3 2" xfId="3731"/>
    <cellStyle name="Hyperlink 6 2 2 4 4" xfId="2626"/>
    <cellStyle name="Hyperlink 6 2 2 4 5" xfId="4836"/>
    <cellStyle name="Hyperlink 6 2 2 5" xfId="683"/>
    <cellStyle name="Hyperlink 6 2 2 5 2" xfId="1796"/>
    <cellStyle name="Hyperlink 6 2 2 5 2 2" xfId="4007"/>
    <cellStyle name="Hyperlink 6 2 2 5 3" xfId="2902"/>
    <cellStyle name="Hyperlink 6 2 2 5 4" xfId="5112"/>
    <cellStyle name="Hyperlink 6 2 2 6" xfId="1244"/>
    <cellStyle name="Hyperlink 6 2 2 6 2" xfId="3455"/>
    <cellStyle name="Hyperlink 6 2 2 7" xfId="2350"/>
    <cellStyle name="Hyperlink 6 2 2 8" xfId="4560"/>
    <cellStyle name="Hyperlink 6 2 3" xfId="177"/>
    <cellStyle name="Hyperlink 6 2 3 2" xfId="453"/>
    <cellStyle name="Hyperlink 6 2 3 2 2" xfId="1005"/>
    <cellStyle name="Hyperlink 6 2 3 2 2 2" xfId="2118"/>
    <cellStyle name="Hyperlink 6 2 3 2 2 2 2" xfId="4329"/>
    <cellStyle name="Hyperlink 6 2 3 2 2 3" xfId="3224"/>
    <cellStyle name="Hyperlink 6 2 3 2 2 4" xfId="5434"/>
    <cellStyle name="Hyperlink 6 2 3 2 3" xfId="1566"/>
    <cellStyle name="Hyperlink 6 2 3 2 3 2" xfId="3777"/>
    <cellStyle name="Hyperlink 6 2 3 2 4" xfId="2672"/>
    <cellStyle name="Hyperlink 6 2 3 2 5" xfId="4882"/>
    <cellStyle name="Hyperlink 6 2 3 3" xfId="729"/>
    <cellStyle name="Hyperlink 6 2 3 3 2" xfId="1842"/>
    <cellStyle name="Hyperlink 6 2 3 3 2 2" xfId="4053"/>
    <cellStyle name="Hyperlink 6 2 3 3 3" xfId="2948"/>
    <cellStyle name="Hyperlink 6 2 3 3 4" xfId="5158"/>
    <cellStyle name="Hyperlink 6 2 3 4" xfId="1290"/>
    <cellStyle name="Hyperlink 6 2 3 4 2" xfId="3501"/>
    <cellStyle name="Hyperlink 6 2 3 5" xfId="2396"/>
    <cellStyle name="Hyperlink 6 2 3 6" xfId="4606"/>
    <cellStyle name="Hyperlink 6 2 4" xfId="269"/>
    <cellStyle name="Hyperlink 6 2 4 2" xfId="545"/>
    <cellStyle name="Hyperlink 6 2 4 2 2" xfId="1097"/>
    <cellStyle name="Hyperlink 6 2 4 2 2 2" xfId="2210"/>
    <cellStyle name="Hyperlink 6 2 4 2 2 2 2" xfId="4421"/>
    <cellStyle name="Hyperlink 6 2 4 2 2 3" xfId="3316"/>
    <cellStyle name="Hyperlink 6 2 4 2 2 4" xfId="5526"/>
    <cellStyle name="Hyperlink 6 2 4 2 3" xfId="1658"/>
    <cellStyle name="Hyperlink 6 2 4 2 3 2" xfId="3869"/>
    <cellStyle name="Hyperlink 6 2 4 2 4" xfId="2764"/>
    <cellStyle name="Hyperlink 6 2 4 2 5" xfId="4974"/>
    <cellStyle name="Hyperlink 6 2 4 3" xfId="821"/>
    <cellStyle name="Hyperlink 6 2 4 3 2" xfId="1934"/>
    <cellStyle name="Hyperlink 6 2 4 3 2 2" xfId="4145"/>
    <cellStyle name="Hyperlink 6 2 4 3 3" xfId="3040"/>
    <cellStyle name="Hyperlink 6 2 4 3 4" xfId="5250"/>
    <cellStyle name="Hyperlink 6 2 4 4" xfId="1382"/>
    <cellStyle name="Hyperlink 6 2 4 4 2" xfId="3593"/>
    <cellStyle name="Hyperlink 6 2 4 5" xfId="2488"/>
    <cellStyle name="Hyperlink 6 2 4 6" xfId="4698"/>
    <cellStyle name="Hyperlink 6 2 5" xfId="361"/>
    <cellStyle name="Hyperlink 6 2 5 2" xfId="913"/>
    <cellStyle name="Hyperlink 6 2 5 2 2" xfId="2026"/>
    <cellStyle name="Hyperlink 6 2 5 2 2 2" xfId="4237"/>
    <cellStyle name="Hyperlink 6 2 5 2 3" xfId="3132"/>
    <cellStyle name="Hyperlink 6 2 5 2 4" xfId="5342"/>
    <cellStyle name="Hyperlink 6 2 5 3" xfId="1474"/>
    <cellStyle name="Hyperlink 6 2 5 3 2" xfId="3685"/>
    <cellStyle name="Hyperlink 6 2 5 4" xfId="2580"/>
    <cellStyle name="Hyperlink 6 2 5 5" xfId="4790"/>
    <cellStyle name="Hyperlink 6 2 6" xfId="637"/>
    <cellStyle name="Hyperlink 6 2 6 2" xfId="1750"/>
    <cellStyle name="Hyperlink 6 2 6 2 2" xfId="3961"/>
    <cellStyle name="Hyperlink 6 2 6 3" xfId="2856"/>
    <cellStyle name="Hyperlink 6 2 6 4" xfId="5066"/>
    <cellStyle name="Hyperlink 6 2 7" xfId="1198"/>
    <cellStyle name="Hyperlink 6 2 7 2" xfId="3409"/>
    <cellStyle name="Hyperlink 6 2 8" xfId="2304"/>
    <cellStyle name="Hyperlink 6 2 9" xfId="4514"/>
    <cellStyle name="Hyperlink 6 3" xfId="111"/>
    <cellStyle name="Hyperlink 6 3 2" xfId="203"/>
    <cellStyle name="Hyperlink 6 3 2 2" xfId="479"/>
    <cellStyle name="Hyperlink 6 3 2 2 2" xfId="1031"/>
    <cellStyle name="Hyperlink 6 3 2 2 2 2" xfId="2144"/>
    <cellStyle name="Hyperlink 6 3 2 2 2 2 2" xfId="4355"/>
    <cellStyle name="Hyperlink 6 3 2 2 2 3" xfId="3250"/>
    <cellStyle name="Hyperlink 6 3 2 2 2 4" xfId="5460"/>
    <cellStyle name="Hyperlink 6 3 2 2 3" xfId="1592"/>
    <cellStyle name="Hyperlink 6 3 2 2 3 2" xfId="3803"/>
    <cellStyle name="Hyperlink 6 3 2 2 4" xfId="2698"/>
    <cellStyle name="Hyperlink 6 3 2 2 5" xfId="4908"/>
    <cellStyle name="Hyperlink 6 3 2 3" xfId="755"/>
    <cellStyle name="Hyperlink 6 3 2 3 2" xfId="1868"/>
    <cellStyle name="Hyperlink 6 3 2 3 2 2" xfId="4079"/>
    <cellStyle name="Hyperlink 6 3 2 3 3" xfId="2974"/>
    <cellStyle name="Hyperlink 6 3 2 3 4" xfId="5184"/>
    <cellStyle name="Hyperlink 6 3 2 4" xfId="1316"/>
    <cellStyle name="Hyperlink 6 3 2 4 2" xfId="3527"/>
    <cellStyle name="Hyperlink 6 3 2 5" xfId="2422"/>
    <cellStyle name="Hyperlink 6 3 2 6" xfId="4632"/>
    <cellStyle name="Hyperlink 6 3 3" xfId="295"/>
    <cellStyle name="Hyperlink 6 3 3 2" xfId="571"/>
    <cellStyle name="Hyperlink 6 3 3 2 2" xfId="1123"/>
    <cellStyle name="Hyperlink 6 3 3 2 2 2" xfId="2236"/>
    <cellStyle name="Hyperlink 6 3 3 2 2 2 2" xfId="4447"/>
    <cellStyle name="Hyperlink 6 3 3 2 2 3" xfId="3342"/>
    <cellStyle name="Hyperlink 6 3 3 2 2 4" xfId="5552"/>
    <cellStyle name="Hyperlink 6 3 3 2 3" xfId="1684"/>
    <cellStyle name="Hyperlink 6 3 3 2 3 2" xfId="3895"/>
    <cellStyle name="Hyperlink 6 3 3 2 4" xfId="2790"/>
    <cellStyle name="Hyperlink 6 3 3 2 5" xfId="5000"/>
    <cellStyle name="Hyperlink 6 3 3 3" xfId="847"/>
    <cellStyle name="Hyperlink 6 3 3 3 2" xfId="1960"/>
    <cellStyle name="Hyperlink 6 3 3 3 2 2" xfId="4171"/>
    <cellStyle name="Hyperlink 6 3 3 3 3" xfId="3066"/>
    <cellStyle name="Hyperlink 6 3 3 3 4" xfId="5276"/>
    <cellStyle name="Hyperlink 6 3 3 4" xfId="1408"/>
    <cellStyle name="Hyperlink 6 3 3 4 2" xfId="3619"/>
    <cellStyle name="Hyperlink 6 3 3 5" xfId="2514"/>
    <cellStyle name="Hyperlink 6 3 3 6" xfId="4724"/>
    <cellStyle name="Hyperlink 6 3 4" xfId="387"/>
    <cellStyle name="Hyperlink 6 3 4 2" xfId="939"/>
    <cellStyle name="Hyperlink 6 3 4 2 2" xfId="2052"/>
    <cellStyle name="Hyperlink 6 3 4 2 2 2" xfId="4263"/>
    <cellStyle name="Hyperlink 6 3 4 2 3" xfId="3158"/>
    <cellStyle name="Hyperlink 6 3 4 2 4" xfId="5368"/>
    <cellStyle name="Hyperlink 6 3 4 3" xfId="1500"/>
    <cellStyle name="Hyperlink 6 3 4 3 2" xfId="3711"/>
    <cellStyle name="Hyperlink 6 3 4 4" xfId="2606"/>
    <cellStyle name="Hyperlink 6 3 4 5" xfId="4816"/>
    <cellStyle name="Hyperlink 6 3 5" xfId="663"/>
    <cellStyle name="Hyperlink 6 3 5 2" xfId="1776"/>
    <cellStyle name="Hyperlink 6 3 5 2 2" xfId="3987"/>
    <cellStyle name="Hyperlink 6 3 5 3" xfId="2882"/>
    <cellStyle name="Hyperlink 6 3 5 4" xfId="5092"/>
    <cellStyle name="Hyperlink 6 3 6" xfId="1224"/>
    <cellStyle name="Hyperlink 6 3 6 2" xfId="3435"/>
    <cellStyle name="Hyperlink 6 3 7" xfId="2330"/>
    <cellStyle name="Hyperlink 6 3 8" xfId="4540"/>
    <cellStyle name="Hyperlink 6 4" xfId="157"/>
    <cellStyle name="Hyperlink 6 4 2" xfId="433"/>
    <cellStyle name="Hyperlink 6 4 2 2" xfId="985"/>
    <cellStyle name="Hyperlink 6 4 2 2 2" xfId="2098"/>
    <cellStyle name="Hyperlink 6 4 2 2 2 2" xfId="4309"/>
    <cellStyle name="Hyperlink 6 4 2 2 3" xfId="3204"/>
    <cellStyle name="Hyperlink 6 4 2 2 4" xfId="5414"/>
    <cellStyle name="Hyperlink 6 4 2 3" xfId="1546"/>
    <cellStyle name="Hyperlink 6 4 2 3 2" xfId="3757"/>
    <cellStyle name="Hyperlink 6 4 2 4" xfId="2652"/>
    <cellStyle name="Hyperlink 6 4 2 5" xfId="4862"/>
    <cellStyle name="Hyperlink 6 4 3" xfId="709"/>
    <cellStyle name="Hyperlink 6 4 3 2" xfId="1822"/>
    <cellStyle name="Hyperlink 6 4 3 2 2" xfId="4033"/>
    <cellStyle name="Hyperlink 6 4 3 3" xfId="2928"/>
    <cellStyle name="Hyperlink 6 4 3 4" xfId="5138"/>
    <cellStyle name="Hyperlink 6 4 4" xfId="1270"/>
    <cellStyle name="Hyperlink 6 4 4 2" xfId="3481"/>
    <cellStyle name="Hyperlink 6 4 5" xfId="2376"/>
    <cellStyle name="Hyperlink 6 4 6" xfId="4586"/>
    <cellStyle name="Hyperlink 6 5" xfId="249"/>
    <cellStyle name="Hyperlink 6 5 2" xfId="525"/>
    <cellStyle name="Hyperlink 6 5 2 2" xfId="1077"/>
    <cellStyle name="Hyperlink 6 5 2 2 2" xfId="2190"/>
    <cellStyle name="Hyperlink 6 5 2 2 2 2" xfId="4401"/>
    <cellStyle name="Hyperlink 6 5 2 2 3" xfId="3296"/>
    <cellStyle name="Hyperlink 6 5 2 2 4" xfId="5506"/>
    <cellStyle name="Hyperlink 6 5 2 3" xfId="1638"/>
    <cellStyle name="Hyperlink 6 5 2 3 2" xfId="3849"/>
    <cellStyle name="Hyperlink 6 5 2 4" xfId="2744"/>
    <cellStyle name="Hyperlink 6 5 2 5" xfId="4954"/>
    <cellStyle name="Hyperlink 6 5 3" xfId="801"/>
    <cellStyle name="Hyperlink 6 5 3 2" xfId="1914"/>
    <cellStyle name="Hyperlink 6 5 3 2 2" xfId="4125"/>
    <cellStyle name="Hyperlink 6 5 3 3" xfId="3020"/>
    <cellStyle name="Hyperlink 6 5 3 4" xfId="5230"/>
    <cellStyle name="Hyperlink 6 5 4" xfId="1362"/>
    <cellStyle name="Hyperlink 6 5 4 2" xfId="3573"/>
    <cellStyle name="Hyperlink 6 5 5" xfId="2468"/>
    <cellStyle name="Hyperlink 6 5 6" xfId="4678"/>
    <cellStyle name="Hyperlink 6 6" xfId="341"/>
    <cellStyle name="Hyperlink 6 6 2" xfId="893"/>
    <cellStyle name="Hyperlink 6 6 2 2" xfId="2006"/>
    <cellStyle name="Hyperlink 6 6 2 2 2" xfId="4217"/>
    <cellStyle name="Hyperlink 6 6 2 3" xfId="3112"/>
    <cellStyle name="Hyperlink 6 6 2 4" xfId="5322"/>
    <cellStyle name="Hyperlink 6 6 3" xfId="1454"/>
    <cellStyle name="Hyperlink 6 6 3 2" xfId="3665"/>
    <cellStyle name="Hyperlink 6 6 4" xfId="2560"/>
    <cellStyle name="Hyperlink 6 6 5" xfId="4770"/>
    <cellStyle name="Hyperlink 6 7" xfId="617"/>
    <cellStyle name="Hyperlink 6 7 2" xfId="1730"/>
    <cellStyle name="Hyperlink 6 7 2 2" xfId="3941"/>
    <cellStyle name="Hyperlink 6 7 3" xfId="2836"/>
    <cellStyle name="Hyperlink 6 7 4" xfId="5046"/>
    <cellStyle name="Hyperlink 6 8" xfId="1178"/>
    <cellStyle name="Hyperlink 6 8 2" xfId="3389"/>
    <cellStyle name="Hyperlink 6 9" xfId="2284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2 2 2" xfId="2154"/>
    <cellStyle name="Hyperlink 7 2 2 2 2 2 2" xfId="4365"/>
    <cellStyle name="Hyperlink 7 2 2 2 2 3" xfId="3260"/>
    <cellStyle name="Hyperlink 7 2 2 2 2 4" xfId="5470"/>
    <cellStyle name="Hyperlink 7 2 2 2 3" xfId="1602"/>
    <cellStyle name="Hyperlink 7 2 2 2 3 2" xfId="3813"/>
    <cellStyle name="Hyperlink 7 2 2 2 4" xfId="2708"/>
    <cellStyle name="Hyperlink 7 2 2 2 5" xfId="4918"/>
    <cellStyle name="Hyperlink 7 2 2 3" xfId="765"/>
    <cellStyle name="Hyperlink 7 2 2 3 2" xfId="1878"/>
    <cellStyle name="Hyperlink 7 2 2 3 2 2" xfId="4089"/>
    <cellStyle name="Hyperlink 7 2 2 3 3" xfId="2984"/>
    <cellStyle name="Hyperlink 7 2 2 3 4" xfId="5194"/>
    <cellStyle name="Hyperlink 7 2 2 4" xfId="1326"/>
    <cellStyle name="Hyperlink 7 2 2 4 2" xfId="3537"/>
    <cellStyle name="Hyperlink 7 2 2 5" xfId="2432"/>
    <cellStyle name="Hyperlink 7 2 2 6" xfId="4642"/>
    <cellStyle name="Hyperlink 7 2 3" xfId="305"/>
    <cellStyle name="Hyperlink 7 2 3 2" xfId="581"/>
    <cellStyle name="Hyperlink 7 2 3 2 2" xfId="1133"/>
    <cellStyle name="Hyperlink 7 2 3 2 2 2" xfId="2246"/>
    <cellStyle name="Hyperlink 7 2 3 2 2 2 2" xfId="4457"/>
    <cellStyle name="Hyperlink 7 2 3 2 2 3" xfId="3352"/>
    <cellStyle name="Hyperlink 7 2 3 2 2 4" xfId="5562"/>
    <cellStyle name="Hyperlink 7 2 3 2 3" xfId="1694"/>
    <cellStyle name="Hyperlink 7 2 3 2 3 2" xfId="3905"/>
    <cellStyle name="Hyperlink 7 2 3 2 4" xfId="2800"/>
    <cellStyle name="Hyperlink 7 2 3 2 5" xfId="5010"/>
    <cellStyle name="Hyperlink 7 2 3 3" xfId="857"/>
    <cellStyle name="Hyperlink 7 2 3 3 2" xfId="1970"/>
    <cellStyle name="Hyperlink 7 2 3 3 2 2" xfId="4181"/>
    <cellStyle name="Hyperlink 7 2 3 3 3" xfId="3076"/>
    <cellStyle name="Hyperlink 7 2 3 3 4" xfId="5286"/>
    <cellStyle name="Hyperlink 7 2 3 4" xfId="1418"/>
    <cellStyle name="Hyperlink 7 2 3 4 2" xfId="3629"/>
    <cellStyle name="Hyperlink 7 2 3 5" xfId="2524"/>
    <cellStyle name="Hyperlink 7 2 3 6" xfId="4734"/>
    <cellStyle name="Hyperlink 7 2 4" xfId="397"/>
    <cellStyle name="Hyperlink 7 2 4 2" xfId="949"/>
    <cellStyle name="Hyperlink 7 2 4 2 2" xfId="2062"/>
    <cellStyle name="Hyperlink 7 2 4 2 2 2" xfId="4273"/>
    <cellStyle name="Hyperlink 7 2 4 2 3" xfId="3168"/>
    <cellStyle name="Hyperlink 7 2 4 2 4" xfId="5378"/>
    <cellStyle name="Hyperlink 7 2 4 3" xfId="1510"/>
    <cellStyle name="Hyperlink 7 2 4 3 2" xfId="3721"/>
    <cellStyle name="Hyperlink 7 2 4 4" xfId="2616"/>
    <cellStyle name="Hyperlink 7 2 4 5" xfId="4826"/>
    <cellStyle name="Hyperlink 7 2 5" xfId="673"/>
    <cellStyle name="Hyperlink 7 2 5 2" xfId="1786"/>
    <cellStyle name="Hyperlink 7 2 5 2 2" xfId="3997"/>
    <cellStyle name="Hyperlink 7 2 5 3" xfId="2892"/>
    <cellStyle name="Hyperlink 7 2 5 4" xfId="5102"/>
    <cellStyle name="Hyperlink 7 2 6" xfId="1234"/>
    <cellStyle name="Hyperlink 7 2 6 2" xfId="3445"/>
    <cellStyle name="Hyperlink 7 2 7" xfId="2340"/>
    <cellStyle name="Hyperlink 7 2 8" xfId="4550"/>
    <cellStyle name="Hyperlink 7 3" xfId="167"/>
    <cellStyle name="Hyperlink 7 3 2" xfId="443"/>
    <cellStyle name="Hyperlink 7 3 2 2" xfId="995"/>
    <cellStyle name="Hyperlink 7 3 2 2 2" xfId="2108"/>
    <cellStyle name="Hyperlink 7 3 2 2 2 2" xfId="4319"/>
    <cellStyle name="Hyperlink 7 3 2 2 3" xfId="3214"/>
    <cellStyle name="Hyperlink 7 3 2 2 4" xfId="5424"/>
    <cellStyle name="Hyperlink 7 3 2 3" xfId="1556"/>
    <cellStyle name="Hyperlink 7 3 2 3 2" xfId="3767"/>
    <cellStyle name="Hyperlink 7 3 2 4" xfId="2662"/>
    <cellStyle name="Hyperlink 7 3 2 5" xfId="4872"/>
    <cellStyle name="Hyperlink 7 3 3" xfId="719"/>
    <cellStyle name="Hyperlink 7 3 3 2" xfId="1832"/>
    <cellStyle name="Hyperlink 7 3 3 2 2" xfId="4043"/>
    <cellStyle name="Hyperlink 7 3 3 3" xfId="2938"/>
    <cellStyle name="Hyperlink 7 3 3 4" xfId="5148"/>
    <cellStyle name="Hyperlink 7 3 4" xfId="1280"/>
    <cellStyle name="Hyperlink 7 3 4 2" xfId="3491"/>
    <cellStyle name="Hyperlink 7 3 5" xfId="2386"/>
    <cellStyle name="Hyperlink 7 3 6" xfId="4596"/>
    <cellStyle name="Hyperlink 7 4" xfId="259"/>
    <cellStyle name="Hyperlink 7 4 2" xfId="535"/>
    <cellStyle name="Hyperlink 7 4 2 2" xfId="1087"/>
    <cellStyle name="Hyperlink 7 4 2 2 2" xfId="2200"/>
    <cellStyle name="Hyperlink 7 4 2 2 2 2" xfId="4411"/>
    <cellStyle name="Hyperlink 7 4 2 2 3" xfId="3306"/>
    <cellStyle name="Hyperlink 7 4 2 2 4" xfId="5516"/>
    <cellStyle name="Hyperlink 7 4 2 3" xfId="1648"/>
    <cellStyle name="Hyperlink 7 4 2 3 2" xfId="3859"/>
    <cellStyle name="Hyperlink 7 4 2 4" xfId="2754"/>
    <cellStyle name="Hyperlink 7 4 2 5" xfId="4964"/>
    <cellStyle name="Hyperlink 7 4 3" xfId="811"/>
    <cellStyle name="Hyperlink 7 4 3 2" xfId="1924"/>
    <cellStyle name="Hyperlink 7 4 3 2 2" xfId="4135"/>
    <cellStyle name="Hyperlink 7 4 3 3" xfId="3030"/>
    <cellStyle name="Hyperlink 7 4 3 4" xfId="5240"/>
    <cellStyle name="Hyperlink 7 4 4" xfId="1372"/>
    <cellStyle name="Hyperlink 7 4 4 2" xfId="3583"/>
    <cellStyle name="Hyperlink 7 4 5" xfId="2478"/>
    <cellStyle name="Hyperlink 7 4 6" xfId="4688"/>
    <cellStyle name="Hyperlink 7 5" xfId="351"/>
    <cellStyle name="Hyperlink 7 5 2" xfId="903"/>
    <cellStyle name="Hyperlink 7 5 2 2" xfId="2016"/>
    <cellStyle name="Hyperlink 7 5 2 2 2" xfId="4227"/>
    <cellStyle name="Hyperlink 7 5 2 3" xfId="3122"/>
    <cellStyle name="Hyperlink 7 5 2 4" xfId="5332"/>
    <cellStyle name="Hyperlink 7 5 3" xfId="1464"/>
    <cellStyle name="Hyperlink 7 5 3 2" xfId="3675"/>
    <cellStyle name="Hyperlink 7 5 4" xfId="2570"/>
    <cellStyle name="Hyperlink 7 5 5" xfId="4780"/>
    <cellStyle name="Hyperlink 7 6" xfId="627"/>
    <cellStyle name="Hyperlink 7 6 2" xfId="1740"/>
    <cellStyle name="Hyperlink 7 6 2 2" xfId="3951"/>
    <cellStyle name="Hyperlink 7 6 3" xfId="2846"/>
    <cellStyle name="Hyperlink 7 6 4" xfId="5056"/>
    <cellStyle name="Hyperlink 7 7" xfId="1188"/>
    <cellStyle name="Hyperlink 7 7 2" xfId="3399"/>
    <cellStyle name="Hyperlink 7 8" xfId="2294"/>
    <cellStyle name="Hyperlink 7 9" xfId="4504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2 2 2" xfId="2175"/>
    <cellStyle name="Hyperlink 8 2 2 2 2 2 2" xfId="4386"/>
    <cellStyle name="Hyperlink 8 2 2 2 2 3" xfId="3281"/>
    <cellStyle name="Hyperlink 8 2 2 2 2 4" xfId="5491"/>
    <cellStyle name="Hyperlink 8 2 2 2 3" xfId="1623"/>
    <cellStyle name="Hyperlink 8 2 2 2 3 2" xfId="3834"/>
    <cellStyle name="Hyperlink 8 2 2 2 4" xfId="2729"/>
    <cellStyle name="Hyperlink 8 2 2 2 5" xfId="4939"/>
    <cellStyle name="Hyperlink 8 2 2 3" xfId="786"/>
    <cellStyle name="Hyperlink 8 2 2 3 2" xfId="1899"/>
    <cellStyle name="Hyperlink 8 2 2 3 2 2" xfId="4110"/>
    <cellStyle name="Hyperlink 8 2 2 3 3" xfId="3005"/>
    <cellStyle name="Hyperlink 8 2 2 3 4" xfId="5215"/>
    <cellStyle name="Hyperlink 8 2 2 4" xfId="1347"/>
    <cellStyle name="Hyperlink 8 2 2 4 2" xfId="3558"/>
    <cellStyle name="Hyperlink 8 2 2 5" xfId="2453"/>
    <cellStyle name="Hyperlink 8 2 2 6" xfId="4663"/>
    <cellStyle name="Hyperlink 8 2 3" xfId="326"/>
    <cellStyle name="Hyperlink 8 2 3 2" xfId="602"/>
    <cellStyle name="Hyperlink 8 2 3 2 2" xfId="1154"/>
    <cellStyle name="Hyperlink 8 2 3 2 2 2" xfId="2267"/>
    <cellStyle name="Hyperlink 8 2 3 2 2 2 2" xfId="4478"/>
    <cellStyle name="Hyperlink 8 2 3 2 2 3" xfId="3373"/>
    <cellStyle name="Hyperlink 8 2 3 2 2 4" xfId="5583"/>
    <cellStyle name="Hyperlink 8 2 3 2 3" xfId="1715"/>
    <cellStyle name="Hyperlink 8 2 3 2 3 2" xfId="3926"/>
    <cellStyle name="Hyperlink 8 2 3 2 4" xfId="2821"/>
    <cellStyle name="Hyperlink 8 2 3 2 5" xfId="5031"/>
    <cellStyle name="Hyperlink 8 2 3 3" xfId="878"/>
    <cellStyle name="Hyperlink 8 2 3 3 2" xfId="1991"/>
    <cellStyle name="Hyperlink 8 2 3 3 2 2" xfId="4202"/>
    <cellStyle name="Hyperlink 8 2 3 3 3" xfId="3097"/>
    <cellStyle name="Hyperlink 8 2 3 3 4" xfId="5307"/>
    <cellStyle name="Hyperlink 8 2 3 4" xfId="1439"/>
    <cellStyle name="Hyperlink 8 2 3 4 2" xfId="3650"/>
    <cellStyle name="Hyperlink 8 2 3 5" xfId="2545"/>
    <cellStyle name="Hyperlink 8 2 3 6" xfId="4755"/>
    <cellStyle name="Hyperlink 8 2 4" xfId="418"/>
    <cellStyle name="Hyperlink 8 2 4 2" xfId="970"/>
    <cellStyle name="Hyperlink 8 2 4 2 2" xfId="2083"/>
    <cellStyle name="Hyperlink 8 2 4 2 2 2" xfId="4294"/>
    <cellStyle name="Hyperlink 8 2 4 2 3" xfId="3189"/>
    <cellStyle name="Hyperlink 8 2 4 2 4" xfId="5399"/>
    <cellStyle name="Hyperlink 8 2 4 3" xfId="1531"/>
    <cellStyle name="Hyperlink 8 2 4 3 2" xfId="3742"/>
    <cellStyle name="Hyperlink 8 2 4 4" xfId="2637"/>
    <cellStyle name="Hyperlink 8 2 4 5" xfId="4847"/>
    <cellStyle name="Hyperlink 8 2 5" xfId="694"/>
    <cellStyle name="Hyperlink 8 2 5 2" xfId="1807"/>
    <cellStyle name="Hyperlink 8 2 5 2 2" xfId="4018"/>
    <cellStyle name="Hyperlink 8 2 5 3" xfId="2913"/>
    <cellStyle name="Hyperlink 8 2 5 4" xfId="5123"/>
    <cellStyle name="Hyperlink 8 2 6" xfId="1255"/>
    <cellStyle name="Hyperlink 8 2 6 2" xfId="3466"/>
    <cellStyle name="Hyperlink 8 2 7" xfId="2361"/>
    <cellStyle name="Hyperlink 8 2 8" xfId="4571"/>
    <cellStyle name="Hyperlink 8 3" xfId="188"/>
    <cellStyle name="Hyperlink 8 3 2" xfId="464"/>
    <cellStyle name="Hyperlink 8 3 2 2" xfId="1016"/>
    <cellStyle name="Hyperlink 8 3 2 2 2" xfId="2129"/>
    <cellStyle name="Hyperlink 8 3 2 2 2 2" xfId="4340"/>
    <cellStyle name="Hyperlink 8 3 2 2 3" xfId="3235"/>
    <cellStyle name="Hyperlink 8 3 2 2 4" xfId="5445"/>
    <cellStyle name="Hyperlink 8 3 2 3" xfId="1577"/>
    <cellStyle name="Hyperlink 8 3 2 3 2" xfId="3788"/>
    <cellStyle name="Hyperlink 8 3 2 4" xfId="2683"/>
    <cellStyle name="Hyperlink 8 3 2 5" xfId="4893"/>
    <cellStyle name="Hyperlink 8 3 3" xfId="740"/>
    <cellStyle name="Hyperlink 8 3 3 2" xfId="1853"/>
    <cellStyle name="Hyperlink 8 3 3 2 2" xfId="4064"/>
    <cellStyle name="Hyperlink 8 3 3 3" xfId="2959"/>
    <cellStyle name="Hyperlink 8 3 3 4" xfId="5169"/>
    <cellStyle name="Hyperlink 8 3 4" xfId="1301"/>
    <cellStyle name="Hyperlink 8 3 4 2" xfId="3512"/>
    <cellStyle name="Hyperlink 8 3 5" xfId="2407"/>
    <cellStyle name="Hyperlink 8 3 6" xfId="4617"/>
    <cellStyle name="Hyperlink 8 4" xfId="280"/>
    <cellStyle name="Hyperlink 8 4 2" xfId="556"/>
    <cellStyle name="Hyperlink 8 4 2 2" xfId="1108"/>
    <cellStyle name="Hyperlink 8 4 2 2 2" xfId="2221"/>
    <cellStyle name="Hyperlink 8 4 2 2 2 2" xfId="4432"/>
    <cellStyle name="Hyperlink 8 4 2 2 3" xfId="3327"/>
    <cellStyle name="Hyperlink 8 4 2 2 4" xfId="5537"/>
    <cellStyle name="Hyperlink 8 4 2 3" xfId="1669"/>
    <cellStyle name="Hyperlink 8 4 2 3 2" xfId="3880"/>
    <cellStyle name="Hyperlink 8 4 2 4" xfId="2775"/>
    <cellStyle name="Hyperlink 8 4 2 5" xfId="4985"/>
    <cellStyle name="Hyperlink 8 4 3" xfId="832"/>
    <cellStyle name="Hyperlink 8 4 3 2" xfId="1945"/>
    <cellStyle name="Hyperlink 8 4 3 2 2" xfId="4156"/>
    <cellStyle name="Hyperlink 8 4 3 3" xfId="3051"/>
    <cellStyle name="Hyperlink 8 4 3 4" xfId="5261"/>
    <cellStyle name="Hyperlink 8 4 4" xfId="1393"/>
    <cellStyle name="Hyperlink 8 4 4 2" xfId="3604"/>
    <cellStyle name="Hyperlink 8 4 5" xfId="2499"/>
    <cellStyle name="Hyperlink 8 4 6" xfId="4709"/>
    <cellStyle name="Hyperlink 8 5" xfId="372"/>
    <cellStyle name="Hyperlink 8 5 2" xfId="924"/>
    <cellStyle name="Hyperlink 8 5 2 2" xfId="2037"/>
    <cellStyle name="Hyperlink 8 5 2 2 2" xfId="4248"/>
    <cellStyle name="Hyperlink 8 5 2 3" xfId="3143"/>
    <cellStyle name="Hyperlink 8 5 2 4" xfId="5353"/>
    <cellStyle name="Hyperlink 8 5 3" xfId="1485"/>
    <cellStyle name="Hyperlink 8 5 3 2" xfId="3696"/>
    <cellStyle name="Hyperlink 8 5 4" xfId="2591"/>
    <cellStyle name="Hyperlink 8 5 5" xfId="4801"/>
    <cellStyle name="Hyperlink 8 6" xfId="648"/>
    <cellStyle name="Hyperlink 8 6 2" xfId="1761"/>
    <cellStyle name="Hyperlink 8 6 2 2" xfId="3972"/>
    <cellStyle name="Hyperlink 8 6 3" xfId="2867"/>
    <cellStyle name="Hyperlink 8 6 4" xfId="5077"/>
    <cellStyle name="Hyperlink 8 7" xfId="1209"/>
    <cellStyle name="Hyperlink 8 7 2" xfId="3420"/>
    <cellStyle name="Hyperlink 8 8" xfId="2315"/>
    <cellStyle name="Hyperlink 8 9" xfId="4525"/>
    <cellStyle name="Hyperlink 9" xfId="101"/>
    <cellStyle name="Hyperlink 9 2" xfId="193"/>
    <cellStyle name="Hyperlink 9 2 2" xfId="469"/>
    <cellStyle name="Hyperlink 9 2 2 2" xfId="1021"/>
    <cellStyle name="Hyperlink 9 2 2 2 2" xfId="2134"/>
    <cellStyle name="Hyperlink 9 2 2 2 2 2" xfId="4345"/>
    <cellStyle name="Hyperlink 9 2 2 2 3" xfId="3240"/>
    <cellStyle name="Hyperlink 9 2 2 2 4" xfId="5450"/>
    <cellStyle name="Hyperlink 9 2 2 3" xfId="1582"/>
    <cellStyle name="Hyperlink 9 2 2 3 2" xfId="3793"/>
    <cellStyle name="Hyperlink 9 2 2 4" xfId="2688"/>
    <cellStyle name="Hyperlink 9 2 2 5" xfId="4898"/>
    <cellStyle name="Hyperlink 9 2 3" xfId="745"/>
    <cellStyle name="Hyperlink 9 2 3 2" xfId="1858"/>
    <cellStyle name="Hyperlink 9 2 3 2 2" xfId="4069"/>
    <cellStyle name="Hyperlink 9 2 3 3" xfId="2964"/>
    <cellStyle name="Hyperlink 9 2 3 4" xfId="5174"/>
    <cellStyle name="Hyperlink 9 2 4" xfId="1306"/>
    <cellStyle name="Hyperlink 9 2 4 2" xfId="3517"/>
    <cellStyle name="Hyperlink 9 2 5" xfId="2412"/>
    <cellStyle name="Hyperlink 9 2 6" xfId="4622"/>
    <cellStyle name="Hyperlink 9 3" xfId="285"/>
    <cellStyle name="Hyperlink 9 3 2" xfId="561"/>
    <cellStyle name="Hyperlink 9 3 2 2" xfId="1113"/>
    <cellStyle name="Hyperlink 9 3 2 2 2" xfId="2226"/>
    <cellStyle name="Hyperlink 9 3 2 2 2 2" xfId="4437"/>
    <cellStyle name="Hyperlink 9 3 2 2 3" xfId="3332"/>
    <cellStyle name="Hyperlink 9 3 2 2 4" xfId="5542"/>
    <cellStyle name="Hyperlink 9 3 2 3" xfId="1674"/>
    <cellStyle name="Hyperlink 9 3 2 3 2" xfId="3885"/>
    <cellStyle name="Hyperlink 9 3 2 4" xfId="2780"/>
    <cellStyle name="Hyperlink 9 3 2 5" xfId="4990"/>
    <cellStyle name="Hyperlink 9 3 3" xfId="837"/>
    <cellStyle name="Hyperlink 9 3 3 2" xfId="1950"/>
    <cellStyle name="Hyperlink 9 3 3 2 2" xfId="4161"/>
    <cellStyle name="Hyperlink 9 3 3 3" xfId="3056"/>
    <cellStyle name="Hyperlink 9 3 3 4" xfId="5266"/>
    <cellStyle name="Hyperlink 9 3 4" xfId="1398"/>
    <cellStyle name="Hyperlink 9 3 4 2" xfId="3609"/>
    <cellStyle name="Hyperlink 9 3 5" xfId="2504"/>
    <cellStyle name="Hyperlink 9 3 6" xfId="4714"/>
    <cellStyle name="Hyperlink 9 4" xfId="377"/>
    <cellStyle name="Hyperlink 9 4 2" xfId="929"/>
    <cellStyle name="Hyperlink 9 4 2 2" xfId="2042"/>
    <cellStyle name="Hyperlink 9 4 2 2 2" xfId="4253"/>
    <cellStyle name="Hyperlink 9 4 2 3" xfId="3148"/>
    <cellStyle name="Hyperlink 9 4 2 4" xfId="5358"/>
    <cellStyle name="Hyperlink 9 4 3" xfId="1490"/>
    <cellStyle name="Hyperlink 9 4 3 2" xfId="3701"/>
    <cellStyle name="Hyperlink 9 4 4" xfId="2596"/>
    <cellStyle name="Hyperlink 9 4 5" xfId="4806"/>
    <cellStyle name="Hyperlink 9 5" xfId="653"/>
    <cellStyle name="Hyperlink 9 5 2" xfId="1766"/>
    <cellStyle name="Hyperlink 9 5 2 2" xfId="3977"/>
    <cellStyle name="Hyperlink 9 5 3" xfId="2872"/>
    <cellStyle name="Hyperlink 9 5 4" xfId="5082"/>
    <cellStyle name="Hyperlink 9 6" xfId="1214"/>
    <cellStyle name="Hyperlink 9 6 2" xfId="3425"/>
    <cellStyle name="Hyperlink 9 7" xfId="2320"/>
    <cellStyle name="Hyperlink 9 8" xfId="4530"/>
    <cellStyle name="Incorrecto" xfId="10" builtinId="27" customBuiltin="1"/>
    <cellStyle name="Millares" xfId="1" builtinId="3"/>
    <cellStyle name="Neutral" xfId="11" builtinId="28" customBuiltin="1"/>
    <cellStyle name="Neutral 2" xfId="116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" xfId="227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itle 2" xfId="1160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26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259"/>
      <tableStyleElement type="headerRow" dxfId="258"/>
      <tableStyleElement type="totalRow" dxfId="257"/>
      <tableStyleElement type="firstColumn" dxfId="256"/>
      <tableStyleElement type="lastColumn" dxfId="255"/>
      <tableStyleElement type="firstRowStripe" dxfId="254"/>
      <tableStyleElement type="firstColumnStripe" dxfId="253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4.xml"/><Relationship Id="rId13" Type="http://schemas.openxmlformats.org/officeDocument/2006/relationships/worksheet" Target="worksheets/sheet9.xml"/><Relationship Id="rId18" Type="http://schemas.openxmlformats.org/officeDocument/2006/relationships/chartsheet" Target="chartsheets/sheet6.xml"/><Relationship Id="rId26" Type="http://schemas.openxmlformats.org/officeDocument/2006/relationships/calcChain" Target="calcChain.xml"/><Relationship Id="rId3" Type="http://schemas.openxmlformats.org/officeDocument/2006/relationships/worksheet" Target="worksheets/sheet1.xml"/><Relationship Id="rId21" Type="http://schemas.openxmlformats.org/officeDocument/2006/relationships/worksheet" Target="worksheets/sheet15.xml"/><Relationship Id="rId7" Type="http://schemas.openxmlformats.org/officeDocument/2006/relationships/chartsheet" Target="chartsheets/sheet4.xml"/><Relationship Id="rId12" Type="http://schemas.openxmlformats.org/officeDocument/2006/relationships/worksheet" Target="worksheets/sheet8.xml"/><Relationship Id="rId17" Type="http://schemas.openxmlformats.org/officeDocument/2006/relationships/worksheet" Target="worksheets/sheet12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5.xml"/><Relationship Id="rId20" Type="http://schemas.openxmlformats.org/officeDocument/2006/relationships/worksheet" Target="worksheets/sheet14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3.xml"/><Relationship Id="rId11" Type="http://schemas.openxmlformats.org/officeDocument/2006/relationships/worksheet" Target="worksheets/sheet7.xml"/><Relationship Id="rId24" Type="http://schemas.openxmlformats.org/officeDocument/2006/relationships/styles" Target="styles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1.xml"/><Relationship Id="rId23" Type="http://schemas.openxmlformats.org/officeDocument/2006/relationships/theme" Target="theme/theme1.xml"/><Relationship Id="rId10" Type="http://schemas.openxmlformats.org/officeDocument/2006/relationships/worksheet" Target="worksheets/sheet6.xml"/><Relationship Id="rId19" Type="http://schemas.openxmlformats.org/officeDocument/2006/relationships/worksheet" Target="worksheets/sheet13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5.xml"/><Relationship Id="rId14" Type="http://schemas.openxmlformats.org/officeDocument/2006/relationships/worksheet" Target="worksheets/sheet10.xml"/><Relationship Id="rId22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0797-4C69-A1FC-F3FBC590FC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8078143"/>
        <c:axId val="1398071071"/>
      </c:barChart>
      <c:catAx>
        <c:axId val="1398078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1071"/>
        <c:crosses val="autoZero"/>
        <c:auto val="1"/>
        <c:lblAlgn val="ctr"/>
        <c:lblOffset val="100"/>
        <c:noMultiLvlLbl val="0"/>
      </c:catAx>
      <c:valAx>
        <c:axId val="139807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80781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REPORTE!$Q$1:$Q$4</c:f>
              <c:strCache>
                <c:ptCount val="4"/>
                <c:pt idx="3">
                  <c:v>VERIFICACION DE IST</c:v>
                </c:pt>
              </c:strCache>
            </c:strRef>
          </c:cat>
          <c:val>
            <c:numRef>
              <c:f>REPORTE!#REF!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6"/>
                      <c:pt idx="0">
                        <c:v>DISTRITO NACIONAL</c:v>
                      </c:pt>
                      <c:pt idx="1">
                        <c:v>3335931905</c:v>
                      </c:pt>
                      <c:pt idx="2">
                        <c:v>6/24/2021 21:36</c:v>
                      </c:pt>
                      <c:pt idx="3">
                        <c:v>ReservaC Sto. Dgo.</c:v>
                      </c:pt>
                      <c:pt idx="4">
                        <c:v>624</c:v>
                      </c:pt>
                      <c:pt idx="5">
                        <c:v>DRBR624</c:v>
                      </c:pt>
                      <c:pt idx="6">
                        <c:v>ATM Policía Nacional I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NO</c:v>
                      </c:pt>
                      <c:pt idx="11">
                        <c:v>GAVETAS VACIAS + GAVETAS FALLANDO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Olivo Diaz, Maria Luisa</c:v>
                      </c:pt>
                    </c:strCache>
                  </c:strRef>
                </c15:tx>
              </c15:filteredSeriesTitle>
            </c:ext>
            <c:ext xmlns:c16="http://schemas.microsoft.com/office/drawing/2014/chart" uri="{C3380CC4-5D6E-409C-BE32-E72D297353CC}">
              <c16:uniqueId val="{00000000-9EF5-4307-8659-80CBCF8799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95627343"/>
        <c:axId val="1395628175"/>
      </c:barChart>
      <c:catAx>
        <c:axId val="13956273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8175"/>
        <c:crosses val="autoZero"/>
        <c:auto val="1"/>
        <c:lblAlgn val="ctr"/>
        <c:lblOffset val="100"/>
        <c:noMultiLvlLbl val="0"/>
      </c:catAx>
      <c:valAx>
        <c:axId val="139562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56273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8" workbookViewId="0" zoomToFit="1"/>
  </sheetViews>
  <customSheetViews>
    <customSheetView guid="{57C67F32-DCFA-4A16-B8F2-ADBDA29FCFC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E20EEB1D-5262-4D76-B4C9-00BD2E272F2B}" scale="72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104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1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1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6555" cy="629130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348</v>
          </cell>
          <cell r="B245" t="str">
            <v xml:space="preserve">ATM Oficina Las Terrenas </v>
          </cell>
          <cell r="C245" t="str">
            <v>NORTE</v>
          </cell>
        </row>
        <row r="246">
          <cell r="A246">
            <v>350</v>
          </cell>
          <cell r="B246" t="str">
            <v xml:space="preserve">ATM Oficina Villa Tapia </v>
          </cell>
          <cell r="C246" t="str">
            <v>NORTE</v>
          </cell>
        </row>
        <row r="247">
          <cell r="A247">
            <v>351</v>
          </cell>
          <cell r="B247" t="str">
            <v xml:space="preserve">ATM S/M José Luís (Puerto Plata) </v>
          </cell>
          <cell r="C247" t="str">
            <v>NORTE</v>
          </cell>
        </row>
        <row r="248">
          <cell r="A248">
            <v>352</v>
          </cell>
          <cell r="B248" t="str">
            <v xml:space="preserve">ATM Estación Shell Square One (Santiago) </v>
          </cell>
          <cell r="C248" t="str">
            <v>NORTE</v>
          </cell>
        </row>
        <row r="249">
          <cell r="A249">
            <v>353</v>
          </cell>
          <cell r="B249" t="str">
            <v xml:space="preserve">ATM Estación Boulevard Juan Dolio </v>
          </cell>
          <cell r="C249" t="str">
            <v>ESTE</v>
          </cell>
        </row>
        <row r="250">
          <cell r="A250">
            <v>354</v>
          </cell>
          <cell r="B250" t="str">
            <v xml:space="preserve">ATM Oficina Núñez de Cáceres II </v>
          </cell>
          <cell r="C250" t="str">
            <v>DISTRITO NACIONAL</v>
          </cell>
        </row>
        <row r="251">
          <cell r="A251">
            <v>355</v>
          </cell>
          <cell r="B251" t="str">
            <v xml:space="preserve">ATM UNP Metro II </v>
          </cell>
          <cell r="C251" t="str">
            <v>DISTRITO NACIONAL</v>
          </cell>
        </row>
        <row r="252">
          <cell r="A252">
            <v>356</v>
          </cell>
          <cell r="B252" t="str">
            <v xml:space="preserve">ATM Estación Sigma (San Cristóbal) </v>
          </cell>
          <cell r="C252" t="str">
            <v>SUR</v>
          </cell>
        </row>
        <row r="253">
          <cell r="A253">
            <v>357</v>
          </cell>
          <cell r="B253" t="str">
            <v xml:space="preserve">ATM Universidad Nacional Evangélica (Santiago) </v>
          </cell>
          <cell r="C253" t="str">
            <v>NORTE</v>
          </cell>
        </row>
        <row r="254">
          <cell r="A254">
            <v>358</v>
          </cell>
          <cell r="B254" t="str">
            <v>ATM Ayuntamiento Cevico</v>
          </cell>
          <cell r="C254" t="str">
            <v>NORTE</v>
          </cell>
        </row>
        <row r="255">
          <cell r="A255">
            <v>359</v>
          </cell>
          <cell r="B255" t="str">
            <v>ATM S/M Bravo Ozama</v>
          </cell>
          <cell r="C255" t="str">
            <v>DISTRITO NACIONAL</v>
          </cell>
        </row>
        <row r="256">
          <cell r="A256">
            <v>360</v>
          </cell>
          <cell r="B256" t="str">
            <v>ATM UNP Multicentro la Sirena Aut. Duarte</v>
          </cell>
          <cell r="C256" t="str">
            <v>DISTRITO NACIONAL</v>
          </cell>
        </row>
        <row r="257">
          <cell r="A257">
            <v>361</v>
          </cell>
          <cell r="B257" t="str">
            <v>ATM Estación Next La Cumbre</v>
          </cell>
          <cell r="C257" t="str">
            <v>NORTE</v>
          </cell>
        </row>
        <row r="258">
          <cell r="A258">
            <v>363</v>
          </cell>
          <cell r="B258" t="str">
            <v>ATM S/M Bravo Villa Mella</v>
          </cell>
          <cell r="C258" t="str">
            <v>DISTRITO NACIONAL</v>
          </cell>
        </row>
        <row r="259">
          <cell r="A259">
            <v>364</v>
          </cell>
          <cell r="B259" t="str">
            <v>ATM Tabadom Holding Santiago</v>
          </cell>
          <cell r="C259" t="str">
            <v>NORTE</v>
          </cell>
        </row>
        <row r="260">
          <cell r="A260">
            <v>365</v>
          </cell>
          <cell r="B260" t="str">
            <v>ATM Centro Medico de Diabetes, Obesidad y Endocrinología (CEMDOE)</v>
          </cell>
          <cell r="C260" t="str">
            <v>DISTRITO NACIONAL</v>
          </cell>
        </row>
        <row r="261">
          <cell r="A261">
            <v>366</v>
          </cell>
          <cell r="B261" t="str">
            <v>ATM Oficina Boulevard (Higuey) II</v>
          </cell>
          <cell r="C261" t="str">
            <v>ESTE</v>
          </cell>
        </row>
        <row r="262">
          <cell r="A262">
            <v>368</v>
          </cell>
          <cell r="B262" t="str">
            <v>ATM Ayuntamiento Peralvillo</v>
          </cell>
          <cell r="C262" t="str">
            <v>ESTE</v>
          </cell>
        </row>
        <row r="263">
          <cell r="A263">
            <v>370</v>
          </cell>
          <cell r="B263" t="str">
            <v>ATM Oficina Cruce de Imbert II (puerto Plata)</v>
          </cell>
          <cell r="C263" t="str">
            <v>NORTE</v>
          </cell>
        </row>
        <row r="264">
          <cell r="A264">
            <v>372</v>
          </cell>
          <cell r="B264" t="str">
            <v>ATM Oficina Sánchez II</v>
          </cell>
          <cell r="C264" t="str">
            <v>NORTE</v>
          </cell>
        </row>
        <row r="265">
          <cell r="A265">
            <v>373</v>
          </cell>
          <cell r="B265" t="str">
            <v>S/M Tangui Nagua</v>
          </cell>
          <cell r="C265" t="str">
            <v>NORTE</v>
          </cell>
        </row>
        <row r="266">
          <cell r="A266">
            <v>377</v>
          </cell>
          <cell r="B266" t="str">
            <v>ATM Estación del Metro Eduardo Brito</v>
          </cell>
          <cell r="C266" t="str">
            <v>DISTRITO NACIONAL</v>
          </cell>
        </row>
        <row r="267">
          <cell r="A267">
            <v>378</v>
          </cell>
          <cell r="B267" t="str">
            <v>ATM UNP Villa Flores</v>
          </cell>
          <cell r="C267" t="str">
            <v>DISTRITO NACIONAL</v>
          </cell>
        </row>
        <row r="268">
          <cell r="A268">
            <v>380</v>
          </cell>
          <cell r="B268" t="str">
            <v xml:space="preserve">ATM Oficina Navarrete </v>
          </cell>
          <cell r="C268" t="str">
            <v>NORTE</v>
          </cell>
        </row>
        <row r="269">
          <cell r="A269">
            <v>382</v>
          </cell>
          <cell r="B269" t="str">
            <v>ATM Estación del Metro María Montés</v>
          </cell>
          <cell r="C269" t="str">
            <v>DISTRITO NACIONAL</v>
          </cell>
        </row>
        <row r="270">
          <cell r="A270">
            <v>383</v>
          </cell>
          <cell r="B270" t="str">
            <v>ATM S/M Daniel (Dajabón)</v>
          </cell>
          <cell r="C270" t="str">
            <v>NORTE</v>
          </cell>
        </row>
        <row r="271">
          <cell r="A271">
            <v>385</v>
          </cell>
          <cell r="B271" t="str">
            <v xml:space="preserve">ATM Plaza Verón I </v>
          </cell>
          <cell r="C271" t="str">
            <v>ESTE</v>
          </cell>
        </row>
        <row r="272">
          <cell r="A272">
            <v>386</v>
          </cell>
          <cell r="B272" t="str">
            <v xml:space="preserve">ATM Plaza Verón II </v>
          </cell>
          <cell r="C272" t="str">
            <v>ESTE</v>
          </cell>
        </row>
        <row r="273">
          <cell r="A273">
            <v>387</v>
          </cell>
          <cell r="B273" t="str">
            <v xml:space="preserve">ATM S/M La Cadena San Vicente de Paul </v>
          </cell>
          <cell r="C273" t="str">
            <v>DISTRITO NACIONAL</v>
          </cell>
        </row>
        <row r="274">
          <cell r="A274">
            <v>388</v>
          </cell>
          <cell r="B274" t="str">
            <v xml:space="preserve">ATM Multicentro La Sirena Puerto Plata </v>
          </cell>
          <cell r="C274" t="str">
            <v>NORTE</v>
          </cell>
        </row>
        <row r="275">
          <cell r="A275">
            <v>389</v>
          </cell>
          <cell r="B275" t="str">
            <v xml:space="preserve">ATM Casino Hotel Princess </v>
          </cell>
          <cell r="C275" t="str">
            <v>DISTRITO NACIONAL</v>
          </cell>
        </row>
        <row r="276">
          <cell r="A276">
            <v>390</v>
          </cell>
          <cell r="B276" t="str">
            <v xml:space="preserve">ATM Oficina Boca Chica II </v>
          </cell>
          <cell r="C276" t="str">
            <v>DISTRITO NACIONAL</v>
          </cell>
        </row>
        <row r="277">
          <cell r="A277">
            <v>391</v>
          </cell>
          <cell r="B277" t="str">
            <v xml:space="preserve">ATM S/M Jumbo Luperón </v>
          </cell>
          <cell r="C277" t="str">
            <v>DISTRITO NACIONAL</v>
          </cell>
        </row>
        <row r="278">
          <cell r="A278">
            <v>392</v>
          </cell>
          <cell r="B278" t="str">
            <v xml:space="preserve">ATM Oficina San Juan de la Maguana II </v>
          </cell>
          <cell r="C278" t="str">
            <v>SUR</v>
          </cell>
        </row>
        <row r="279">
          <cell r="A279">
            <v>394</v>
          </cell>
          <cell r="B279" t="str">
            <v xml:space="preserve">ATM Multicentro La Sirena Luperón </v>
          </cell>
          <cell r="C279" t="str">
            <v>DISTRITO NACIONAL</v>
          </cell>
        </row>
        <row r="280">
          <cell r="A280">
            <v>395</v>
          </cell>
          <cell r="B280" t="str">
            <v xml:space="preserve">ATM UNP Sabana Iglesia </v>
          </cell>
          <cell r="C280" t="str">
            <v>NORTE</v>
          </cell>
        </row>
        <row r="281">
          <cell r="A281">
            <v>396</v>
          </cell>
          <cell r="B281" t="str">
            <v xml:space="preserve">ATM Oficina Plaza Ulloa (La Fuente) </v>
          </cell>
          <cell r="C281" t="str">
            <v>NORTE</v>
          </cell>
        </row>
        <row r="282">
          <cell r="A282">
            <v>397</v>
          </cell>
          <cell r="B282" t="str">
            <v xml:space="preserve">ATM Autobanco San Francisco de Macoris </v>
          </cell>
          <cell r="C282" t="str">
            <v>NORTE</v>
          </cell>
        </row>
        <row r="283">
          <cell r="A283">
            <v>399</v>
          </cell>
          <cell r="B283" t="str">
            <v xml:space="preserve">ATM Oficina La Romana II </v>
          </cell>
          <cell r="C283" t="str">
            <v>ESTE</v>
          </cell>
        </row>
        <row r="284">
          <cell r="A284">
            <v>402</v>
          </cell>
          <cell r="B284" t="str">
            <v xml:space="preserve">ATM La Sirena La Vega </v>
          </cell>
          <cell r="C284" t="str">
            <v>NORTE</v>
          </cell>
        </row>
        <row r="285">
          <cell r="A285">
            <v>403</v>
          </cell>
          <cell r="B285" t="str">
            <v xml:space="preserve">ATM Oficina Vicente Noble </v>
          </cell>
          <cell r="C285" t="str">
            <v>SUR</v>
          </cell>
        </row>
        <row r="286">
          <cell r="A286">
            <v>405</v>
          </cell>
          <cell r="B286" t="str">
            <v xml:space="preserve">ATM UNP Loma de Cabrera </v>
          </cell>
          <cell r="C286" t="str">
            <v>NORTE</v>
          </cell>
        </row>
        <row r="287">
          <cell r="A287">
            <v>406</v>
          </cell>
          <cell r="B287" t="str">
            <v xml:space="preserve">ATM UNP Plaza Lama Máximo Gómez </v>
          </cell>
          <cell r="C287" t="str">
            <v>DISTRITO NACIONAL</v>
          </cell>
        </row>
        <row r="288">
          <cell r="A288">
            <v>407</v>
          </cell>
          <cell r="B288" t="str">
            <v xml:space="preserve">ATM Multicentro La Sirena Villa Mella </v>
          </cell>
          <cell r="C288" t="str">
            <v>DISTRITO NACIONAL</v>
          </cell>
        </row>
        <row r="289">
          <cell r="A289">
            <v>408</v>
          </cell>
          <cell r="B289" t="str">
            <v xml:space="preserve">ATM Autobanco Las Palmas de Herrera </v>
          </cell>
          <cell r="C289" t="str">
            <v>DISTRITO NACIONAL</v>
          </cell>
        </row>
        <row r="290">
          <cell r="A290">
            <v>409</v>
          </cell>
          <cell r="B290" t="str">
            <v xml:space="preserve">ATM Oficina Las Palmas de Herrera I </v>
          </cell>
          <cell r="C290" t="str">
            <v>DISTRITO NACIONAL</v>
          </cell>
        </row>
        <row r="291">
          <cell r="A291">
            <v>410</v>
          </cell>
          <cell r="B291" t="str">
            <v xml:space="preserve">ATM Oficina Las Palmas de Herrera II </v>
          </cell>
          <cell r="C291" t="str">
            <v>DISTRITO NACIONAL</v>
          </cell>
        </row>
        <row r="292">
          <cell r="A292">
            <v>411</v>
          </cell>
          <cell r="B292" t="str">
            <v xml:space="preserve">ATM UNP Piedra Blanca </v>
          </cell>
          <cell r="C292" t="str">
            <v>NORTE</v>
          </cell>
        </row>
        <row r="293">
          <cell r="A293">
            <v>413</v>
          </cell>
          <cell r="B293" t="str">
            <v xml:space="preserve">ATM UNP Las Galeras Samaná </v>
          </cell>
          <cell r="C293" t="str">
            <v>NORTE</v>
          </cell>
        </row>
        <row r="294">
          <cell r="A294">
            <v>414</v>
          </cell>
          <cell r="B294" t="str">
            <v>ATM Villa Francisca II</v>
          </cell>
          <cell r="C294" t="str">
            <v>DISTRITO NACIONAL</v>
          </cell>
        </row>
        <row r="295">
          <cell r="A295">
            <v>415</v>
          </cell>
          <cell r="B295" t="str">
            <v xml:space="preserve">ATM Autobanco San Martín I </v>
          </cell>
          <cell r="C295" t="str">
            <v>DISTRITO NACIONAL</v>
          </cell>
        </row>
        <row r="296">
          <cell r="A296">
            <v>416</v>
          </cell>
          <cell r="B296" t="str">
            <v xml:space="preserve">ATM Autobanco San Martín II </v>
          </cell>
          <cell r="C296" t="str">
            <v>DISTRITO NACIONAL</v>
          </cell>
        </row>
        <row r="297">
          <cell r="A297">
            <v>420</v>
          </cell>
          <cell r="B297" t="str">
            <v xml:space="preserve">ATM DGII Av. Lincoln </v>
          </cell>
          <cell r="C297" t="str">
            <v>DISTRITO NACIONAL</v>
          </cell>
        </row>
        <row r="298">
          <cell r="A298">
            <v>421</v>
          </cell>
          <cell r="B298" t="str">
            <v xml:space="preserve">ATM Estación Texaco Arroyo Hondo </v>
          </cell>
          <cell r="C298" t="str">
            <v>DISTRITO NACIONAL</v>
          </cell>
        </row>
        <row r="299">
          <cell r="A299">
            <v>422</v>
          </cell>
          <cell r="B299" t="str">
            <v xml:space="preserve">ATM Olé Manoguayabo </v>
          </cell>
          <cell r="C299" t="str">
            <v>DISTRITO NACIONAL</v>
          </cell>
        </row>
        <row r="300">
          <cell r="A300">
            <v>423</v>
          </cell>
          <cell r="B300" t="str">
            <v xml:space="preserve">ATM Farmacia Marinely </v>
          </cell>
          <cell r="C300" t="str">
            <v>DISTRITO NACIONAL</v>
          </cell>
        </row>
        <row r="301">
          <cell r="A301">
            <v>424</v>
          </cell>
          <cell r="B301" t="str">
            <v xml:space="preserve">ATM UNP Jumbo Luperón I </v>
          </cell>
          <cell r="C301" t="str">
            <v>DISTRITO NACIONAL</v>
          </cell>
        </row>
        <row r="302">
          <cell r="A302">
            <v>425</v>
          </cell>
          <cell r="B302" t="str">
            <v xml:space="preserve">ATM UNP Jumbo Luperón II </v>
          </cell>
          <cell r="C302" t="str">
            <v>DISTRITO NACIONAL</v>
          </cell>
        </row>
        <row r="303">
          <cell r="A303">
            <v>427</v>
          </cell>
          <cell r="B303" t="str">
            <v xml:space="preserve">ATM Almacenes Iberia (Hato Mayor) </v>
          </cell>
          <cell r="C303" t="str">
            <v>ESTE</v>
          </cell>
        </row>
        <row r="304">
          <cell r="A304">
            <v>428</v>
          </cell>
          <cell r="B304" t="str">
            <v xml:space="preserve">ATM Acrópolis Center </v>
          </cell>
          <cell r="C304" t="str">
            <v>DISTRITO NACIONAL</v>
          </cell>
        </row>
        <row r="305">
          <cell r="A305">
            <v>429</v>
          </cell>
          <cell r="B305" t="str">
            <v xml:space="preserve">ATM Oficina Jumbo La Romana </v>
          </cell>
          <cell r="C305" t="str">
            <v>ESTE</v>
          </cell>
        </row>
        <row r="306">
          <cell r="A306">
            <v>430</v>
          </cell>
          <cell r="B306" t="str">
            <v xml:space="preserve">ATM Almacén IKEA </v>
          </cell>
          <cell r="C306" t="str">
            <v>DISTRITO NACIONAL</v>
          </cell>
        </row>
        <row r="307">
          <cell r="A307">
            <v>431</v>
          </cell>
          <cell r="B307" t="str">
            <v xml:space="preserve">ATM Autoservicio Sol (Santiago) </v>
          </cell>
          <cell r="C307" t="str">
            <v>NORTE</v>
          </cell>
        </row>
        <row r="308">
          <cell r="A308">
            <v>432</v>
          </cell>
          <cell r="B308" t="str">
            <v xml:space="preserve">ATM Oficina Puerto Plata II </v>
          </cell>
          <cell r="C308" t="str">
            <v>NORTE</v>
          </cell>
        </row>
        <row r="309">
          <cell r="A309">
            <v>433</v>
          </cell>
          <cell r="B309" t="str">
            <v xml:space="preserve">ATM Centro Comercial Las Canas (Cap Cana) </v>
          </cell>
          <cell r="C309" t="str">
            <v>ESTE</v>
          </cell>
        </row>
        <row r="310">
          <cell r="A310">
            <v>434</v>
          </cell>
          <cell r="B310" t="str">
            <v xml:space="preserve">ATM Generadora Hidroeléctrica Dom. (EGEHID) </v>
          </cell>
          <cell r="C310" t="str">
            <v>DISTRITO NACIONAL</v>
          </cell>
        </row>
        <row r="311">
          <cell r="A311">
            <v>435</v>
          </cell>
          <cell r="B311" t="str">
            <v xml:space="preserve">ATM Autobanco Torre I </v>
          </cell>
          <cell r="C311" t="str">
            <v>DISTRITO NACIONAL</v>
          </cell>
        </row>
        <row r="312">
          <cell r="A312">
            <v>436</v>
          </cell>
          <cell r="B312" t="str">
            <v xml:space="preserve">ATM Autobanco Torre II </v>
          </cell>
          <cell r="C312" t="str">
            <v>DISTRITO NACIONAL</v>
          </cell>
        </row>
        <row r="313">
          <cell r="A313">
            <v>437</v>
          </cell>
          <cell r="B313" t="str">
            <v xml:space="preserve">ATM Autobanco Torre III </v>
          </cell>
          <cell r="C313" t="str">
            <v>DISTRITO NACIONAL</v>
          </cell>
        </row>
        <row r="314">
          <cell r="A314">
            <v>438</v>
          </cell>
          <cell r="B314" t="str">
            <v xml:space="preserve">ATM Autobanco Torre IV </v>
          </cell>
          <cell r="C314" t="str">
            <v>DISTRITO NACIONAL</v>
          </cell>
        </row>
        <row r="315">
          <cell r="A315">
            <v>441</v>
          </cell>
          <cell r="B315" t="str">
            <v>ATM Estacion de Servicio Romulo Betancour</v>
          </cell>
          <cell r="C315" t="str">
            <v>DISTRITO NACIONAL</v>
          </cell>
        </row>
        <row r="316">
          <cell r="A316">
            <v>443</v>
          </cell>
          <cell r="B316" t="str">
            <v xml:space="preserve">ATM Edificio San Rafael </v>
          </cell>
          <cell r="C316" t="str">
            <v>DISTRITO NACIONAL</v>
          </cell>
        </row>
        <row r="317">
          <cell r="A317">
            <v>444</v>
          </cell>
          <cell r="B317" t="str">
            <v xml:space="preserve">ATM Hospital Metropolitano de (Santiago) (HOMS) </v>
          </cell>
          <cell r="C317" t="str">
            <v>NORTE</v>
          </cell>
        </row>
        <row r="318">
          <cell r="A318">
            <v>445</v>
          </cell>
          <cell r="B318" t="str">
            <v xml:space="preserve">ATM Distribuidora Corripio </v>
          </cell>
          <cell r="C318" t="str">
            <v>DISTRITO NACIONAL</v>
          </cell>
        </row>
        <row r="319">
          <cell r="A319">
            <v>446</v>
          </cell>
          <cell r="B319" t="str">
            <v>ATM Hipodromo V Centenario</v>
          </cell>
          <cell r="C319" t="str">
            <v>DISTRITO NACIONAL</v>
          </cell>
        </row>
        <row r="320">
          <cell r="A320">
            <v>447</v>
          </cell>
          <cell r="B320" t="str">
            <v xml:space="preserve">ATM Centro Caja Plaza Lama (La Romana) </v>
          </cell>
          <cell r="C320" t="str">
            <v>ESTE</v>
          </cell>
        </row>
        <row r="321">
          <cell r="A321">
            <v>448</v>
          </cell>
          <cell r="B321" t="str">
            <v xml:space="preserve">ATM Club Banco Central </v>
          </cell>
          <cell r="C321" t="str">
            <v>DISTRITO NACIONAL</v>
          </cell>
        </row>
        <row r="322">
          <cell r="A322">
            <v>449</v>
          </cell>
          <cell r="B322" t="str">
            <v>ATM Autobanco Lope de Vega II</v>
          </cell>
          <cell r="C322" t="str">
            <v>DISTRITO NACIONAL</v>
          </cell>
        </row>
        <row r="323">
          <cell r="A323">
            <v>453</v>
          </cell>
          <cell r="B323" t="str">
            <v xml:space="preserve">ATM Autobanco Sarasota II </v>
          </cell>
          <cell r="C323" t="str">
            <v>DISTRITO NACIONAL</v>
          </cell>
        </row>
        <row r="324">
          <cell r="A324">
            <v>454</v>
          </cell>
          <cell r="B324" t="str">
            <v>ATM Partido Dajabón</v>
          </cell>
          <cell r="C324" t="str">
            <v>NORTE</v>
          </cell>
        </row>
        <row r="325">
          <cell r="A325">
            <v>455</v>
          </cell>
          <cell r="B325" t="str">
            <v xml:space="preserve">ATM Oficina Baní II </v>
          </cell>
          <cell r="C325" t="str">
            <v>SUR</v>
          </cell>
        </row>
        <row r="326">
          <cell r="A326">
            <v>457</v>
          </cell>
          <cell r="B326" t="str">
            <v>ATM S/M Olé Hainamosa</v>
          </cell>
          <cell r="C326" t="str">
            <v>DISTRITO NACIONAL</v>
          </cell>
        </row>
        <row r="327">
          <cell r="A327">
            <v>458</v>
          </cell>
          <cell r="B327" t="str">
            <v>ATM Hospital Dario Contreras</v>
          </cell>
          <cell r="C327" t="str">
            <v>DISTRITO NACIONAL</v>
          </cell>
        </row>
        <row r="328">
          <cell r="A328">
            <v>459</v>
          </cell>
          <cell r="B328" t="str">
            <v>ATM Estación Jima Bonao</v>
          </cell>
          <cell r="C328" t="str">
            <v>DISTRITO NACIONAL</v>
          </cell>
        </row>
        <row r="329">
          <cell r="A329">
            <v>461</v>
          </cell>
          <cell r="B329" t="str">
            <v xml:space="preserve">ATM Autobanco Sarasota I </v>
          </cell>
          <cell r="C329" t="str">
            <v>DISTRITO NACIONAL</v>
          </cell>
        </row>
        <row r="330">
          <cell r="A330">
            <v>462</v>
          </cell>
          <cell r="B330" t="str">
            <v>ATM Agrocafe Del Caribe</v>
          </cell>
          <cell r="C330" t="str">
            <v>ESTE</v>
          </cell>
        </row>
        <row r="331">
          <cell r="A331">
            <v>463</v>
          </cell>
          <cell r="B331" t="str">
            <v xml:space="preserve">ATM La Sirena El Embrujo </v>
          </cell>
          <cell r="C331" t="str">
            <v>NORTE</v>
          </cell>
        </row>
        <row r="332">
          <cell r="A332">
            <v>465</v>
          </cell>
          <cell r="B332" t="str">
            <v>ATM Edificio Tarjeta de Crédito</v>
          </cell>
          <cell r="C332" t="str">
            <v>DISTRITO NACIONAL</v>
          </cell>
        </row>
        <row r="333">
          <cell r="A333">
            <v>466</v>
          </cell>
          <cell r="B333" t="str">
            <v>ATM Superintendencia de Valores</v>
          </cell>
          <cell r="C333" t="str">
            <v>DISTRITO NACIONAL</v>
          </cell>
        </row>
        <row r="334">
          <cell r="A334">
            <v>467</v>
          </cell>
          <cell r="B334" t="str">
            <v>ATM Estacion Rilix Pontezuela (puerto Plata)</v>
          </cell>
          <cell r="C334" t="str">
            <v>NORTE</v>
          </cell>
        </row>
        <row r="335">
          <cell r="A335">
            <v>468</v>
          </cell>
          <cell r="B335" t="str">
            <v>ATM Estadio Quisqueya</v>
          </cell>
          <cell r="C335" t="str">
            <v>DISTRITO NACIONAL</v>
          </cell>
        </row>
        <row r="336">
          <cell r="A336">
            <v>469</v>
          </cell>
          <cell r="B336" t="str">
            <v>ATM ASOCIVU</v>
          </cell>
          <cell r="C336" t="str">
            <v>DISTRITO NACIONAL</v>
          </cell>
        </row>
        <row r="337">
          <cell r="A337">
            <v>470</v>
          </cell>
          <cell r="B337" t="str">
            <v xml:space="preserve">ATM Hospital Taiwán (Azua) </v>
          </cell>
          <cell r="C337" t="str">
            <v>SUR</v>
          </cell>
        </row>
        <row r="338">
          <cell r="A338">
            <v>471</v>
          </cell>
          <cell r="B338" t="str">
            <v>ATM Autoservicio DGT I</v>
          </cell>
          <cell r="C338" t="str">
            <v>DISTRITO NACIONAL</v>
          </cell>
        </row>
        <row r="339">
          <cell r="A339">
            <v>472</v>
          </cell>
          <cell r="B339" t="str">
            <v xml:space="preserve">ATM Plaza Megatone (Moca) </v>
          </cell>
          <cell r="C339" t="str">
            <v>NORTE</v>
          </cell>
        </row>
        <row r="340">
          <cell r="A340">
            <v>473</v>
          </cell>
          <cell r="B340" t="str">
            <v xml:space="preserve">ATM Oficina Carrefour II </v>
          </cell>
          <cell r="C340" t="str">
            <v>DISTRITO NACIONAL</v>
          </cell>
        </row>
        <row r="341">
          <cell r="A341">
            <v>476</v>
          </cell>
          <cell r="B341" t="str">
            <v xml:space="preserve">ATM Multicentro La Sirena Las Caobas </v>
          </cell>
          <cell r="C341" t="str">
            <v>DISTRITO NACIONAL</v>
          </cell>
        </row>
        <row r="342">
          <cell r="A342">
            <v>480</v>
          </cell>
          <cell r="B342" t="str">
            <v>ATM UNP Farmaconal Higuey</v>
          </cell>
          <cell r="C342" t="str">
            <v>ESTE</v>
          </cell>
        </row>
        <row r="343">
          <cell r="A343">
            <v>482</v>
          </cell>
          <cell r="B343" t="str">
            <v xml:space="preserve">ATM Centro de Caja Plaza Lama (Santiago) </v>
          </cell>
          <cell r="C343" t="str">
            <v>NORTE</v>
          </cell>
        </row>
        <row r="344">
          <cell r="A344">
            <v>483</v>
          </cell>
          <cell r="B344" t="str">
            <v xml:space="preserve">ATM S/M Karla (Dajabón) </v>
          </cell>
          <cell r="C344" t="str">
            <v>NORTE</v>
          </cell>
        </row>
        <row r="345">
          <cell r="A345">
            <v>485</v>
          </cell>
          <cell r="B345" t="str">
            <v xml:space="preserve">ATM CEDIMAT </v>
          </cell>
          <cell r="C345" t="str">
            <v>DISTRITO NACIONAL</v>
          </cell>
        </row>
        <row r="346">
          <cell r="A346">
            <v>486</v>
          </cell>
          <cell r="B346" t="str">
            <v xml:space="preserve">ATM Olé La Caleta </v>
          </cell>
          <cell r="C346" t="str">
            <v>DISTRITO NACIONAL</v>
          </cell>
        </row>
        <row r="347">
          <cell r="A347">
            <v>487</v>
          </cell>
          <cell r="B347" t="str">
            <v xml:space="preserve">ATM Olé Hainamosa </v>
          </cell>
          <cell r="C347" t="str">
            <v>DISTRITO NACIONAL</v>
          </cell>
        </row>
        <row r="348">
          <cell r="A348">
            <v>488</v>
          </cell>
          <cell r="B348" t="str">
            <v xml:space="preserve">ATM Aeropuerto El Higuero </v>
          </cell>
          <cell r="C348" t="str">
            <v>DISTRITO NACIONAL</v>
          </cell>
        </row>
        <row r="349">
          <cell r="A349">
            <v>489</v>
          </cell>
          <cell r="B349" t="str">
            <v xml:space="preserve">ATM Aeropuerto El Catey (Samaná) </v>
          </cell>
          <cell r="C349" t="str">
            <v>NORTE</v>
          </cell>
        </row>
        <row r="350">
          <cell r="A350">
            <v>490</v>
          </cell>
          <cell r="B350" t="str">
            <v xml:space="preserve">ATM Hospital Ney Arias Lora </v>
          </cell>
          <cell r="C350" t="str">
            <v>DISTRITO NACIONAL</v>
          </cell>
        </row>
        <row r="351">
          <cell r="A351">
            <v>491</v>
          </cell>
          <cell r="B351" t="str">
            <v xml:space="preserve">ATM Dolphin Explorer </v>
          </cell>
          <cell r="C351" t="str">
            <v>ESTE</v>
          </cell>
        </row>
        <row r="352">
          <cell r="A352">
            <v>492</v>
          </cell>
          <cell r="B352" t="str">
            <v>S/M Nacional El Dorado (Santiago)</v>
          </cell>
          <cell r="C352" t="str">
            <v>NORTE</v>
          </cell>
        </row>
        <row r="353">
          <cell r="A353">
            <v>493</v>
          </cell>
          <cell r="B353" t="str">
            <v xml:space="preserve">ATM Oficina Haina Occidental II </v>
          </cell>
          <cell r="C353" t="str">
            <v>DISTRITO NACIONAL</v>
          </cell>
        </row>
        <row r="354">
          <cell r="A354">
            <v>494</v>
          </cell>
          <cell r="B354" t="str">
            <v xml:space="preserve">ATM Oficina Blue Mall </v>
          </cell>
          <cell r="C354" t="str">
            <v>DISTRITO NACIONAL</v>
          </cell>
        </row>
        <row r="355">
          <cell r="A355">
            <v>495</v>
          </cell>
          <cell r="B355" t="str">
            <v>ATM Cemento PANAM</v>
          </cell>
          <cell r="C355" t="str">
            <v>ESTE</v>
          </cell>
        </row>
        <row r="356">
          <cell r="A356">
            <v>496</v>
          </cell>
          <cell r="B356" t="str">
            <v xml:space="preserve">ATM Multicentro La Sirena Bonao </v>
          </cell>
          <cell r="C356" t="str">
            <v>NORTE</v>
          </cell>
        </row>
        <row r="357">
          <cell r="A357">
            <v>497</v>
          </cell>
          <cell r="B357" t="str">
            <v>ATM Ofic. El Portal ll (Santiago)</v>
          </cell>
          <cell r="C357" t="str">
            <v>NORTE</v>
          </cell>
        </row>
        <row r="358">
          <cell r="A358">
            <v>498</v>
          </cell>
          <cell r="B358" t="str">
            <v xml:space="preserve">ATM Estación Sunix 27 de Febrero </v>
          </cell>
          <cell r="C358" t="str">
            <v>DISTRITO NACIONAL</v>
          </cell>
        </row>
        <row r="359">
          <cell r="A359">
            <v>499</v>
          </cell>
          <cell r="B359" t="str">
            <v xml:space="preserve">ATM Estación Sunix Tiradentes </v>
          </cell>
          <cell r="C359" t="str">
            <v>DISTRITO NACIONAL</v>
          </cell>
        </row>
        <row r="360">
          <cell r="A360">
            <v>500</v>
          </cell>
          <cell r="B360" t="str">
            <v xml:space="preserve">ATM UNP Cutupú </v>
          </cell>
          <cell r="C360" t="str">
            <v>NORTE</v>
          </cell>
        </row>
        <row r="361">
          <cell r="A361">
            <v>501</v>
          </cell>
          <cell r="B361" t="str">
            <v xml:space="preserve">ATM UNP La Canela </v>
          </cell>
          <cell r="C361" t="str">
            <v>NORTE</v>
          </cell>
        </row>
        <row r="362">
          <cell r="A362">
            <v>502</v>
          </cell>
          <cell r="B362" t="str">
            <v xml:space="preserve">ATM Materno Infantil de (Santiago) </v>
          </cell>
          <cell r="C362" t="str">
            <v>NORTE</v>
          </cell>
        </row>
        <row r="363">
          <cell r="A363">
            <v>504</v>
          </cell>
          <cell r="B363" t="str">
            <v>ATM CURNA UASD Nagua</v>
          </cell>
          <cell r="C363" t="str">
            <v>NORTE</v>
          </cell>
        </row>
        <row r="364">
          <cell r="A364">
            <v>507</v>
          </cell>
          <cell r="B364" t="str">
            <v>ATM Estación Sigma Boca Chica</v>
          </cell>
          <cell r="C364" t="str">
            <v>DISTRITO NACIONAL</v>
          </cell>
        </row>
        <row r="365">
          <cell r="A365">
            <v>510</v>
          </cell>
          <cell r="B365" t="str">
            <v xml:space="preserve">ATM Ferretería Bellón (Santiago) </v>
          </cell>
          <cell r="C365" t="str">
            <v>NORTE</v>
          </cell>
        </row>
        <row r="366">
          <cell r="A366">
            <v>511</v>
          </cell>
          <cell r="B366" t="str">
            <v xml:space="preserve">ATM UNP Río San Juan (Nagua) </v>
          </cell>
          <cell r="C366" t="str">
            <v>NORTE</v>
          </cell>
        </row>
        <row r="367">
          <cell r="A367">
            <v>512</v>
          </cell>
          <cell r="B367" t="str">
            <v>ATM Plaza Jesús Ferreira</v>
          </cell>
          <cell r="C367" t="str">
            <v>SUR</v>
          </cell>
        </row>
        <row r="368">
          <cell r="A368">
            <v>513</v>
          </cell>
          <cell r="B368" t="str">
            <v xml:space="preserve">ATM UNP Lagunas de Nisibón </v>
          </cell>
          <cell r="C368" t="str">
            <v>ESTE</v>
          </cell>
        </row>
        <row r="369">
          <cell r="A369">
            <v>514</v>
          </cell>
          <cell r="B369" t="str">
            <v>ATM Autoservicio Charles de Gaulle</v>
          </cell>
          <cell r="C369" t="str">
            <v>DISTRITO NACIONAL</v>
          </cell>
        </row>
        <row r="370">
          <cell r="A370">
            <v>515</v>
          </cell>
          <cell r="B370" t="str">
            <v xml:space="preserve">ATM Oficina Agora Mall I </v>
          </cell>
          <cell r="C370" t="str">
            <v>DISTRITO NACIONAL</v>
          </cell>
        </row>
        <row r="371">
          <cell r="A371">
            <v>516</v>
          </cell>
          <cell r="B371" t="str">
            <v xml:space="preserve">ATM Oficina Gascue </v>
          </cell>
          <cell r="C371" t="str">
            <v>DISTRITO NACIONAL</v>
          </cell>
        </row>
        <row r="372">
          <cell r="A372">
            <v>517</v>
          </cell>
          <cell r="B372" t="str">
            <v xml:space="preserve">ATM Autobanco Oficina Sans Soucí </v>
          </cell>
          <cell r="C372" t="str">
            <v>DISTRITO NACIONAL</v>
          </cell>
        </row>
        <row r="373">
          <cell r="A373">
            <v>518</v>
          </cell>
          <cell r="B373" t="str">
            <v xml:space="preserve">ATM Autobanco Los Alamos </v>
          </cell>
          <cell r="C373" t="str">
            <v>NORTE</v>
          </cell>
        </row>
        <row r="374">
          <cell r="A374">
            <v>519</v>
          </cell>
          <cell r="B374" t="str">
            <v xml:space="preserve">ATM Plaza Estrella (Bávaro) </v>
          </cell>
          <cell r="C374" t="str">
            <v>ESTE</v>
          </cell>
        </row>
        <row r="375">
          <cell r="A375">
            <v>520</v>
          </cell>
          <cell r="B375" t="str">
            <v xml:space="preserve">ATM Cooperativa Navarrete (COOPNAVA) </v>
          </cell>
          <cell r="C375" t="str">
            <v>NORTE</v>
          </cell>
        </row>
        <row r="376">
          <cell r="A376">
            <v>521</v>
          </cell>
          <cell r="B376" t="str">
            <v xml:space="preserve">ATM UNP Bayahibe (La Romana) </v>
          </cell>
          <cell r="C376" t="str">
            <v>ESTE</v>
          </cell>
        </row>
        <row r="377">
          <cell r="A377">
            <v>522</v>
          </cell>
          <cell r="B377" t="str">
            <v xml:space="preserve">ATM Oficina Galería 360 </v>
          </cell>
          <cell r="C377" t="str">
            <v>DISTRITO NACIONAL</v>
          </cell>
        </row>
        <row r="378">
          <cell r="A378">
            <v>524</v>
          </cell>
          <cell r="B378" t="str">
            <v xml:space="preserve">ATM DNCD </v>
          </cell>
          <cell r="C378" t="str">
            <v>DISTRITO NACIONAL</v>
          </cell>
        </row>
        <row r="379">
          <cell r="A379">
            <v>525</v>
          </cell>
          <cell r="B379" t="str">
            <v>ATM S/M Bravo Las Americas</v>
          </cell>
          <cell r="C379" t="str">
            <v>DISTRITO NACIONAL</v>
          </cell>
        </row>
        <row r="380">
          <cell r="A380">
            <v>527</v>
          </cell>
          <cell r="B380" t="str">
            <v>ATM Oficina Zona Oriental II</v>
          </cell>
          <cell r="C380" t="str">
            <v>DISTRITO NACIONAL</v>
          </cell>
        </row>
        <row r="381">
          <cell r="A381">
            <v>528</v>
          </cell>
          <cell r="B381" t="str">
            <v xml:space="preserve">ATM Ferretería Ochoa (Santiago) </v>
          </cell>
          <cell r="C381" t="str">
            <v>NORTE</v>
          </cell>
        </row>
        <row r="382">
          <cell r="A382">
            <v>529</v>
          </cell>
          <cell r="B382" t="str">
            <v xml:space="preserve">ATM Plan Social de la Presidencia </v>
          </cell>
          <cell r="C382" t="str">
            <v>DISTRITO NACIONAL</v>
          </cell>
        </row>
        <row r="383">
          <cell r="A383">
            <v>530</v>
          </cell>
          <cell r="B383" t="str">
            <v xml:space="preserve">ATM Estación Next Dipsa (Charles Summer) </v>
          </cell>
          <cell r="C383" t="str">
            <v>DISTRITO NACIONAL</v>
          </cell>
        </row>
        <row r="384">
          <cell r="A384">
            <v>531</v>
          </cell>
          <cell r="B384" t="str">
            <v xml:space="preserve">ATM Escuela Nacional de la Judicatura </v>
          </cell>
          <cell r="C384" t="str">
            <v>DISTRITO NACIONAL</v>
          </cell>
        </row>
        <row r="385">
          <cell r="A385">
            <v>532</v>
          </cell>
          <cell r="B385" t="str">
            <v xml:space="preserve">ATM UNP Guanábano (Moca) </v>
          </cell>
          <cell r="C385" t="str">
            <v>NORTE</v>
          </cell>
        </row>
        <row r="386">
          <cell r="A386">
            <v>533</v>
          </cell>
          <cell r="B386" t="str">
            <v>ATM AILA II</v>
          </cell>
          <cell r="C386" t="str">
            <v>DISTRITO NACIONAL</v>
          </cell>
        </row>
        <row r="387">
          <cell r="A387">
            <v>533</v>
          </cell>
          <cell r="B387" t="str">
            <v xml:space="preserve">ATM Oficina Aeropuerto Las Américas II </v>
          </cell>
          <cell r="C387" t="str">
            <v>DISTRITO NACIONAL</v>
          </cell>
        </row>
        <row r="388">
          <cell r="A388">
            <v>534</v>
          </cell>
          <cell r="B388" t="str">
            <v xml:space="preserve">ATM Oficina Torre II </v>
          </cell>
          <cell r="C388" t="str">
            <v>DISTRITO NACIONAL</v>
          </cell>
        </row>
        <row r="389">
          <cell r="A389">
            <v>535</v>
          </cell>
          <cell r="B389" t="str">
            <v xml:space="preserve">ATM Autoservicio Torre III </v>
          </cell>
          <cell r="C389" t="str">
            <v>DISTRITO NACIONAL</v>
          </cell>
        </row>
        <row r="390">
          <cell r="A390">
            <v>536</v>
          </cell>
          <cell r="B390" t="str">
            <v xml:space="preserve">ATM Super Lama San Isidro </v>
          </cell>
          <cell r="C390" t="str">
            <v>DISTRITO NACIONAL</v>
          </cell>
        </row>
        <row r="391">
          <cell r="A391">
            <v>537</v>
          </cell>
          <cell r="B391" t="str">
            <v xml:space="preserve">ATM Estación Texaco Enriquillo (Barahona) </v>
          </cell>
          <cell r="C391" t="str">
            <v>SUR</v>
          </cell>
        </row>
        <row r="392">
          <cell r="A392">
            <v>538</v>
          </cell>
          <cell r="B392" t="str">
            <v>ATM  Autoservicio San Fco. Macorís</v>
          </cell>
          <cell r="C392" t="str">
            <v>NORTE</v>
          </cell>
        </row>
        <row r="393">
          <cell r="A393">
            <v>539</v>
          </cell>
          <cell r="B393" t="str">
            <v>ATM S/M La Cadena Los Proceres</v>
          </cell>
          <cell r="C393" t="str">
            <v>DISTRITO NACIONAL</v>
          </cell>
        </row>
        <row r="394">
          <cell r="A394">
            <v>540</v>
          </cell>
          <cell r="B394" t="str">
            <v xml:space="preserve">ATM Autoservicio Sambil I </v>
          </cell>
          <cell r="C394" t="str">
            <v>DISTRITO NACIONAL</v>
          </cell>
        </row>
        <row r="395">
          <cell r="A395">
            <v>541</v>
          </cell>
          <cell r="B395" t="str">
            <v xml:space="preserve">ATM Oficina Sambil II </v>
          </cell>
          <cell r="C395" t="str">
            <v>DISTRITO NACIONAL</v>
          </cell>
        </row>
        <row r="396">
          <cell r="A396">
            <v>542</v>
          </cell>
          <cell r="B396" t="str">
            <v>ATM S/M la Cadena Carretera Mella</v>
          </cell>
          <cell r="C396" t="str">
            <v>DISTRITO NACIONAL</v>
          </cell>
        </row>
        <row r="397">
          <cell r="A397">
            <v>544</v>
          </cell>
          <cell r="B397" t="str">
            <v xml:space="preserve">ATM Dirección General de Tecnología (DGT CTB) </v>
          </cell>
          <cell r="C397" t="str">
            <v>DISTRITO NACIONAL</v>
          </cell>
        </row>
        <row r="398">
          <cell r="A398">
            <v>545</v>
          </cell>
          <cell r="B398" t="str">
            <v xml:space="preserve">ATM Oficina Isabel La Católica II  </v>
          </cell>
          <cell r="C398" t="str">
            <v>DISTRITO NACIONAL</v>
          </cell>
        </row>
        <row r="399">
          <cell r="A399">
            <v>546</v>
          </cell>
          <cell r="B399" t="str">
            <v xml:space="preserve">ATM ITLA </v>
          </cell>
          <cell r="C399" t="str">
            <v>DISTRITO NACIONAL</v>
          </cell>
        </row>
        <row r="400">
          <cell r="A400">
            <v>547</v>
          </cell>
          <cell r="B400" t="str">
            <v xml:space="preserve">ATM Plaza Lama Herrera </v>
          </cell>
          <cell r="C400" t="str">
            <v>DISTRITO NACIONAL</v>
          </cell>
        </row>
        <row r="401">
          <cell r="A401">
            <v>548</v>
          </cell>
          <cell r="B401" t="str">
            <v xml:space="preserve">ATM AMET </v>
          </cell>
          <cell r="C401" t="str">
            <v>DISTRITO NACIONAL</v>
          </cell>
        </row>
        <row r="402">
          <cell r="A402">
            <v>549</v>
          </cell>
          <cell r="B402" t="str">
            <v xml:space="preserve">ATM Ministerio de Turismo (Oficinas Gubernamentales) </v>
          </cell>
          <cell r="C402" t="str">
            <v>DISTRITO NACIONAL</v>
          </cell>
        </row>
        <row r="403">
          <cell r="A403">
            <v>551</v>
          </cell>
          <cell r="B403" t="str">
            <v xml:space="preserve">ATM Oficina Padre Castellanos </v>
          </cell>
          <cell r="C403" t="str">
            <v>DISTRITO NACIONAL</v>
          </cell>
        </row>
        <row r="404">
          <cell r="A404">
            <v>552</v>
          </cell>
          <cell r="B404" t="str">
            <v xml:space="preserve">ATM Suprema Corte de Justicia </v>
          </cell>
          <cell r="C404" t="str">
            <v>DISTRITO NACIONAL</v>
          </cell>
        </row>
        <row r="405">
          <cell r="A405">
            <v>553</v>
          </cell>
          <cell r="B405" t="str">
            <v xml:space="preserve">ATM Centro de Caja Las Américas </v>
          </cell>
          <cell r="C405" t="str">
            <v>DISTRITO NACIONAL</v>
          </cell>
        </row>
        <row r="406">
          <cell r="A406">
            <v>554</v>
          </cell>
          <cell r="B406" t="str">
            <v xml:space="preserve">ATM Oficina Isabel La Católica I </v>
          </cell>
          <cell r="C406" t="str">
            <v>DISTRITO NACIONAL</v>
          </cell>
        </row>
        <row r="407">
          <cell r="A407">
            <v>555</v>
          </cell>
          <cell r="B407" t="str">
            <v xml:space="preserve">ATM Estación Shell Las Praderas </v>
          </cell>
          <cell r="C407" t="str">
            <v>DISTRITO NACIONAL</v>
          </cell>
        </row>
        <row r="408">
          <cell r="A408">
            <v>556</v>
          </cell>
          <cell r="B408" t="str">
            <v xml:space="preserve">ATM Almacén General Ave. Luperón </v>
          </cell>
          <cell r="C408" t="str">
            <v>DISTRITO NACIONAL</v>
          </cell>
        </row>
        <row r="409">
          <cell r="A409">
            <v>557</v>
          </cell>
          <cell r="B409" t="str">
            <v xml:space="preserve">ATM Multicentro La Sirena Ave. Mella </v>
          </cell>
          <cell r="C409" t="str">
            <v>DISTRITO NACIONAL</v>
          </cell>
        </row>
        <row r="410">
          <cell r="A410">
            <v>558</v>
          </cell>
          <cell r="B410" t="str">
            <v xml:space="preserve">ATM Base Naval 27 de Febrero (Sans Soucí) </v>
          </cell>
          <cell r="C410" t="str">
            <v>DISTRITO NACIONAL</v>
          </cell>
        </row>
        <row r="411">
          <cell r="A411">
            <v>559</v>
          </cell>
          <cell r="B411" t="str">
            <v xml:space="preserve">ATM UNP Metro I </v>
          </cell>
          <cell r="C411" t="str">
            <v>DISTRITO NACIONAL</v>
          </cell>
        </row>
        <row r="412">
          <cell r="A412">
            <v>560</v>
          </cell>
          <cell r="B412" t="str">
            <v xml:space="preserve">ATM Junta Central Electoral </v>
          </cell>
          <cell r="C412" t="str">
            <v>DISTRITO NACIONAL</v>
          </cell>
        </row>
        <row r="413">
          <cell r="A413">
            <v>561</v>
          </cell>
          <cell r="B413" t="str">
            <v xml:space="preserve">ATM Comando Regional P.N. S.D. Este </v>
          </cell>
          <cell r="C413" t="str">
            <v>DISTRITO NACIONAL</v>
          </cell>
        </row>
        <row r="414">
          <cell r="A414">
            <v>562</v>
          </cell>
          <cell r="B414" t="str">
            <v xml:space="preserve">ATM S/M Jumbo Carretera Mella </v>
          </cell>
          <cell r="C414" t="str">
            <v>DISTRITO NACIONAL</v>
          </cell>
        </row>
        <row r="415">
          <cell r="A415">
            <v>563</v>
          </cell>
          <cell r="B415" t="str">
            <v xml:space="preserve">ATM Base Aérea San Isidro </v>
          </cell>
          <cell r="C415" t="str">
            <v>DISTRITO NACIONAL</v>
          </cell>
        </row>
        <row r="416">
          <cell r="A416">
            <v>564</v>
          </cell>
          <cell r="B416" t="str">
            <v xml:space="preserve">ATM Ministerio de Agricultura </v>
          </cell>
          <cell r="C416" t="str">
            <v>DISTRITO NACIONAL</v>
          </cell>
        </row>
        <row r="417">
          <cell r="A417">
            <v>565</v>
          </cell>
          <cell r="B417" t="str">
            <v xml:space="preserve">ATM S/M La Cadena Núñez de Cáceres </v>
          </cell>
          <cell r="C417" t="str">
            <v>DISTRITO NACIONAL</v>
          </cell>
        </row>
        <row r="418">
          <cell r="A418">
            <v>566</v>
          </cell>
          <cell r="B418" t="str">
            <v xml:space="preserve">ATM Hiper Olé Aut. Duarte </v>
          </cell>
          <cell r="C418" t="str">
            <v>DISTRITO NACIONAL</v>
          </cell>
        </row>
        <row r="419">
          <cell r="A419">
            <v>567</v>
          </cell>
          <cell r="B419" t="str">
            <v xml:space="preserve">ATM Oficina Máximo Gómez </v>
          </cell>
          <cell r="C419" t="str">
            <v>DISTRITO NACIONAL</v>
          </cell>
        </row>
        <row r="420">
          <cell r="A420">
            <v>568</v>
          </cell>
          <cell r="B420" t="str">
            <v xml:space="preserve">ATM Ministerio de Educación </v>
          </cell>
          <cell r="C420" t="str">
            <v>DISTRITO NACIONAL</v>
          </cell>
        </row>
        <row r="421">
          <cell r="A421">
            <v>569</v>
          </cell>
          <cell r="B421" t="str">
            <v xml:space="preserve">ATM Superintendencia de Seguros </v>
          </cell>
          <cell r="C421" t="str">
            <v>DISTRITO NACIONAL</v>
          </cell>
        </row>
        <row r="422">
          <cell r="A422">
            <v>570</v>
          </cell>
          <cell r="B422" t="str">
            <v xml:space="preserve">ATM S/M Liverpool Villa Mella </v>
          </cell>
          <cell r="C422" t="str">
            <v>DISTRITO NACIONAL</v>
          </cell>
        </row>
        <row r="423">
          <cell r="A423">
            <v>571</v>
          </cell>
          <cell r="B423" t="str">
            <v xml:space="preserve">ATM Hospital Central FF. AA. </v>
          </cell>
          <cell r="C423" t="str">
            <v>DISTRITO NACIONAL</v>
          </cell>
        </row>
        <row r="424">
          <cell r="A424">
            <v>572</v>
          </cell>
          <cell r="B424" t="str">
            <v xml:space="preserve">ATM Olé Ovando </v>
          </cell>
          <cell r="C424" t="str">
            <v>DISTRITO NACIONAL</v>
          </cell>
        </row>
        <row r="425">
          <cell r="A425">
            <v>573</v>
          </cell>
          <cell r="B425" t="str">
            <v xml:space="preserve">ATM IDSS </v>
          </cell>
          <cell r="C425" t="str">
            <v>DISTRITO NACIONAL</v>
          </cell>
        </row>
        <row r="426">
          <cell r="A426">
            <v>574</v>
          </cell>
          <cell r="B426" t="str">
            <v xml:space="preserve">ATM Club Obras Públicas </v>
          </cell>
          <cell r="C426" t="str">
            <v>DISTRITO NACIONAL</v>
          </cell>
        </row>
        <row r="427">
          <cell r="A427">
            <v>575</v>
          </cell>
          <cell r="B427" t="str">
            <v xml:space="preserve">ATM EDESUR Tiradentes </v>
          </cell>
          <cell r="C427" t="str">
            <v>DISTRITO NACIONAL</v>
          </cell>
        </row>
        <row r="428">
          <cell r="A428">
            <v>576</v>
          </cell>
          <cell r="B428" t="str">
            <v xml:space="preserve">ATM IDSS </v>
          </cell>
          <cell r="C428" t="str">
            <v>DISTRITO NACIONAL</v>
          </cell>
        </row>
        <row r="429">
          <cell r="A429">
            <v>577</v>
          </cell>
          <cell r="B429" t="str">
            <v xml:space="preserve">ATM Olé Ave. Duarte </v>
          </cell>
          <cell r="C429" t="str">
            <v>DISTRITO NACIONAL</v>
          </cell>
        </row>
        <row r="430">
          <cell r="A430">
            <v>578</v>
          </cell>
          <cell r="B430" t="str">
            <v xml:space="preserve">ATM Procuraduría General de la República </v>
          </cell>
          <cell r="C430" t="str">
            <v>DISTRITO NACIONAL</v>
          </cell>
        </row>
        <row r="431">
          <cell r="A431">
            <v>579</v>
          </cell>
          <cell r="B431" t="str">
            <v xml:space="preserve">ATM Estación Sunix Down Town </v>
          </cell>
          <cell r="C431" t="str">
            <v>ESTE</v>
          </cell>
        </row>
        <row r="432">
          <cell r="A432">
            <v>580</v>
          </cell>
          <cell r="B432" t="str">
            <v xml:space="preserve">ATM Edificio Propagas </v>
          </cell>
          <cell r="C432" t="str">
            <v>DISTRITO NACIONAL</v>
          </cell>
        </row>
        <row r="433">
          <cell r="A433">
            <v>581</v>
          </cell>
          <cell r="B433" t="str">
            <v>ATM Banco Bandex II (Antiguo BNV II)</v>
          </cell>
          <cell r="C433" t="str">
            <v>DISTRITO NACIONAL</v>
          </cell>
        </row>
        <row r="434">
          <cell r="A434">
            <v>582</v>
          </cell>
          <cell r="B434" t="str">
            <v>ATM Estación Sabana Yegua</v>
          </cell>
          <cell r="C434" t="str">
            <v>SUR</v>
          </cell>
        </row>
        <row r="435">
          <cell r="A435">
            <v>583</v>
          </cell>
          <cell r="B435" t="str">
            <v xml:space="preserve">ATM Ministerio Fuerzas Armadas I </v>
          </cell>
          <cell r="C435" t="str">
            <v>DISTRITO NACIONAL</v>
          </cell>
        </row>
        <row r="436">
          <cell r="A436">
            <v>584</v>
          </cell>
          <cell r="B436" t="str">
            <v xml:space="preserve">ATM Oficina San Cristóbal I </v>
          </cell>
          <cell r="C436" t="str">
            <v>SUR</v>
          </cell>
        </row>
        <row r="437">
          <cell r="A437">
            <v>585</v>
          </cell>
          <cell r="B437" t="str">
            <v xml:space="preserve">ATM Oficina Haina Oriental </v>
          </cell>
          <cell r="C437" t="str">
            <v>DISTRITO NACIONAL</v>
          </cell>
        </row>
        <row r="438">
          <cell r="A438">
            <v>586</v>
          </cell>
          <cell r="B438" t="str">
            <v xml:space="preserve">ATM Palacio de Justicia D.N. </v>
          </cell>
          <cell r="C438" t="str">
            <v>DISTRITO NACIONAL</v>
          </cell>
        </row>
        <row r="439">
          <cell r="A439">
            <v>587</v>
          </cell>
          <cell r="B439" t="str">
            <v xml:space="preserve">ATM Cuerpo de Ayudantes Militares </v>
          </cell>
          <cell r="C439" t="str">
            <v>DISTRITO NACIONAL</v>
          </cell>
        </row>
        <row r="440">
          <cell r="A440">
            <v>588</v>
          </cell>
          <cell r="B440" t="str">
            <v xml:space="preserve">ATM INAVI </v>
          </cell>
          <cell r="C440" t="str">
            <v>DISTRITO NACIONAL</v>
          </cell>
        </row>
        <row r="441">
          <cell r="A441">
            <v>589</v>
          </cell>
          <cell r="B441" t="str">
            <v xml:space="preserve">ATM S/M Bravo San Vicente de Paul </v>
          </cell>
          <cell r="C441" t="str">
            <v>DISTRITO NACIONAL</v>
          </cell>
        </row>
        <row r="442">
          <cell r="A442">
            <v>590</v>
          </cell>
          <cell r="B442" t="str">
            <v xml:space="preserve">ATM Olé Aut. Las Américas </v>
          </cell>
          <cell r="C442" t="str">
            <v>DISTRITO NACIONAL</v>
          </cell>
        </row>
        <row r="443">
          <cell r="A443">
            <v>591</v>
          </cell>
          <cell r="B443" t="str">
            <v xml:space="preserve">ATM Universidad del Caribe </v>
          </cell>
          <cell r="C443" t="str">
            <v>DISTRITO NACIONAL</v>
          </cell>
        </row>
        <row r="444">
          <cell r="A444">
            <v>592</v>
          </cell>
          <cell r="B444" t="str">
            <v xml:space="preserve">ATM Centro de Caja San Cristóbal I </v>
          </cell>
          <cell r="C444" t="str">
            <v>SUR</v>
          </cell>
        </row>
        <row r="445">
          <cell r="A445">
            <v>593</v>
          </cell>
          <cell r="B445" t="str">
            <v xml:space="preserve">ATM Ministerio Fuerzas Armadas II </v>
          </cell>
          <cell r="C445" t="str">
            <v>DISTRITO NACIONAL</v>
          </cell>
        </row>
        <row r="446">
          <cell r="A446">
            <v>594</v>
          </cell>
          <cell r="B446" t="str">
            <v xml:space="preserve">ATM Plaza Venezuela II (Santiago) </v>
          </cell>
          <cell r="C446" t="str">
            <v>NORTE</v>
          </cell>
        </row>
        <row r="447">
          <cell r="A447">
            <v>595</v>
          </cell>
          <cell r="B447" t="str">
            <v xml:space="preserve">ATM S/M Central I (Santiago) </v>
          </cell>
          <cell r="C447" t="str">
            <v>NORTE</v>
          </cell>
        </row>
        <row r="448">
          <cell r="A448">
            <v>596</v>
          </cell>
          <cell r="B448" t="str">
            <v xml:space="preserve">ATM Autobanco Malecón Center </v>
          </cell>
          <cell r="C448" t="str">
            <v>DISTRITO NACIONAL</v>
          </cell>
        </row>
        <row r="449">
          <cell r="A449">
            <v>597</v>
          </cell>
          <cell r="B449" t="str">
            <v xml:space="preserve">ATM CTB II (Santiago) </v>
          </cell>
          <cell r="C449" t="str">
            <v>NORTE</v>
          </cell>
        </row>
        <row r="450">
          <cell r="A450">
            <v>598</v>
          </cell>
          <cell r="B450" t="str">
            <v xml:space="preserve">ATM Hotel Matún (Santiago) </v>
          </cell>
          <cell r="C450" t="str">
            <v>NORTE</v>
          </cell>
        </row>
        <row r="451">
          <cell r="A451">
            <v>599</v>
          </cell>
          <cell r="B451" t="str">
            <v xml:space="preserve">ATM Oficina Plaza Internacional (Santiago) </v>
          </cell>
          <cell r="C451" t="str">
            <v>NORTE</v>
          </cell>
        </row>
        <row r="452">
          <cell r="A452">
            <v>600</v>
          </cell>
          <cell r="B452" t="str">
            <v>ATM S/M Bravo Hipica</v>
          </cell>
          <cell r="C452" t="str">
            <v>DISTRITO NACIONAL</v>
          </cell>
        </row>
        <row r="453">
          <cell r="A453">
            <v>601</v>
          </cell>
          <cell r="B453" t="str">
            <v xml:space="preserve">ATM Plaza Haché (Santiago) </v>
          </cell>
          <cell r="C453" t="str">
            <v>NORTE</v>
          </cell>
        </row>
        <row r="454">
          <cell r="A454">
            <v>602</v>
          </cell>
          <cell r="B454" t="str">
            <v xml:space="preserve">ATM Zona Franca (Santiago) I </v>
          </cell>
          <cell r="C454" t="str">
            <v>NORTE</v>
          </cell>
        </row>
        <row r="455">
          <cell r="A455">
            <v>603</v>
          </cell>
          <cell r="B455" t="str">
            <v xml:space="preserve">ATM Zona Franca (Santiago) II </v>
          </cell>
          <cell r="C455" t="str">
            <v>NORTE</v>
          </cell>
        </row>
        <row r="456">
          <cell r="A456">
            <v>604</v>
          </cell>
          <cell r="B456" t="str">
            <v xml:space="preserve">ATM Oficina Estancia Nueva (Moca) </v>
          </cell>
          <cell r="C456" t="str">
            <v>NORTE</v>
          </cell>
        </row>
        <row r="457">
          <cell r="A457">
            <v>605</v>
          </cell>
          <cell r="B457" t="str">
            <v xml:space="preserve">ATM Oficina Bonao I </v>
          </cell>
          <cell r="C457" t="str">
            <v>NORTE</v>
          </cell>
        </row>
        <row r="458">
          <cell r="A458">
            <v>606</v>
          </cell>
          <cell r="B458" t="str">
            <v xml:space="preserve">ATM UNP Manolo Tavarez Justo </v>
          </cell>
          <cell r="C458" t="str">
            <v>NORTE</v>
          </cell>
        </row>
        <row r="459">
          <cell r="A459">
            <v>607</v>
          </cell>
          <cell r="B459" t="str">
            <v xml:space="preserve">ATM ONAPI </v>
          </cell>
          <cell r="C459" t="str">
            <v>DISTRITO NACIONAL</v>
          </cell>
        </row>
        <row r="460">
          <cell r="A460">
            <v>608</v>
          </cell>
          <cell r="B460" t="str">
            <v xml:space="preserve">ATM Oficina Jumbo (San Pedro) </v>
          </cell>
          <cell r="C460" t="str">
            <v>ESTE</v>
          </cell>
        </row>
        <row r="461">
          <cell r="A461">
            <v>609</v>
          </cell>
          <cell r="B461" t="str">
            <v xml:space="preserve">ATM S/M Jumbo (San Pedro) </v>
          </cell>
          <cell r="C461" t="str">
            <v>ESTE</v>
          </cell>
        </row>
        <row r="462">
          <cell r="A462">
            <v>610</v>
          </cell>
          <cell r="B462" t="str">
            <v xml:space="preserve">ATM EDEESTE </v>
          </cell>
          <cell r="C462" t="str">
            <v>DISTRITO NACIONAL</v>
          </cell>
        </row>
        <row r="463">
          <cell r="A463">
            <v>611</v>
          </cell>
          <cell r="B463" t="str">
            <v xml:space="preserve">ATM DGII Sede Central </v>
          </cell>
          <cell r="C463" t="str">
            <v>DISTRITO NACIONAL</v>
          </cell>
        </row>
        <row r="464">
          <cell r="A464">
            <v>612</v>
          </cell>
          <cell r="B464" t="str">
            <v xml:space="preserve">ATM Plaza Orense (La Romana) </v>
          </cell>
          <cell r="C464" t="str">
            <v>ESTE</v>
          </cell>
        </row>
        <row r="465">
          <cell r="A465">
            <v>613</v>
          </cell>
          <cell r="B465" t="str">
            <v xml:space="preserve">ATM Almacenes Zaglul (La Altagracia) </v>
          </cell>
          <cell r="C465" t="str">
            <v>ESTE</v>
          </cell>
        </row>
        <row r="466">
          <cell r="A466">
            <v>614</v>
          </cell>
          <cell r="B466" t="str">
            <v>ATM S/M Bravo Pontezuela (Zona Norte)</v>
          </cell>
          <cell r="C466" t="str">
            <v>NORTE</v>
          </cell>
        </row>
        <row r="467">
          <cell r="A467">
            <v>615</v>
          </cell>
          <cell r="B467" t="str">
            <v xml:space="preserve">ATM Estación Sunix Cabral (Barahona) </v>
          </cell>
          <cell r="C467" t="str">
            <v>SUR</v>
          </cell>
        </row>
        <row r="468">
          <cell r="A468">
            <v>616</v>
          </cell>
          <cell r="B468" t="str">
            <v xml:space="preserve">ATM 5ta. Brigada Barahona </v>
          </cell>
          <cell r="C468" t="str">
            <v>SUR</v>
          </cell>
        </row>
        <row r="469">
          <cell r="A469">
            <v>617</v>
          </cell>
          <cell r="B469" t="str">
            <v xml:space="preserve">ATM Guardia Presidencial </v>
          </cell>
          <cell r="C469" t="str">
            <v>DISTRITO NACIONAL</v>
          </cell>
        </row>
        <row r="470">
          <cell r="A470">
            <v>618</v>
          </cell>
          <cell r="B470" t="str">
            <v xml:space="preserve">ATM Bienes Nacionales </v>
          </cell>
          <cell r="C470" t="str">
            <v>DISTRITO NACIONAL</v>
          </cell>
        </row>
        <row r="471">
          <cell r="A471">
            <v>619</v>
          </cell>
          <cell r="B471" t="str">
            <v xml:space="preserve">ATM Academia P.N. Hatillo (San Cristóbal) </v>
          </cell>
          <cell r="C471" t="str">
            <v>SUR</v>
          </cell>
        </row>
        <row r="472">
          <cell r="A472">
            <v>620</v>
          </cell>
          <cell r="B472" t="str">
            <v xml:space="preserve">ATM Ministerio de Medio Ambiente </v>
          </cell>
          <cell r="C472" t="str">
            <v>DISTRITO NACIONAL</v>
          </cell>
        </row>
        <row r="473">
          <cell r="A473">
            <v>621</v>
          </cell>
          <cell r="B473" t="str">
            <v xml:space="preserve">ATM CESAC  </v>
          </cell>
          <cell r="C473" t="str">
            <v>DISTRITO NACIONAL</v>
          </cell>
        </row>
        <row r="474">
          <cell r="A474">
            <v>622</v>
          </cell>
          <cell r="B474" t="str">
            <v xml:space="preserve">ATM Ayuntamiento D.N. </v>
          </cell>
          <cell r="C474" t="str">
            <v>DISTRITO NACIONAL</v>
          </cell>
        </row>
        <row r="475">
          <cell r="A475">
            <v>623</v>
          </cell>
          <cell r="B475" t="str">
            <v xml:space="preserve">ATM Operaciones Especiales (Manoguayabo) </v>
          </cell>
          <cell r="C475" t="str">
            <v>DISTRITO NACIONAL</v>
          </cell>
        </row>
        <row r="476">
          <cell r="A476">
            <v>624</v>
          </cell>
          <cell r="B476" t="str">
            <v xml:space="preserve">ATM Policía Nacional I </v>
          </cell>
          <cell r="C476" t="str">
            <v>DISTRITO NACIONAL</v>
          </cell>
        </row>
        <row r="477">
          <cell r="A477">
            <v>625</v>
          </cell>
          <cell r="B477" t="str">
            <v xml:space="preserve">ATM Policía Nacional II </v>
          </cell>
          <cell r="C477" t="str">
            <v>DISTRITO NACIONAL</v>
          </cell>
        </row>
        <row r="478">
          <cell r="A478">
            <v>626</v>
          </cell>
          <cell r="B478" t="str">
            <v xml:space="preserve">ATM MERCASD (Merca Santo Domingo) </v>
          </cell>
          <cell r="C478" t="str">
            <v>DISTRITO NACIONAL</v>
          </cell>
        </row>
        <row r="479">
          <cell r="A479">
            <v>627</v>
          </cell>
          <cell r="B479" t="str">
            <v xml:space="preserve">ATM CAASD </v>
          </cell>
          <cell r="C479" t="str">
            <v>DISTRITO NACIONAL</v>
          </cell>
        </row>
        <row r="480">
          <cell r="A480">
            <v>628</v>
          </cell>
          <cell r="B480" t="str">
            <v xml:space="preserve">ATM Autobanco San Isidro </v>
          </cell>
          <cell r="C480" t="str">
            <v>DISTRITO NACIONAL</v>
          </cell>
        </row>
        <row r="481">
          <cell r="A481">
            <v>629</v>
          </cell>
          <cell r="B481" t="str">
            <v xml:space="preserve">ATM Oficina Americana Independencia I </v>
          </cell>
          <cell r="C481" t="str">
            <v>DISTRITO NACIONAL</v>
          </cell>
        </row>
        <row r="482">
          <cell r="A482">
            <v>630</v>
          </cell>
          <cell r="B482" t="str">
            <v xml:space="preserve">ATM Oficina Plaza Zaglul (SPM) </v>
          </cell>
          <cell r="C482" t="str">
            <v>ESTE</v>
          </cell>
        </row>
        <row r="483">
          <cell r="A483">
            <v>631</v>
          </cell>
          <cell r="B483" t="str">
            <v xml:space="preserve">ATM ASOCODEQUI (San Pedro) </v>
          </cell>
          <cell r="C483" t="str">
            <v>ESTE</v>
          </cell>
        </row>
        <row r="484">
          <cell r="A484">
            <v>632</v>
          </cell>
          <cell r="B484" t="str">
            <v xml:space="preserve">ATM Autobanco Gurabo </v>
          </cell>
          <cell r="C484" t="str">
            <v>NORTE</v>
          </cell>
        </row>
        <row r="485">
          <cell r="A485">
            <v>633</v>
          </cell>
          <cell r="B485" t="str">
            <v xml:space="preserve">ATM Autobanco Las Colinas </v>
          </cell>
          <cell r="C485" t="str">
            <v>NORTE</v>
          </cell>
        </row>
        <row r="486">
          <cell r="A486">
            <v>634</v>
          </cell>
          <cell r="B486" t="str">
            <v xml:space="preserve">ATM Ayuntamiento Los Llanos (SPM) </v>
          </cell>
          <cell r="C486" t="str">
            <v>ESTE</v>
          </cell>
        </row>
        <row r="487">
          <cell r="A487">
            <v>635</v>
          </cell>
          <cell r="B487" t="str">
            <v xml:space="preserve">ATM Zona Franca Tamboril </v>
          </cell>
          <cell r="C487" t="str">
            <v>NORTE</v>
          </cell>
        </row>
        <row r="488">
          <cell r="A488">
            <v>636</v>
          </cell>
          <cell r="B488" t="str">
            <v xml:space="preserve">ATM Oficina Tamboríl </v>
          </cell>
          <cell r="C488" t="str">
            <v>NORTE</v>
          </cell>
        </row>
        <row r="489">
          <cell r="A489">
            <v>637</v>
          </cell>
          <cell r="B489" t="str">
            <v xml:space="preserve">ATM UNP Monción </v>
          </cell>
          <cell r="C489" t="str">
            <v>NORTE</v>
          </cell>
        </row>
        <row r="490">
          <cell r="A490">
            <v>638</v>
          </cell>
          <cell r="B490" t="str">
            <v xml:space="preserve">ATM S/M Yoma </v>
          </cell>
          <cell r="C490" t="str">
            <v>NORTE</v>
          </cell>
        </row>
        <row r="491">
          <cell r="A491">
            <v>639</v>
          </cell>
          <cell r="B491" t="str">
            <v xml:space="preserve">ATM Comisión Militar MOPC </v>
          </cell>
          <cell r="C491" t="str">
            <v>DISTRITO NACIONAL</v>
          </cell>
        </row>
        <row r="492">
          <cell r="A492">
            <v>640</v>
          </cell>
          <cell r="B492" t="str">
            <v xml:space="preserve">ATM Ministerio Obras Públicas </v>
          </cell>
          <cell r="C492" t="str">
            <v>DISTRITO NACIONAL</v>
          </cell>
        </row>
        <row r="493">
          <cell r="A493">
            <v>641</v>
          </cell>
          <cell r="B493" t="str">
            <v xml:space="preserve">ATM Farmacia Rimac </v>
          </cell>
          <cell r="C493" t="str">
            <v>DISTRITO NACIONAL</v>
          </cell>
        </row>
        <row r="494">
          <cell r="A494">
            <v>642</v>
          </cell>
          <cell r="B494" t="str">
            <v xml:space="preserve">ATM OMSA Sto. Dgo. </v>
          </cell>
          <cell r="C494" t="str">
            <v>DISTRITO NACIONAL</v>
          </cell>
        </row>
        <row r="495">
          <cell r="A495">
            <v>643</v>
          </cell>
          <cell r="B495" t="str">
            <v xml:space="preserve">ATM Oficina Valerio </v>
          </cell>
          <cell r="C495" t="str">
            <v>NORTE</v>
          </cell>
        </row>
        <row r="496">
          <cell r="A496">
            <v>644</v>
          </cell>
          <cell r="B496" t="str">
            <v xml:space="preserve">ATM Zona Franca Grupo M I (Santiago) </v>
          </cell>
          <cell r="C496" t="str">
            <v>NORTE</v>
          </cell>
        </row>
        <row r="497">
          <cell r="A497">
            <v>645</v>
          </cell>
          <cell r="B497" t="str">
            <v xml:space="preserve">ATM UNP Cabrera </v>
          </cell>
          <cell r="C497" t="str">
            <v>NORTE</v>
          </cell>
        </row>
        <row r="498">
          <cell r="A498">
            <v>646</v>
          </cell>
          <cell r="B498" t="str">
            <v xml:space="preserve">ATM Plaza Jacaranda (Bonao) </v>
          </cell>
          <cell r="C498" t="str">
            <v>NORTE</v>
          </cell>
        </row>
        <row r="499">
          <cell r="A499">
            <v>647</v>
          </cell>
          <cell r="B499" t="str">
            <v xml:space="preserve">ATM CORAASAN </v>
          </cell>
          <cell r="C499" t="str">
            <v>NORTE</v>
          </cell>
        </row>
        <row r="500">
          <cell r="A500">
            <v>648</v>
          </cell>
          <cell r="B500" t="str">
            <v xml:space="preserve">ATM Hermandad de Pensionados </v>
          </cell>
          <cell r="C500" t="str">
            <v>DISTRITO NACIONAL</v>
          </cell>
        </row>
        <row r="501">
          <cell r="A501">
            <v>649</v>
          </cell>
          <cell r="B501" t="str">
            <v xml:space="preserve">ATM Oficina Galería 56 (San Francisco de Macorís) </v>
          </cell>
          <cell r="C501" t="str">
            <v>NORTE</v>
          </cell>
        </row>
        <row r="502">
          <cell r="A502">
            <v>650</v>
          </cell>
          <cell r="B502" t="str">
            <v>ATM Edificio 911 (Santiago)</v>
          </cell>
          <cell r="C502" t="str">
            <v>NORTE</v>
          </cell>
        </row>
        <row r="503">
          <cell r="A503">
            <v>651</v>
          </cell>
          <cell r="B503" t="str">
            <v>ATM Eco Petroleo Romana</v>
          </cell>
          <cell r="C503" t="str">
            <v>ESTE</v>
          </cell>
        </row>
        <row r="504">
          <cell r="A504">
            <v>653</v>
          </cell>
          <cell r="B504" t="str">
            <v>ATM Estación Isla Jarabacoa</v>
          </cell>
          <cell r="C504" t="str">
            <v>NORTE</v>
          </cell>
        </row>
        <row r="505">
          <cell r="A505">
            <v>654</v>
          </cell>
          <cell r="B505" t="str">
            <v>ATM Autoservicio S/M Jumbo Puerto Plata</v>
          </cell>
          <cell r="C505" t="str">
            <v>NORTE</v>
          </cell>
        </row>
        <row r="506">
          <cell r="A506">
            <v>655</v>
          </cell>
          <cell r="B506" t="str">
            <v>ATM Farmacia Sandra</v>
          </cell>
          <cell r="C506" t="str">
            <v>DISTRITO NACIONAL</v>
          </cell>
        </row>
        <row r="507">
          <cell r="A507">
            <v>658</v>
          </cell>
          <cell r="B507" t="str">
            <v>ATM Cámara de Cuentas</v>
          </cell>
          <cell r="C507" t="str">
            <v>DISTRITO NACIONAL</v>
          </cell>
        </row>
        <row r="508">
          <cell r="A508">
            <v>659</v>
          </cell>
          <cell r="B508" t="str">
            <v>ATM Down Town Center</v>
          </cell>
          <cell r="C508" t="str">
            <v>DISTRITO NACIONAL</v>
          </cell>
        </row>
        <row r="509">
          <cell r="A509">
            <v>660</v>
          </cell>
          <cell r="B509" t="str">
            <v>ATM Oficina Romana Norte II</v>
          </cell>
          <cell r="C509" t="str">
            <v>ESTE</v>
          </cell>
        </row>
        <row r="510">
          <cell r="A510">
            <v>661</v>
          </cell>
          <cell r="B510" t="str">
            <v xml:space="preserve">ATM Almacenes Iberia (San Pedro) </v>
          </cell>
          <cell r="C510" t="str">
            <v>ESTE</v>
          </cell>
        </row>
        <row r="511">
          <cell r="A511">
            <v>662</v>
          </cell>
          <cell r="B511" t="str">
            <v>ATM UTESA (Santiago)</v>
          </cell>
          <cell r="C511" t="str">
            <v>NORTE</v>
          </cell>
        </row>
        <row r="512">
          <cell r="A512">
            <v>664</v>
          </cell>
          <cell r="B512" t="str">
            <v>ATM S/M Asfer (Constanza)</v>
          </cell>
          <cell r="C512" t="str">
            <v>NORTE</v>
          </cell>
        </row>
        <row r="513">
          <cell r="A513">
            <v>665</v>
          </cell>
          <cell r="B513" t="str">
            <v>ATM Huacal (Santiago)</v>
          </cell>
          <cell r="C513" t="str">
            <v>NORTE</v>
          </cell>
        </row>
        <row r="514">
          <cell r="A514">
            <v>666</v>
          </cell>
          <cell r="B514" t="str">
            <v>ATM S/M El Porvernir Libert</v>
          </cell>
          <cell r="C514" t="str">
            <v>NORTE</v>
          </cell>
        </row>
        <row r="515">
          <cell r="A515">
            <v>667</v>
          </cell>
          <cell r="B515" t="str">
            <v>ATM Zona Franca Emimar (Santiago)</v>
          </cell>
          <cell r="C515" t="str">
            <v>NORTE</v>
          </cell>
        </row>
        <row r="516">
          <cell r="A516">
            <v>668</v>
          </cell>
          <cell r="B516" t="str">
            <v>ATM Hospital HEMMI (Santiago)</v>
          </cell>
          <cell r="C516" t="str">
            <v>NORTE</v>
          </cell>
        </row>
        <row r="517">
          <cell r="A517">
            <v>669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670</v>
          </cell>
          <cell r="B518" t="str">
            <v>ATM Estación Texaco Algodón</v>
          </cell>
          <cell r="C518" t="str">
            <v>DISTRITO NACIONAL</v>
          </cell>
        </row>
        <row r="519">
          <cell r="A519">
            <v>671</v>
          </cell>
          <cell r="B519" t="str">
            <v>ATM Ayuntamiento Sto. Dgo. Norte</v>
          </cell>
          <cell r="C519" t="str">
            <v>DISTRITO NACIONAL</v>
          </cell>
        </row>
        <row r="520">
          <cell r="A520">
            <v>672</v>
          </cell>
          <cell r="B520" t="str">
            <v>ATM Destacamento Policía Nacional La Victoria</v>
          </cell>
          <cell r="C520" t="str">
            <v>DISTRITO NACIONAL</v>
          </cell>
        </row>
        <row r="521">
          <cell r="A521">
            <v>673</v>
          </cell>
          <cell r="B521" t="str">
            <v>ATM Clínica Dr. Cruz Jiminián</v>
          </cell>
          <cell r="C521" t="str">
            <v>ESTE</v>
          </cell>
        </row>
        <row r="522">
          <cell r="A522">
            <v>676</v>
          </cell>
          <cell r="B522" t="str">
            <v>ATM S/M Bravo Colina Del Oeste</v>
          </cell>
          <cell r="C522" t="str">
            <v>DISTRITO NACIONAL</v>
          </cell>
        </row>
        <row r="523">
          <cell r="A523">
            <v>677</v>
          </cell>
          <cell r="B523" t="str">
            <v>ATM PBG Villa Jaragua</v>
          </cell>
          <cell r="C523" t="str">
            <v>SUR</v>
          </cell>
        </row>
        <row r="524">
          <cell r="A524">
            <v>678</v>
          </cell>
          <cell r="B524" t="str">
            <v>ATM Eco Petroleo San Isidro</v>
          </cell>
          <cell r="C524" t="str">
            <v>DISTRITO NACIONAL</v>
          </cell>
        </row>
        <row r="525">
          <cell r="A525">
            <v>679</v>
          </cell>
          <cell r="B525" t="str">
            <v>ATM Base Aerea Puerto Plata</v>
          </cell>
          <cell r="C525" t="str">
            <v>NORTE</v>
          </cell>
        </row>
        <row r="526">
          <cell r="A526">
            <v>680</v>
          </cell>
          <cell r="B526" t="str">
            <v>ATM Hotel Royalton</v>
          </cell>
          <cell r="C526" t="str">
            <v>ESTE</v>
          </cell>
        </row>
        <row r="527">
          <cell r="A527">
            <v>681</v>
          </cell>
          <cell r="B527" t="str">
            <v xml:space="preserve">ATM Hotel Royalton II </v>
          </cell>
          <cell r="C527" t="str">
            <v>ESTE</v>
          </cell>
        </row>
        <row r="528">
          <cell r="A528">
            <v>682</v>
          </cell>
          <cell r="B528" t="str">
            <v>ATM Blue Mall Punta Cana</v>
          </cell>
          <cell r="C528" t="str">
            <v>ESTE</v>
          </cell>
        </row>
        <row r="529">
          <cell r="A529">
            <v>683</v>
          </cell>
          <cell r="B529" t="str">
            <v>ATM INCARNA El Pino (la Vega)</v>
          </cell>
          <cell r="C529" t="str">
            <v>NORTE</v>
          </cell>
        </row>
        <row r="530">
          <cell r="A530">
            <v>684</v>
          </cell>
          <cell r="B530" t="str">
            <v>ATM Estación Texaco Prolongación 27 Febrero</v>
          </cell>
          <cell r="C530" t="str">
            <v>DISTRITO NACIONAL</v>
          </cell>
        </row>
        <row r="531">
          <cell r="A531">
            <v>685</v>
          </cell>
          <cell r="B531" t="str">
            <v>ATM Autoservicio UASD</v>
          </cell>
          <cell r="C531" t="str">
            <v>DISTRITO NACIONAL</v>
          </cell>
        </row>
        <row r="532">
          <cell r="A532">
            <v>686</v>
          </cell>
          <cell r="B532" t="str">
            <v>ATM Autoservicio Oficina Máximo Gómez</v>
          </cell>
          <cell r="C532" t="str">
            <v>DISTRITO NACIONAL</v>
          </cell>
        </row>
        <row r="533">
          <cell r="A533">
            <v>687</v>
          </cell>
          <cell r="B533" t="str">
            <v>ATM Oficina Monterrico II</v>
          </cell>
          <cell r="C533" t="str">
            <v>NORTE</v>
          </cell>
        </row>
        <row r="534">
          <cell r="A534">
            <v>688</v>
          </cell>
          <cell r="B534" t="str">
            <v>ATM Innova Centro Ave. Kennedy</v>
          </cell>
          <cell r="C534" t="str">
            <v>DISTRITO NACIONAL</v>
          </cell>
        </row>
        <row r="535">
          <cell r="A535">
            <v>689</v>
          </cell>
          <cell r="B535" t="str">
            <v>ATM Eco Petroleo Villa Gonzalez</v>
          </cell>
          <cell r="C535" t="str">
            <v>NORTE</v>
          </cell>
        </row>
        <row r="536">
          <cell r="A536">
            <v>690</v>
          </cell>
          <cell r="B536" t="str">
            <v>ATM Eco Petroleo Esperanza</v>
          </cell>
          <cell r="C536" t="str">
            <v>DISTRITO NACIONAL</v>
          </cell>
        </row>
        <row r="537">
          <cell r="A537">
            <v>691</v>
          </cell>
          <cell r="B537" t="str">
            <v>ATM Eco Petroleo Manzanillo</v>
          </cell>
          <cell r="C537" t="str">
            <v>NORTE</v>
          </cell>
        </row>
        <row r="538">
          <cell r="A538">
            <v>693</v>
          </cell>
          <cell r="B538" t="str">
            <v>ATM INTL Medical Punta Cana</v>
          </cell>
          <cell r="C538" t="str">
            <v>ESTE</v>
          </cell>
        </row>
        <row r="539">
          <cell r="A539">
            <v>694</v>
          </cell>
          <cell r="B539" t="str">
            <v>ATM Optica 27 de Febrero</v>
          </cell>
          <cell r="C539" t="str">
            <v>DISTRITO NACIONAL</v>
          </cell>
        </row>
        <row r="540">
          <cell r="A540">
            <v>695</v>
          </cell>
          <cell r="B540" t="str">
            <v>ATM Contac Center</v>
          </cell>
          <cell r="C540" t="str">
            <v>DISTRITO NACIONAL</v>
          </cell>
        </row>
        <row r="541">
          <cell r="A541">
            <v>696</v>
          </cell>
          <cell r="B541" t="str">
            <v>ATM Olé Jacobo Majluta</v>
          </cell>
          <cell r="C541" t="str">
            <v>DISTRITO NACIONAL</v>
          </cell>
        </row>
        <row r="542">
          <cell r="A542">
            <v>697</v>
          </cell>
          <cell r="B542" t="str">
            <v>ATM Hipermercado Olé Ciudad Juan Bosch</v>
          </cell>
          <cell r="C542" t="str">
            <v>DISTRITO NACIONAL</v>
          </cell>
        </row>
        <row r="543">
          <cell r="A543">
            <v>698</v>
          </cell>
          <cell r="B543" t="str">
            <v>ATM Parador Bellamar</v>
          </cell>
          <cell r="C543" t="str">
            <v>DISTRITO NACIONAL</v>
          </cell>
        </row>
        <row r="544">
          <cell r="A544">
            <v>699</v>
          </cell>
          <cell r="B544" t="str">
            <v>ATM S/M Bravo Bani</v>
          </cell>
          <cell r="C544" t="str">
            <v>SUR</v>
          </cell>
        </row>
        <row r="545">
          <cell r="A545">
            <v>701</v>
          </cell>
          <cell r="B545" t="str">
            <v>ATM Autoservicio Los Alcarrizos</v>
          </cell>
          <cell r="C545" t="str">
            <v>DISTRITO NACIONAL</v>
          </cell>
        </row>
        <row r="546">
          <cell r="A546">
            <v>703</v>
          </cell>
          <cell r="B546" t="str">
            <v xml:space="preserve">ATM Oficina El Mamey Los Hidalgos </v>
          </cell>
          <cell r="C546" t="str">
            <v>NORTE</v>
          </cell>
        </row>
        <row r="547">
          <cell r="A547">
            <v>705</v>
          </cell>
          <cell r="B547" t="str">
            <v xml:space="preserve">ATM ISFODOSU (Instituto Superior de Formación Docente Salomé Ureña (Licey al Medio) </v>
          </cell>
          <cell r="C547" t="str">
            <v>NORTE</v>
          </cell>
        </row>
        <row r="548">
          <cell r="A548">
            <v>706</v>
          </cell>
          <cell r="B548" t="str">
            <v xml:space="preserve">ATM S/M Pristine </v>
          </cell>
          <cell r="C548" t="str">
            <v>DISTRITO NACIONAL</v>
          </cell>
        </row>
        <row r="549">
          <cell r="A549">
            <v>707</v>
          </cell>
          <cell r="B549" t="str">
            <v xml:space="preserve">ATM IAD </v>
          </cell>
          <cell r="C549" t="str">
            <v>DISTRITO NACIONAL</v>
          </cell>
        </row>
        <row r="550">
          <cell r="A550">
            <v>708</v>
          </cell>
          <cell r="B550" t="str">
            <v xml:space="preserve">ATM El Vestir De Hoy </v>
          </cell>
          <cell r="C550" t="str">
            <v>DISTRITO NACIONAL</v>
          </cell>
        </row>
        <row r="551">
          <cell r="A551">
            <v>709</v>
          </cell>
          <cell r="B551" t="str">
            <v xml:space="preserve">ATM Seguros Maestro SEMMA  </v>
          </cell>
          <cell r="C551" t="str">
            <v>DISTRITO NACIONAL</v>
          </cell>
        </row>
        <row r="552">
          <cell r="A552">
            <v>710</v>
          </cell>
          <cell r="B552" t="str">
            <v xml:space="preserve">ATM S/M Soberano </v>
          </cell>
          <cell r="C552" t="str">
            <v>DISTRITO NACIONAL</v>
          </cell>
        </row>
        <row r="553">
          <cell r="A553">
            <v>712</v>
          </cell>
          <cell r="B553" t="str">
            <v xml:space="preserve">ATM Oficina Imbert </v>
          </cell>
          <cell r="C553" t="str">
            <v>NORTE</v>
          </cell>
        </row>
        <row r="554">
          <cell r="A554">
            <v>713</v>
          </cell>
          <cell r="B554" t="str">
            <v xml:space="preserve">ATM Oficina Las Américas </v>
          </cell>
          <cell r="C554" t="str">
            <v>DISTRITO NACIONAL</v>
          </cell>
        </row>
        <row r="555">
          <cell r="A555">
            <v>714</v>
          </cell>
          <cell r="B555" t="str">
            <v xml:space="preserve">ATM Hospital de Herrera </v>
          </cell>
          <cell r="C555" t="str">
            <v>DISTRITO NACIONAL</v>
          </cell>
        </row>
        <row r="556">
          <cell r="A556">
            <v>715</v>
          </cell>
          <cell r="B556" t="str">
            <v xml:space="preserve">ATM Oficina 27 de Febrero (Lobby) </v>
          </cell>
          <cell r="C556" t="str">
            <v>DISTRITO NACIONAL</v>
          </cell>
        </row>
        <row r="557">
          <cell r="A557">
            <v>716</v>
          </cell>
          <cell r="B557" t="str">
            <v xml:space="preserve">ATM Oficina Zona Franca (Santiago) </v>
          </cell>
          <cell r="C557" t="str">
            <v>NORTE</v>
          </cell>
        </row>
        <row r="558">
          <cell r="A558">
            <v>717</v>
          </cell>
          <cell r="B558" t="str">
            <v xml:space="preserve">ATM Oficina Los Alcarrizos </v>
          </cell>
          <cell r="C558" t="str">
            <v>DISTRITO NACIONAL</v>
          </cell>
        </row>
        <row r="559">
          <cell r="A559">
            <v>718</v>
          </cell>
          <cell r="B559" t="str">
            <v xml:space="preserve">ATM Feria Ganadera </v>
          </cell>
          <cell r="C559" t="str">
            <v>DISTRITO NACIONAL</v>
          </cell>
        </row>
        <row r="560">
          <cell r="A560">
            <v>719</v>
          </cell>
          <cell r="B560" t="str">
            <v xml:space="preserve">ATM Ayuntamiento Municipal San Luís </v>
          </cell>
          <cell r="C560" t="str">
            <v>DISTRITO NACIONAL</v>
          </cell>
        </row>
        <row r="561">
          <cell r="A561">
            <v>720</v>
          </cell>
          <cell r="B561" t="str">
            <v xml:space="preserve">ATM OMSA (Santiago) </v>
          </cell>
          <cell r="C561" t="str">
            <v>NORTE</v>
          </cell>
        </row>
        <row r="562">
          <cell r="A562">
            <v>721</v>
          </cell>
          <cell r="B562" t="str">
            <v xml:space="preserve">ATM Oficina Charles de Gaulle II </v>
          </cell>
          <cell r="C562" t="str">
            <v>DISTRITO NACIONAL</v>
          </cell>
        </row>
        <row r="563">
          <cell r="A563">
            <v>722</v>
          </cell>
          <cell r="B563" t="str">
            <v xml:space="preserve">ATM Oficina Charles de Gaulle III </v>
          </cell>
          <cell r="C563" t="str">
            <v>DISTRITO NACIONAL</v>
          </cell>
        </row>
        <row r="564">
          <cell r="A564">
            <v>723</v>
          </cell>
          <cell r="B564" t="str">
            <v xml:space="preserve">ATM Farmacia COOPINFA </v>
          </cell>
          <cell r="C564" t="str">
            <v>DISTRITO NACIONAL</v>
          </cell>
        </row>
        <row r="565">
          <cell r="A565">
            <v>724</v>
          </cell>
          <cell r="B565" t="str">
            <v xml:space="preserve">ATM El Huacal I </v>
          </cell>
          <cell r="C565" t="str">
            <v>DISTRITO NACIONAL</v>
          </cell>
        </row>
        <row r="566">
          <cell r="A566">
            <v>725</v>
          </cell>
          <cell r="B566" t="str">
            <v xml:space="preserve">ATM El Huacal II  </v>
          </cell>
          <cell r="C566" t="str">
            <v>DISTRITO NACIONAL</v>
          </cell>
        </row>
        <row r="567">
          <cell r="A567">
            <v>726</v>
          </cell>
          <cell r="B567" t="str">
            <v xml:space="preserve">ATM El Huacal III </v>
          </cell>
          <cell r="C567" t="str">
            <v>DISTRITO NACIONAL</v>
          </cell>
        </row>
        <row r="568">
          <cell r="A568">
            <v>727</v>
          </cell>
          <cell r="B568" t="str">
            <v xml:space="preserve">ATM UNP Pisano </v>
          </cell>
          <cell r="C568" t="str">
            <v>NORTE</v>
          </cell>
        </row>
        <row r="569">
          <cell r="A569">
            <v>728</v>
          </cell>
          <cell r="B569" t="str">
            <v xml:space="preserve">ATM UNP La Vega Oficina Regional Norcentral </v>
          </cell>
          <cell r="C569" t="str">
            <v>NORTE</v>
          </cell>
        </row>
        <row r="570">
          <cell r="A570">
            <v>729</v>
          </cell>
          <cell r="B570" t="str">
            <v xml:space="preserve">ATM Zona Franca (La Vega) </v>
          </cell>
          <cell r="C570" t="str">
            <v>NORTE</v>
          </cell>
        </row>
        <row r="571">
          <cell r="A571">
            <v>730</v>
          </cell>
          <cell r="B571" t="str">
            <v xml:space="preserve">ATM Palacio de Justicia Barahona </v>
          </cell>
          <cell r="C571" t="str">
            <v>SUR</v>
          </cell>
        </row>
        <row r="572">
          <cell r="A572">
            <v>731</v>
          </cell>
          <cell r="B572" t="str">
            <v xml:space="preserve">ATM UNP Villa González </v>
          </cell>
          <cell r="C572" t="str">
            <v>NORTE</v>
          </cell>
        </row>
        <row r="573">
          <cell r="A573">
            <v>732</v>
          </cell>
          <cell r="B573" t="str">
            <v xml:space="preserve">ATM Molino del Valle (Santiago) </v>
          </cell>
          <cell r="C573" t="str">
            <v>NORTE</v>
          </cell>
        </row>
        <row r="574">
          <cell r="A574">
            <v>733</v>
          </cell>
          <cell r="B574" t="str">
            <v xml:space="preserve">ATM Zona Franca Perdenales </v>
          </cell>
          <cell r="C574" t="str">
            <v>SUR</v>
          </cell>
        </row>
        <row r="575">
          <cell r="A575">
            <v>734</v>
          </cell>
          <cell r="B575" t="str">
            <v xml:space="preserve">ATM Oficina Independencia I </v>
          </cell>
          <cell r="C575" t="str">
            <v>DISTRITO NACIONAL</v>
          </cell>
        </row>
        <row r="576">
          <cell r="A576">
            <v>735</v>
          </cell>
          <cell r="B576" t="str">
            <v xml:space="preserve">ATM Oficina Independencia II  </v>
          </cell>
          <cell r="C576" t="str">
            <v>DISTRITO NACIONAL</v>
          </cell>
        </row>
        <row r="577">
          <cell r="A577">
            <v>736</v>
          </cell>
          <cell r="B577" t="str">
            <v xml:space="preserve">ATM Oficina Puerto Plata I </v>
          </cell>
          <cell r="C577" t="str">
            <v>NORTE</v>
          </cell>
        </row>
        <row r="578">
          <cell r="A578">
            <v>737</v>
          </cell>
          <cell r="B578" t="str">
            <v xml:space="preserve">ATM UNP Cabarete (Puerto Plata) </v>
          </cell>
          <cell r="C578" t="str">
            <v>NORTE</v>
          </cell>
        </row>
        <row r="579">
          <cell r="A579">
            <v>738</v>
          </cell>
          <cell r="B579" t="str">
            <v xml:space="preserve">ATM Zona Franca Los Alcarrizos </v>
          </cell>
          <cell r="C579" t="str">
            <v>DISTRITO NACIONAL</v>
          </cell>
        </row>
        <row r="580">
          <cell r="A580">
            <v>739</v>
          </cell>
          <cell r="B580" t="str">
            <v xml:space="preserve">ATM Peaje Autopista Duarte </v>
          </cell>
          <cell r="C580" t="str">
            <v>DISTRITO NACIONAL</v>
          </cell>
        </row>
        <row r="581">
          <cell r="A581">
            <v>740</v>
          </cell>
          <cell r="B581" t="str">
            <v xml:space="preserve">ATM EDENORTE (Santiago) </v>
          </cell>
          <cell r="C581" t="str">
            <v>NORTE</v>
          </cell>
        </row>
        <row r="582">
          <cell r="A582">
            <v>741</v>
          </cell>
          <cell r="B582" t="str">
            <v>ATM CURNE UASD San Francisco de Macorís</v>
          </cell>
          <cell r="C582" t="str">
            <v>NORTE</v>
          </cell>
        </row>
        <row r="583">
          <cell r="A583">
            <v>742</v>
          </cell>
          <cell r="B583" t="str">
            <v xml:space="preserve">ATM Oficina Plaza del Rey (La Romana) </v>
          </cell>
          <cell r="C583" t="str">
            <v>ESTE</v>
          </cell>
        </row>
        <row r="584">
          <cell r="A584">
            <v>743</v>
          </cell>
          <cell r="B584" t="str">
            <v xml:space="preserve">ATM Oficina Los Frailes </v>
          </cell>
          <cell r="C584" t="str">
            <v>DISTRITO NACIONAL</v>
          </cell>
        </row>
        <row r="585">
          <cell r="A585">
            <v>744</v>
          </cell>
          <cell r="B585" t="str">
            <v xml:space="preserve">ATM Multicentro La Sirena Venezuela </v>
          </cell>
          <cell r="C585" t="str">
            <v>DISTRITO NACIONAL</v>
          </cell>
        </row>
        <row r="586">
          <cell r="A586">
            <v>745</v>
          </cell>
          <cell r="B586" t="str">
            <v xml:space="preserve">ATM Oficina Ave. Duarte </v>
          </cell>
          <cell r="C586" t="str">
            <v>DISTRITO NACIONAL</v>
          </cell>
        </row>
        <row r="587">
          <cell r="A587">
            <v>746</v>
          </cell>
          <cell r="B587" t="str">
            <v xml:space="preserve">ATM Oficina Las Terrenas </v>
          </cell>
          <cell r="C587" t="str">
            <v>NORTE</v>
          </cell>
        </row>
        <row r="588">
          <cell r="A588">
            <v>747</v>
          </cell>
          <cell r="B588" t="str">
            <v xml:space="preserve">ATM Club BR (Santiago) </v>
          </cell>
          <cell r="C588" t="str">
            <v>NORTE</v>
          </cell>
        </row>
        <row r="589">
          <cell r="A589">
            <v>748</v>
          </cell>
          <cell r="B589" t="str">
            <v xml:space="preserve">ATM Centro de Caja (Santiago) </v>
          </cell>
          <cell r="C589" t="str">
            <v>NORTE</v>
          </cell>
        </row>
        <row r="590">
          <cell r="A590">
            <v>749</v>
          </cell>
          <cell r="B590" t="str">
            <v xml:space="preserve">ATM Oficina Yaque </v>
          </cell>
          <cell r="C590" t="str">
            <v>NORTE</v>
          </cell>
        </row>
        <row r="591">
          <cell r="A591">
            <v>750</v>
          </cell>
          <cell r="B591" t="str">
            <v xml:space="preserve">ATM UNP Duvergé </v>
          </cell>
          <cell r="C591" t="str">
            <v>SUR</v>
          </cell>
        </row>
        <row r="592">
          <cell r="A592">
            <v>751</v>
          </cell>
          <cell r="B592" t="str">
            <v>ATM Eco Petroleo Camilo</v>
          </cell>
          <cell r="C592" t="str">
            <v>SUR</v>
          </cell>
        </row>
        <row r="593">
          <cell r="A593">
            <v>752</v>
          </cell>
          <cell r="B593" t="str">
            <v xml:space="preserve">ATM UNP Las Carolinas (La Vega) </v>
          </cell>
          <cell r="C593" t="str">
            <v>NORTE</v>
          </cell>
        </row>
        <row r="594">
          <cell r="A594">
            <v>753</v>
          </cell>
          <cell r="B594" t="str">
            <v xml:space="preserve">ATM S/M Nacional Tiradentes </v>
          </cell>
          <cell r="C594" t="str">
            <v>DISTRITO NACIONAL</v>
          </cell>
        </row>
        <row r="595">
          <cell r="A595">
            <v>754</v>
          </cell>
          <cell r="B595" t="str">
            <v xml:space="preserve">ATM Autobanco Oficina Licey al Medio </v>
          </cell>
          <cell r="C595" t="str">
            <v>NORTE</v>
          </cell>
        </row>
        <row r="596">
          <cell r="A596">
            <v>755</v>
          </cell>
          <cell r="B596" t="str">
            <v xml:space="preserve">ATM Oficina Galería del Este (Plaza) </v>
          </cell>
          <cell r="C596" t="str">
            <v>DISTRITO NACIONAL</v>
          </cell>
        </row>
        <row r="597">
          <cell r="A597">
            <v>756</v>
          </cell>
          <cell r="B597" t="str">
            <v xml:space="preserve">ATM UNP Villa La Mata (Cotuí) </v>
          </cell>
          <cell r="C597" t="str">
            <v>NORTE</v>
          </cell>
        </row>
        <row r="598">
          <cell r="A598">
            <v>757</v>
          </cell>
          <cell r="B598" t="str">
            <v xml:space="preserve">ATM UNP Plaza Paseo (Santiago) </v>
          </cell>
          <cell r="C598" t="str">
            <v>NORTE</v>
          </cell>
        </row>
        <row r="599">
          <cell r="A599">
            <v>758</v>
          </cell>
          <cell r="B599" t="str">
            <v>ATM S/M Nacional El Embrujo</v>
          </cell>
          <cell r="C599" t="str">
            <v>NORTE</v>
          </cell>
        </row>
        <row r="600">
          <cell r="A600">
            <v>759</v>
          </cell>
          <cell r="B600" t="str">
            <v xml:space="preserve">ATM Oficina Buena Vista I </v>
          </cell>
          <cell r="C600" t="str">
            <v>DISTRITO NACIONAL</v>
          </cell>
        </row>
        <row r="601">
          <cell r="A601">
            <v>760</v>
          </cell>
          <cell r="B601" t="str">
            <v xml:space="preserve">ATM UNP Cruce Guayacanes (Mao) </v>
          </cell>
          <cell r="C601" t="str">
            <v>NORTE</v>
          </cell>
        </row>
        <row r="602">
          <cell r="A602">
            <v>761</v>
          </cell>
          <cell r="B602" t="str">
            <v xml:space="preserve">ATM ISSPOL </v>
          </cell>
          <cell r="C602" t="str">
            <v>DISTRITO NACIONAL</v>
          </cell>
        </row>
        <row r="603">
          <cell r="A603">
            <v>763</v>
          </cell>
          <cell r="B603" t="str">
            <v xml:space="preserve">ATM UNP Montellano </v>
          </cell>
          <cell r="C603" t="str">
            <v>NORTE</v>
          </cell>
        </row>
        <row r="604">
          <cell r="A604">
            <v>764</v>
          </cell>
          <cell r="B604" t="str">
            <v xml:space="preserve">ATM Oficina Elías Piña </v>
          </cell>
          <cell r="C604" t="str">
            <v>SUR</v>
          </cell>
        </row>
        <row r="605">
          <cell r="A605">
            <v>765</v>
          </cell>
          <cell r="B605" t="str">
            <v xml:space="preserve">ATM Oficina Azua I </v>
          </cell>
          <cell r="C605" t="str">
            <v>SUR</v>
          </cell>
        </row>
        <row r="606">
          <cell r="A606">
            <v>766</v>
          </cell>
          <cell r="B606" t="str">
            <v xml:space="preserve">ATM Oficina Azua II </v>
          </cell>
          <cell r="C606" t="str">
            <v>SUR</v>
          </cell>
        </row>
        <row r="607">
          <cell r="A607">
            <v>767</v>
          </cell>
          <cell r="B607" t="str">
            <v xml:space="preserve">ATM S/M Diverso (Azua) </v>
          </cell>
          <cell r="C607" t="str">
            <v>SUR</v>
          </cell>
        </row>
        <row r="608">
          <cell r="A608">
            <v>768</v>
          </cell>
          <cell r="B608" t="str">
            <v xml:space="preserve">ATM Autoservicio Tiradentes III </v>
          </cell>
          <cell r="C608" t="str">
            <v>DISTRITO NACIONAL</v>
          </cell>
        </row>
        <row r="609">
          <cell r="A609">
            <v>769</v>
          </cell>
          <cell r="B609" t="str">
            <v>ATM UNP Pablo Mella Morales</v>
          </cell>
          <cell r="C609" t="str">
            <v>DISTRITO NACIONAL</v>
          </cell>
        </row>
        <row r="610">
          <cell r="A610">
            <v>770</v>
          </cell>
          <cell r="B610" t="str">
            <v xml:space="preserve">ATM Estación Eco Los Haitises </v>
          </cell>
          <cell r="C610" t="str">
            <v>NORTE</v>
          </cell>
        </row>
        <row r="611">
          <cell r="A611">
            <v>771</v>
          </cell>
          <cell r="B611" t="str">
            <v xml:space="preserve">ATM UASD Mao </v>
          </cell>
          <cell r="C611" t="str">
            <v>NORTE</v>
          </cell>
        </row>
        <row r="612">
          <cell r="A612">
            <v>772</v>
          </cell>
          <cell r="B612" t="str">
            <v xml:space="preserve">ATM UNP Yamasá </v>
          </cell>
          <cell r="C612" t="str">
            <v>ESTE</v>
          </cell>
        </row>
        <row r="613">
          <cell r="A613">
            <v>773</v>
          </cell>
          <cell r="B613" t="str">
            <v xml:space="preserve">ATM S/M Jumbo La Romana </v>
          </cell>
          <cell r="C613" t="str">
            <v>ESTE</v>
          </cell>
        </row>
        <row r="614">
          <cell r="A614">
            <v>774</v>
          </cell>
          <cell r="B614" t="str">
            <v xml:space="preserve">ATM Oficina Montecristi </v>
          </cell>
          <cell r="C614" t="str">
            <v>NORTE</v>
          </cell>
        </row>
        <row r="615">
          <cell r="A615">
            <v>775</v>
          </cell>
          <cell r="B615" t="str">
            <v xml:space="preserve">ATM S/M Lilo (Montecristi) </v>
          </cell>
          <cell r="C615" t="str">
            <v>NORTE</v>
          </cell>
        </row>
        <row r="616">
          <cell r="A616">
            <v>776</v>
          </cell>
          <cell r="B616" t="str">
            <v xml:space="preserve">ATM Oficina Monte Plata </v>
          </cell>
          <cell r="C616" t="str">
            <v>ESTE</v>
          </cell>
        </row>
        <row r="617">
          <cell r="A617">
            <v>777</v>
          </cell>
          <cell r="B617" t="str">
            <v xml:space="preserve">ATM S/M Pérez Monte Plata </v>
          </cell>
          <cell r="C617" t="str">
            <v>ESTE</v>
          </cell>
        </row>
        <row r="618">
          <cell r="A618">
            <v>778</v>
          </cell>
          <cell r="B618" t="str">
            <v xml:space="preserve">ATM Oficina Esperanza (Mao) </v>
          </cell>
          <cell r="C618" t="str">
            <v>NORTE</v>
          </cell>
        </row>
        <row r="619">
          <cell r="A619">
            <v>779</v>
          </cell>
          <cell r="B619" t="str">
            <v xml:space="preserve">ATM Zona Franca Esperanza I (Mao) </v>
          </cell>
          <cell r="C619" t="str">
            <v>NORTE</v>
          </cell>
        </row>
        <row r="620">
          <cell r="A620">
            <v>780</v>
          </cell>
          <cell r="B620" t="str">
            <v xml:space="preserve">ATM Oficina Barahona I </v>
          </cell>
          <cell r="C620" t="str">
            <v>SUR</v>
          </cell>
        </row>
        <row r="621">
          <cell r="A621">
            <v>781</v>
          </cell>
          <cell r="B621" t="str">
            <v xml:space="preserve">ATM Estación Isla Barahona </v>
          </cell>
          <cell r="C621" t="str">
            <v>SUR</v>
          </cell>
        </row>
        <row r="622">
          <cell r="A622">
            <v>782</v>
          </cell>
          <cell r="B622" t="str">
            <v>ATM Banco Agrícola (Constanza)</v>
          </cell>
          <cell r="C622" t="str">
            <v>NORTE</v>
          </cell>
        </row>
        <row r="623">
          <cell r="A623">
            <v>783</v>
          </cell>
          <cell r="B623" t="str">
            <v xml:space="preserve">ATM Autobanco Alfa y Omega (Barahona) </v>
          </cell>
          <cell r="C623" t="str">
            <v>SUR</v>
          </cell>
        </row>
        <row r="624">
          <cell r="A624">
            <v>784</v>
          </cell>
          <cell r="B624" t="str">
            <v xml:space="preserve">ATM Tribunal Superior Electoral </v>
          </cell>
          <cell r="C624" t="str">
            <v>DISTRITO NACIONAL</v>
          </cell>
        </row>
        <row r="625">
          <cell r="A625">
            <v>785</v>
          </cell>
          <cell r="B625" t="str">
            <v xml:space="preserve">ATM S/M Nacional Máximo Gómez </v>
          </cell>
          <cell r="C625" t="str">
            <v>DISTRITO NACIONAL</v>
          </cell>
        </row>
        <row r="626">
          <cell r="A626">
            <v>786</v>
          </cell>
          <cell r="B626" t="str">
            <v xml:space="preserve">ATM Oficina Agora Mall II </v>
          </cell>
          <cell r="C626" t="str">
            <v>DISTRITO NACIONAL</v>
          </cell>
        </row>
        <row r="627">
          <cell r="A627">
            <v>787</v>
          </cell>
          <cell r="B627" t="str">
            <v xml:space="preserve">ATM Cafetería CTB II </v>
          </cell>
          <cell r="C627" t="str">
            <v>DISTRITO NACIONAL</v>
          </cell>
        </row>
        <row r="628">
          <cell r="A628">
            <v>788</v>
          </cell>
          <cell r="B628" t="str">
            <v xml:space="preserve">ATM Relaciones Exteriores (Cancillería) </v>
          </cell>
          <cell r="C628" t="str">
            <v>DISTRITO NACIONAL</v>
          </cell>
        </row>
        <row r="629">
          <cell r="A629">
            <v>789</v>
          </cell>
          <cell r="B629" t="str">
            <v>ATM Hotel Bellevue Boca Chica</v>
          </cell>
          <cell r="C629" t="str">
            <v>ESTE</v>
          </cell>
        </row>
        <row r="630">
          <cell r="A630">
            <v>790</v>
          </cell>
          <cell r="B630" t="str">
            <v xml:space="preserve">ATM Oficina Bella Vista Mall I </v>
          </cell>
          <cell r="C630" t="str">
            <v>DISTRITO NACIONAL</v>
          </cell>
        </row>
        <row r="631">
          <cell r="A631">
            <v>791</v>
          </cell>
          <cell r="B631" t="str">
            <v xml:space="preserve">ATM Oficina Sans Soucí </v>
          </cell>
          <cell r="C631" t="str">
            <v>DISTRITO NACIONAL</v>
          </cell>
        </row>
        <row r="632">
          <cell r="A632">
            <v>792</v>
          </cell>
          <cell r="B632" t="str">
            <v>ATM Hospital Salvador de Gautier</v>
          </cell>
          <cell r="C632" t="str">
            <v>DISTRITO NACIONAL</v>
          </cell>
        </row>
        <row r="633">
          <cell r="A633">
            <v>793</v>
          </cell>
          <cell r="B633" t="str">
            <v xml:space="preserve">ATM Centro de Caja Agora Mall </v>
          </cell>
          <cell r="C633" t="str">
            <v>DISTRITO NACIONAL</v>
          </cell>
        </row>
        <row r="634">
          <cell r="A634">
            <v>794</v>
          </cell>
          <cell r="B634" t="str">
            <v xml:space="preserve">ATM CODIA </v>
          </cell>
          <cell r="C634" t="str">
            <v>DISTRITO NACIONAL</v>
          </cell>
        </row>
        <row r="635">
          <cell r="A635">
            <v>795</v>
          </cell>
          <cell r="B635" t="str">
            <v xml:space="preserve">ATM UNP Guaymate (La Romana) </v>
          </cell>
          <cell r="C635" t="str">
            <v>ESTE</v>
          </cell>
        </row>
        <row r="636">
          <cell r="A636">
            <v>796</v>
          </cell>
          <cell r="B636" t="str">
            <v xml:space="preserve">ATM Oficina Plaza Ventura (Nagua) </v>
          </cell>
          <cell r="C636" t="str">
            <v>NORTE</v>
          </cell>
        </row>
        <row r="637">
          <cell r="A637">
            <v>797</v>
          </cell>
          <cell r="B637" t="str">
            <v>ATM Dirección de Jubilaciones y Pensiones</v>
          </cell>
          <cell r="C637" t="str">
            <v>DISTRITO NACIONAL</v>
          </cell>
        </row>
        <row r="638">
          <cell r="A638">
            <v>798</v>
          </cell>
          <cell r="B638" t="str">
            <v>ATM Hotel Grand Paradise Samana</v>
          </cell>
          <cell r="C638" t="str">
            <v>ESTE</v>
          </cell>
        </row>
        <row r="639">
          <cell r="A639">
            <v>799</v>
          </cell>
          <cell r="B639" t="str">
            <v xml:space="preserve">ATM Clínica Corominas (Santiago) </v>
          </cell>
          <cell r="C639" t="str">
            <v>NORTE</v>
          </cell>
        </row>
        <row r="640">
          <cell r="A640">
            <v>800</v>
          </cell>
          <cell r="B640" t="str">
            <v xml:space="preserve">ATM Estación Next Dipsa Pedro Livio Cedeño </v>
          </cell>
          <cell r="C640" t="str">
            <v>DISTRITO NACIONAL</v>
          </cell>
        </row>
        <row r="641">
          <cell r="A641">
            <v>801</v>
          </cell>
          <cell r="B641" t="str">
            <v xml:space="preserve">ATM Galería 360 Food Court </v>
          </cell>
          <cell r="C641" t="str">
            <v>DISTRITO NACIONAL</v>
          </cell>
        </row>
        <row r="642">
          <cell r="A642">
            <v>802</v>
          </cell>
          <cell r="B642" t="str">
            <v xml:space="preserve">ATM UNP Aeropuerto La Romana </v>
          </cell>
          <cell r="C642" t="str">
            <v>ESTE</v>
          </cell>
        </row>
        <row r="643">
          <cell r="A643">
            <v>803</v>
          </cell>
          <cell r="B643" t="str">
            <v xml:space="preserve">ATM Hotel Be Live Canoa (Bayahibe) I </v>
          </cell>
          <cell r="C643" t="str">
            <v>ESTE</v>
          </cell>
        </row>
        <row r="644">
          <cell r="A644">
            <v>804</v>
          </cell>
          <cell r="B644" t="str">
            <v xml:space="preserve">ATM Hotel Be Live Punta Cana (Cabeza de Toro) </v>
          </cell>
          <cell r="C644" t="str">
            <v>ESTE</v>
          </cell>
        </row>
        <row r="645">
          <cell r="A645">
            <v>805</v>
          </cell>
          <cell r="B645" t="str">
            <v xml:space="preserve">ATM Be Live Grand Marién (Puerto Plata) </v>
          </cell>
          <cell r="C645" t="str">
            <v>NORTE</v>
          </cell>
        </row>
        <row r="646">
          <cell r="A646">
            <v>806</v>
          </cell>
          <cell r="B646" t="str">
            <v xml:space="preserve">ATM SEWN (Zona Franca (Santiago)) </v>
          </cell>
          <cell r="C646" t="str">
            <v>NORTE</v>
          </cell>
        </row>
        <row r="647">
          <cell r="A647">
            <v>807</v>
          </cell>
          <cell r="B647" t="str">
            <v xml:space="preserve">ATM S/M Morel (Mao) </v>
          </cell>
          <cell r="C647" t="str">
            <v>NORTE</v>
          </cell>
        </row>
        <row r="648">
          <cell r="A648">
            <v>808</v>
          </cell>
          <cell r="B648" t="str">
            <v xml:space="preserve">ATM Oficina Castillo </v>
          </cell>
          <cell r="C648" t="str">
            <v>NORTE</v>
          </cell>
        </row>
        <row r="649">
          <cell r="A649">
            <v>809</v>
          </cell>
          <cell r="B649" t="str">
            <v>ATM Yoma (Cotuí)</v>
          </cell>
          <cell r="C649" t="str">
            <v>NORTE</v>
          </cell>
        </row>
        <row r="650">
          <cell r="A650">
            <v>810</v>
          </cell>
          <cell r="B650" t="str">
            <v xml:space="preserve">ATM UNP Multicentro La Sirena José Contreras </v>
          </cell>
          <cell r="C650" t="str">
            <v>DISTRITO NACIONAL</v>
          </cell>
        </row>
        <row r="651">
          <cell r="A651">
            <v>811</v>
          </cell>
          <cell r="B651" t="str">
            <v xml:space="preserve">ATM Almacenes Unidos </v>
          </cell>
          <cell r="C651" t="str">
            <v>DISTRITO NACIONAL</v>
          </cell>
        </row>
        <row r="652">
          <cell r="A652">
            <v>812</v>
          </cell>
          <cell r="B652" t="str">
            <v xml:space="preserve">ATM Canasta del Pueblo </v>
          </cell>
          <cell r="C652" t="str">
            <v>DISTRITO NACIONAL</v>
          </cell>
        </row>
        <row r="653">
          <cell r="A653">
            <v>813</v>
          </cell>
          <cell r="B653" t="str">
            <v>ATM Oficina Occidental Mall</v>
          </cell>
          <cell r="C653" t="str">
            <v>DISTRITO NACIONAL</v>
          </cell>
        </row>
        <row r="654">
          <cell r="A654">
            <v>815</v>
          </cell>
          <cell r="B654" t="str">
            <v xml:space="preserve">ATM Oficina Atalaya del Mar </v>
          </cell>
          <cell r="C654" t="str">
            <v>DISTRITO NACIONAL</v>
          </cell>
        </row>
        <row r="655">
          <cell r="A655">
            <v>816</v>
          </cell>
          <cell r="B655" t="str">
            <v xml:space="preserve">ATM Oficina Pedro Brand </v>
          </cell>
          <cell r="C655" t="str">
            <v>DISTRITO NACIONAL</v>
          </cell>
        </row>
        <row r="656">
          <cell r="A656">
            <v>817</v>
          </cell>
          <cell r="B656" t="str">
            <v xml:space="preserve">ATM Ayuntamiento Sabana Larga (San José de Ocoa) </v>
          </cell>
          <cell r="C656" t="str">
            <v>SUR</v>
          </cell>
        </row>
        <row r="657">
          <cell r="A657">
            <v>818</v>
          </cell>
          <cell r="B657" t="str">
            <v xml:space="preserve">ATM Juridicción Inmobiliaria </v>
          </cell>
          <cell r="C657" t="str">
            <v>DISTRITO NACIONAL</v>
          </cell>
        </row>
        <row r="658">
          <cell r="A658">
            <v>819</v>
          </cell>
          <cell r="B658" t="str">
            <v xml:space="preserve">ATM Jurisdicción Inmobiliaria (Santiago) </v>
          </cell>
          <cell r="C658" t="str">
            <v>NORTE</v>
          </cell>
        </row>
        <row r="659">
          <cell r="A659">
            <v>821</v>
          </cell>
          <cell r="B659" t="str">
            <v xml:space="preserve">ATM S/M Bravo Churchill </v>
          </cell>
          <cell r="C659" t="str">
            <v>DISTRITO NACIONAL</v>
          </cell>
        </row>
        <row r="660">
          <cell r="A660">
            <v>822</v>
          </cell>
          <cell r="B660" t="str">
            <v xml:space="preserve">ATM INDUSPALMA </v>
          </cell>
          <cell r="C660" t="str">
            <v>ESTE</v>
          </cell>
        </row>
        <row r="661">
          <cell r="A661">
            <v>823</v>
          </cell>
          <cell r="B661" t="str">
            <v xml:space="preserve">ATM UNP El Carril (Haina) </v>
          </cell>
          <cell r="C661" t="str">
            <v>DISTRITO NACIONAL</v>
          </cell>
        </row>
        <row r="662">
          <cell r="A662">
            <v>824</v>
          </cell>
          <cell r="B662" t="str">
            <v xml:space="preserve">ATM Multiplaza (Higuey) </v>
          </cell>
          <cell r="C662" t="str">
            <v>ESTE</v>
          </cell>
        </row>
        <row r="663">
          <cell r="A663">
            <v>825</v>
          </cell>
          <cell r="B663" t="str">
            <v xml:space="preserve">ATM Estacion Eco Cibeles (Las Matas de Farfán) </v>
          </cell>
          <cell r="C663" t="str">
            <v>SUR</v>
          </cell>
        </row>
        <row r="664">
          <cell r="A664">
            <v>826</v>
          </cell>
          <cell r="B664" t="str">
            <v xml:space="preserve">ATM Oficina Diamond Plaza II </v>
          </cell>
          <cell r="C664" t="str">
            <v>DISTRITO NACIONAL</v>
          </cell>
        </row>
        <row r="665">
          <cell r="A665">
            <v>827</v>
          </cell>
          <cell r="B665" t="str">
            <v xml:space="preserve">ATM Tienda Oxígeno Dominicano </v>
          </cell>
          <cell r="C665" t="str">
            <v>DISTRITO NACIONAL</v>
          </cell>
        </row>
        <row r="666">
          <cell r="A666">
            <v>828</v>
          </cell>
          <cell r="B666" t="str">
            <v xml:space="preserve">ATM Banca Fiduciaria </v>
          </cell>
          <cell r="C666" t="str">
            <v>DISTRITO NACIONAL</v>
          </cell>
        </row>
        <row r="667">
          <cell r="A667">
            <v>829</v>
          </cell>
          <cell r="B667" t="str">
            <v xml:space="preserve">ATM UNP Multicentro Sirena Baní </v>
          </cell>
          <cell r="C667" t="str">
            <v>SUR</v>
          </cell>
        </row>
        <row r="668">
          <cell r="A668">
            <v>830</v>
          </cell>
          <cell r="B668" t="str">
            <v xml:space="preserve">ATM UNP Sabana Grande de Boyá </v>
          </cell>
          <cell r="C668" t="str">
            <v>ESTE</v>
          </cell>
        </row>
        <row r="669">
          <cell r="A669">
            <v>831</v>
          </cell>
          <cell r="B669" t="str">
            <v xml:space="preserve">ATM Politécnico Loyola San Cristóbal </v>
          </cell>
          <cell r="C669" t="str">
            <v>SUR</v>
          </cell>
        </row>
        <row r="670">
          <cell r="A670">
            <v>832</v>
          </cell>
          <cell r="B670" t="str">
            <v xml:space="preserve">ATM Hospital Traumatológico La Vega </v>
          </cell>
          <cell r="C670" t="str">
            <v>NORTE</v>
          </cell>
        </row>
        <row r="671">
          <cell r="A671">
            <v>833</v>
          </cell>
          <cell r="B671" t="str">
            <v xml:space="preserve">ATM Cafetería CTB I </v>
          </cell>
          <cell r="C671" t="str">
            <v>DISTRITO NACIONAL</v>
          </cell>
        </row>
        <row r="672">
          <cell r="A672">
            <v>834</v>
          </cell>
          <cell r="B672" t="str">
            <v xml:space="preserve">ATM Centro Médico Moderno </v>
          </cell>
          <cell r="C672" t="str">
            <v>DISTRITO NACIONAL</v>
          </cell>
        </row>
        <row r="673">
          <cell r="A673">
            <v>835</v>
          </cell>
          <cell r="B673" t="str">
            <v xml:space="preserve">ATM UNP Megacentro </v>
          </cell>
          <cell r="C673" t="str">
            <v>DISTRITO NACIONAL</v>
          </cell>
        </row>
        <row r="674">
          <cell r="A674">
            <v>836</v>
          </cell>
          <cell r="B674" t="str">
            <v xml:space="preserve">ATM UNP Plaza Luperón </v>
          </cell>
          <cell r="C674" t="str">
            <v>DISTRITO NACIONAL</v>
          </cell>
        </row>
        <row r="675">
          <cell r="A675">
            <v>837</v>
          </cell>
          <cell r="B675" t="str">
            <v>ATM Estación Next Canabacoa</v>
          </cell>
          <cell r="C675" t="str">
            <v>NORTE</v>
          </cell>
        </row>
        <row r="676">
          <cell r="A676">
            <v>838</v>
          </cell>
          <cell r="B676" t="str">
            <v xml:space="preserve">ATM UNP Consuelo </v>
          </cell>
          <cell r="C676" t="str">
            <v>ESTE</v>
          </cell>
        </row>
        <row r="677">
          <cell r="A677">
            <v>839</v>
          </cell>
          <cell r="B677" t="str">
            <v xml:space="preserve">ATM INAPA </v>
          </cell>
          <cell r="C677" t="str">
            <v>DISTRITO NACIONAL</v>
          </cell>
        </row>
        <row r="678">
          <cell r="A678">
            <v>840</v>
          </cell>
          <cell r="B678" t="str">
            <v xml:space="preserve">ATM PUCMM (Santiago) </v>
          </cell>
          <cell r="C678" t="str">
            <v>NORTE</v>
          </cell>
        </row>
        <row r="679">
          <cell r="A679">
            <v>841</v>
          </cell>
          <cell r="B679" t="str">
            <v xml:space="preserve">ATM CEA </v>
          </cell>
          <cell r="C679" t="str">
            <v>DISTRITO NACIONAL</v>
          </cell>
        </row>
        <row r="680">
          <cell r="A680">
            <v>842</v>
          </cell>
          <cell r="B680" t="str">
            <v xml:space="preserve">ATM Plaza Orense II (La Romana) </v>
          </cell>
          <cell r="C680" t="str">
            <v>ESTE</v>
          </cell>
        </row>
        <row r="681">
          <cell r="A681">
            <v>843</v>
          </cell>
          <cell r="B681" t="str">
            <v xml:space="preserve">ATM Oficina Romana Centro </v>
          </cell>
          <cell r="C681" t="str">
            <v>ESTE</v>
          </cell>
        </row>
        <row r="682">
          <cell r="A682">
            <v>844</v>
          </cell>
          <cell r="B682" t="str">
            <v xml:space="preserve">ATM San Juan Shopping Center (Bávaro) </v>
          </cell>
          <cell r="C682" t="str">
            <v>ESTE</v>
          </cell>
        </row>
        <row r="683">
          <cell r="A683">
            <v>845</v>
          </cell>
          <cell r="B683" t="str">
            <v xml:space="preserve">ATM CERTV (Canal 4) </v>
          </cell>
          <cell r="C683" t="str">
            <v>DISTRITO NACIONAL</v>
          </cell>
        </row>
        <row r="684">
          <cell r="A684">
            <v>849</v>
          </cell>
          <cell r="B684" t="str">
            <v xml:space="preserve">ATM La Innovación </v>
          </cell>
          <cell r="C684" t="str">
            <v>DISTRITO NACIONAL</v>
          </cell>
        </row>
        <row r="685">
          <cell r="A685">
            <v>850</v>
          </cell>
          <cell r="B685" t="str">
            <v xml:space="preserve">ATM Hotel Be Live Hamaca </v>
          </cell>
          <cell r="C685" t="str">
            <v>DISTRITO NACIONAL</v>
          </cell>
        </row>
        <row r="686">
          <cell r="A686">
            <v>851</v>
          </cell>
          <cell r="B686" t="str">
            <v xml:space="preserve">ATM Hospital Vinicio Calventi </v>
          </cell>
          <cell r="C686" t="str">
            <v>NORTE</v>
          </cell>
        </row>
        <row r="687">
          <cell r="A687">
            <v>852</v>
          </cell>
          <cell r="B687" t="str">
            <v xml:space="preserve">ATM Gasolinera Franco Bido </v>
          </cell>
          <cell r="C687" t="str">
            <v>NORTE</v>
          </cell>
        </row>
        <row r="688">
          <cell r="A688">
            <v>853</v>
          </cell>
          <cell r="B688" t="str">
            <v xml:space="preserve">ATM Inversiones JF Group (Shell Canabacoa) </v>
          </cell>
          <cell r="C688" t="str">
            <v>NORTE</v>
          </cell>
        </row>
        <row r="689">
          <cell r="A689">
            <v>854</v>
          </cell>
          <cell r="B689" t="str">
            <v xml:space="preserve">ATM Centro Comercial Blanco Batista </v>
          </cell>
          <cell r="C689" t="str">
            <v>NORTE</v>
          </cell>
        </row>
        <row r="690">
          <cell r="A690">
            <v>855</v>
          </cell>
          <cell r="B690" t="str">
            <v xml:space="preserve">ATM Palacio de Justicia La Vega </v>
          </cell>
          <cell r="C690" t="str">
            <v>NORTE</v>
          </cell>
        </row>
        <row r="691">
          <cell r="A691">
            <v>856</v>
          </cell>
          <cell r="B691" t="str">
            <v xml:space="preserve">ATM Estación Petronán Altamira (Puerto Plata) </v>
          </cell>
          <cell r="C691" t="str">
            <v>NORTE</v>
          </cell>
        </row>
        <row r="692">
          <cell r="A692">
            <v>857</v>
          </cell>
          <cell r="B692" t="str">
            <v xml:space="preserve">ATM Oficina Los Alamos </v>
          </cell>
          <cell r="C692" t="str">
            <v>NORTE</v>
          </cell>
        </row>
        <row r="693">
          <cell r="A693">
            <v>858</v>
          </cell>
          <cell r="B693" t="str">
            <v xml:space="preserve">ATM Cooperativa Maestros (COOPNAMA) </v>
          </cell>
          <cell r="C693" t="str">
            <v>DISTRITO NACIONAL</v>
          </cell>
        </row>
        <row r="694">
          <cell r="A694">
            <v>859</v>
          </cell>
          <cell r="B694" t="str">
            <v xml:space="preserve">ATM Hotel Vista Sol (Punta Cana) </v>
          </cell>
          <cell r="C694" t="str">
            <v>ESTE</v>
          </cell>
        </row>
        <row r="695">
          <cell r="A695">
            <v>860</v>
          </cell>
          <cell r="B695" t="str">
            <v xml:space="preserve">ATM Oficina Bella Vista 27 de Febrero I </v>
          </cell>
          <cell r="C695" t="str">
            <v>DISTRITO NACIONAL</v>
          </cell>
        </row>
        <row r="696">
          <cell r="A696">
            <v>861</v>
          </cell>
          <cell r="B696" t="str">
            <v xml:space="preserve">ATM Oficina Bella Vista 27 de Febrero II </v>
          </cell>
          <cell r="C696" t="str">
            <v>DISTRITO NACIONAL</v>
          </cell>
        </row>
        <row r="697">
          <cell r="A697">
            <v>862</v>
          </cell>
          <cell r="B697" t="str">
            <v xml:space="preserve">ATM S/M Doble A (Sabaneta) </v>
          </cell>
          <cell r="C697" t="str">
            <v>NORTE</v>
          </cell>
        </row>
        <row r="698">
          <cell r="A698">
            <v>863</v>
          </cell>
          <cell r="B698" t="str">
            <v xml:space="preserve">ATM Estación Esso Autop. Duarte Km. 14 </v>
          </cell>
          <cell r="C698" t="str">
            <v>DISTRITO NACIONAL</v>
          </cell>
        </row>
        <row r="699">
          <cell r="A699">
            <v>864</v>
          </cell>
          <cell r="B699" t="str">
            <v xml:space="preserve">ATM Palmares Mall (San Francisco) </v>
          </cell>
          <cell r="C699" t="str">
            <v>NORTE</v>
          </cell>
        </row>
        <row r="700">
          <cell r="A700">
            <v>865</v>
          </cell>
          <cell r="B700" t="str">
            <v xml:space="preserve">ATM Club Naco </v>
          </cell>
          <cell r="C700" t="str">
            <v>DISTRITO NACIONAL</v>
          </cell>
        </row>
        <row r="701">
          <cell r="A701">
            <v>866</v>
          </cell>
          <cell r="B701" t="str">
            <v xml:space="preserve">ATM CARDNET </v>
          </cell>
          <cell r="C701" t="str">
            <v>DISTRITO NACIONAL</v>
          </cell>
        </row>
        <row r="702">
          <cell r="A702">
            <v>867</v>
          </cell>
          <cell r="B702" t="str">
            <v xml:space="preserve">ATM Estación Combustible Autopista El Coral </v>
          </cell>
          <cell r="C702" t="str">
            <v>ESTE</v>
          </cell>
        </row>
        <row r="703">
          <cell r="A703">
            <v>868</v>
          </cell>
          <cell r="B703" t="str">
            <v xml:space="preserve">ATM Casino Diamante </v>
          </cell>
          <cell r="C703" t="str">
            <v>DISTRITO NACIONAL</v>
          </cell>
        </row>
        <row r="704">
          <cell r="A704">
            <v>869</v>
          </cell>
          <cell r="B704" t="str">
            <v xml:space="preserve">ATM Estación Isla La Cueva (Cotuí) </v>
          </cell>
          <cell r="C704" t="str">
            <v>NORTE</v>
          </cell>
        </row>
        <row r="705">
          <cell r="A705">
            <v>870</v>
          </cell>
          <cell r="B705" t="str">
            <v xml:space="preserve">ATM Willbes Dominicana (Barahona) </v>
          </cell>
          <cell r="C705" t="str">
            <v>SUR</v>
          </cell>
        </row>
        <row r="706">
          <cell r="A706">
            <v>871</v>
          </cell>
          <cell r="B706" t="str">
            <v>ATM Plaza Cultural San Juan</v>
          </cell>
          <cell r="C706" t="str">
            <v>SUR</v>
          </cell>
        </row>
        <row r="707">
          <cell r="A707">
            <v>872</v>
          </cell>
          <cell r="B707" t="str">
            <v xml:space="preserve">ATM Zona Franca Pisano II (Santiago) </v>
          </cell>
          <cell r="C707" t="str">
            <v>NORTE</v>
          </cell>
        </row>
        <row r="708">
          <cell r="A708">
            <v>873</v>
          </cell>
          <cell r="B708" t="str">
            <v xml:space="preserve">ATM Centro de Caja San Cristóbal II </v>
          </cell>
          <cell r="C708" t="str">
            <v>SUR</v>
          </cell>
        </row>
        <row r="709">
          <cell r="A709">
            <v>874</v>
          </cell>
          <cell r="B709" t="str">
            <v xml:space="preserve">ATM Zona Franca Esperanza II (Mao) </v>
          </cell>
          <cell r="C709" t="str">
            <v>NORTE</v>
          </cell>
        </row>
        <row r="710">
          <cell r="A710">
            <v>875</v>
          </cell>
          <cell r="B710" t="str">
            <v xml:space="preserve">ATM Texaco Aut. Duarte KM 14 1/2 (Los Alcarrizos) </v>
          </cell>
          <cell r="C710" t="str">
            <v>DISTRITO NACIONAL</v>
          </cell>
        </row>
        <row r="711">
          <cell r="A711">
            <v>876</v>
          </cell>
          <cell r="B711" t="str">
            <v xml:space="preserve">ATM Estación Next Abraham Lincoln </v>
          </cell>
          <cell r="C711" t="str">
            <v>DISTRITO NACIONAL</v>
          </cell>
        </row>
        <row r="712">
          <cell r="A712">
            <v>877</v>
          </cell>
          <cell r="B712" t="str">
            <v xml:space="preserve">ATM Estación Los Samanes (Ranchito, La Vega) </v>
          </cell>
          <cell r="C712" t="str">
            <v>NORTE</v>
          </cell>
        </row>
        <row r="713">
          <cell r="A713">
            <v>878</v>
          </cell>
          <cell r="B713" t="str">
            <v>ATM UNP Cabral Y Baez</v>
          </cell>
          <cell r="C713" t="str">
            <v>NORTE</v>
          </cell>
        </row>
        <row r="714">
          <cell r="A714">
            <v>879</v>
          </cell>
          <cell r="B714" t="str">
            <v xml:space="preserve">ATM Plaza Metropolitana </v>
          </cell>
          <cell r="C714" t="str">
            <v>DISTRITO NACIONAL</v>
          </cell>
        </row>
        <row r="715">
          <cell r="A715">
            <v>880</v>
          </cell>
          <cell r="B715" t="str">
            <v xml:space="preserve">ATM Autoservicio Barahona II </v>
          </cell>
          <cell r="C715" t="str">
            <v>SUR</v>
          </cell>
        </row>
        <row r="716">
          <cell r="A716">
            <v>881</v>
          </cell>
          <cell r="B716" t="str">
            <v xml:space="preserve">ATM UNP Yaguate (San Cristóbal) </v>
          </cell>
          <cell r="C716" t="str">
            <v>SUR</v>
          </cell>
        </row>
        <row r="717">
          <cell r="A717">
            <v>882</v>
          </cell>
          <cell r="B717" t="str">
            <v xml:space="preserve">ATM Oficina Moca II </v>
          </cell>
          <cell r="C717" t="str">
            <v>NORTE</v>
          </cell>
        </row>
        <row r="718">
          <cell r="A718">
            <v>883</v>
          </cell>
          <cell r="B718" t="str">
            <v xml:space="preserve">ATM Oficina Filadelfia Plaza </v>
          </cell>
          <cell r="C718" t="str">
            <v>DISTRITO NACIONAL</v>
          </cell>
        </row>
        <row r="719">
          <cell r="A719">
            <v>884</v>
          </cell>
          <cell r="B719" t="str">
            <v xml:space="preserve">ATM UNP Olé Sabana Perdida </v>
          </cell>
          <cell r="C719" t="str">
            <v>DISTRITO NACIONAL</v>
          </cell>
        </row>
        <row r="720">
          <cell r="A720">
            <v>885</v>
          </cell>
          <cell r="B720" t="str">
            <v xml:space="preserve">ATM UNP Rancho Arriba </v>
          </cell>
          <cell r="C720" t="str">
            <v>SUR</v>
          </cell>
        </row>
        <row r="721">
          <cell r="A721">
            <v>886</v>
          </cell>
          <cell r="B721" t="str">
            <v xml:space="preserve">ATM Oficina Guayubín </v>
          </cell>
          <cell r="C721" t="str">
            <v>NORTE</v>
          </cell>
        </row>
        <row r="722">
          <cell r="A722">
            <v>887</v>
          </cell>
          <cell r="B722" t="str">
            <v>ATM S/M Bravo Los Proceres</v>
          </cell>
          <cell r="C722" t="str">
            <v>DISTRITO NACIONAL</v>
          </cell>
        </row>
        <row r="723">
          <cell r="A723">
            <v>888</v>
          </cell>
          <cell r="B723" t="str">
            <v>ATM Oficina galeria 56 II (SFM)</v>
          </cell>
          <cell r="C723" t="str">
            <v>NORTE</v>
          </cell>
        </row>
        <row r="724">
          <cell r="A724">
            <v>889</v>
          </cell>
          <cell r="B724" t="str">
            <v>ATM Oficina Plaza Lama Máximo Gómez II</v>
          </cell>
          <cell r="C724" t="str">
            <v>DISTRITO NACIONAL</v>
          </cell>
        </row>
        <row r="725">
          <cell r="A725">
            <v>890</v>
          </cell>
          <cell r="B725" t="str">
            <v xml:space="preserve">ATM Escuela Penitenciaria (San Cristóbal) </v>
          </cell>
          <cell r="C725" t="str">
            <v>SUR</v>
          </cell>
        </row>
        <row r="726">
          <cell r="A726">
            <v>891</v>
          </cell>
          <cell r="B726" t="str">
            <v xml:space="preserve">ATM Estación Texaco (Barahona) </v>
          </cell>
          <cell r="C726" t="str">
            <v>SUR</v>
          </cell>
        </row>
        <row r="727">
          <cell r="A727">
            <v>892</v>
          </cell>
          <cell r="B727" t="str">
            <v xml:space="preserve">ATM Edificio Globalia (Naco) </v>
          </cell>
          <cell r="C727" t="str">
            <v>DISTRITO NACIONAL</v>
          </cell>
        </row>
        <row r="728">
          <cell r="A728">
            <v>893</v>
          </cell>
          <cell r="B728" t="str">
            <v xml:space="preserve">ATM Hotel Be Live Canoa (Bayahibe) II </v>
          </cell>
          <cell r="C728" t="str">
            <v>ESTE</v>
          </cell>
        </row>
        <row r="729">
          <cell r="A729">
            <v>894</v>
          </cell>
          <cell r="B729" t="str">
            <v>ATM Eco Petroleo Estero Hondo</v>
          </cell>
          <cell r="C729" t="str">
            <v>NORTE</v>
          </cell>
        </row>
        <row r="730">
          <cell r="A730">
            <v>895</v>
          </cell>
          <cell r="B730" t="str">
            <v xml:space="preserve">ATM S/M Bravo (Santiago) </v>
          </cell>
          <cell r="C730" t="str">
            <v>NORTE</v>
          </cell>
        </row>
        <row r="731">
          <cell r="A731">
            <v>896</v>
          </cell>
          <cell r="B731" t="str">
            <v xml:space="preserve">ATM Campamento Militar 16 de Agosto I </v>
          </cell>
          <cell r="C731" t="str">
            <v>DISTRITO NACIONAL</v>
          </cell>
        </row>
        <row r="732">
          <cell r="A732">
            <v>897</v>
          </cell>
          <cell r="B732" t="str">
            <v xml:space="preserve">ATM Campamento Militar 16 de Agosto II </v>
          </cell>
          <cell r="C732" t="str">
            <v>DISTRITO NACIONAL</v>
          </cell>
        </row>
        <row r="733">
          <cell r="A733">
            <v>899</v>
          </cell>
          <cell r="B733" t="str">
            <v xml:space="preserve">ATM Oficina Punta Cana </v>
          </cell>
          <cell r="C733" t="str">
            <v>ESTE</v>
          </cell>
        </row>
        <row r="734">
          <cell r="A734">
            <v>900</v>
          </cell>
          <cell r="B734" t="str">
            <v xml:space="preserve">ATM UNP Merca Santo Domingo </v>
          </cell>
          <cell r="C734" t="str">
            <v>DISTRITO NACIONAL</v>
          </cell>
        </row>
        <row r="735">
          <cell r="A735">
            <v>901</v>
          </cell>
          <cell r="B735" t="str">
            <v>ATM Licor Mart-01</v>
          </cell>
          <cell r="C735" t="str">
            <v>DISTRITO NACIONAL</v>
          </cell>
        </row>
        <row r="736">
          <cell r="A736">
            <v>902</v>
          </cell>
          <cell r="B736" t="str">
            <v xml:space="preserve">ATM Oficina Plaza Florida </v>
          </cell>
          <cell r="C736" t="str">
            <v>DISTRITO NACIONAL</v>
          </cell>
        </row>
        <row r="737">
          <cell r="A737">
            <v>903</v>
          </cell>
          <cell r="B737" t="str">
            <v xml:space="preserve">ATM Oficina La Vega Real I </v>
          </cell>
          <cell r="C737" t="str">
            <v>NORTE</v>
          </cell>
        </row>
        <row r="738">
          <cell r="A738">
            <v>904</v>
          </cell>
          <cell r="B738" t="str">
            <v xml:space="preserve">ATM Oficina Multicentro La Sirena Churchill </v>
          </cell>
          <cell r="C738" t="str">
            <v>DISTRITO NACIONAL</v>
          </cell>
        </row>
        <row r="739">
          <cell r="A739">
            <v>905</v>
          </cell>
          <cell r="B739" t="str">
            <v xml:space="preserve">ATM Oficina La Vega Real II </v>
          </cell>
          <cell r="C739" t="str">
            <v>NORTE</v>
          </cell>
        </row>
        <row r="740">
          <cell r="A740">
            <v>906</v>
          </cell>
          <cell r="B740" t="str">
            <v xml:space="preserve">ATM MESCYT  </v>
          </cell>
          <cell r="C740" t="str">
            <v>DISTRITO NACIONAL</v>
          </cell>
        </row>
        <row r="741">
          <cell r="A741">
            <v>907</v>
          </cell>
          <cell r="B741" t="str">
            <v xml:space="preserve">ATM Texaco Estación Aut. Duarte (Los Ríos) </v>
          </cell>
          <cell r="C741" t="str">
            <v>DISTRITO NACIONAL</v>
          </cell>
        </row>
        <row r="742">
          <cell r="A742">
            <v>908</v>
          </cell>
          <cell r="B742" t="str">
            <v xml:space="preserve">ATM Oficina Plaza Botánika </v>
          </cell>
          <cell r="C742" t="str">
            <v>DISTRITO NACIONAL</v>
          </cell>
        </row>
        <row r="743">
          <cell r="A743">
            <v>909</v>
          </cell>
          <cell r="B743" t="str">
            <v xml:space="preserve">ATM UNP UASD </v>
          </cell>
          <cell r="C743" t="str">
            <v>DISTRITO NACIONAL</v>
          </cell>
        </row>
        <row r="744">
          <cell r="A744">
            <v>910</v>
          </cell>
          <cell r="B744" t="str">
            <v xml:space="preserve">ATM Oficina El Sol II (Santiago) </v>
          </cell>
          <cell r="C744" t="str">
            <v>NORTE</v>
          </cell>
        </row>
        <row r="745">
          <cell r="A745">
            <v>911</v>
          </cell>
          <cell r="B745" t="str">
            <v xml:space="preserve">ATM Oficina Venezuela II </v>
          </cell>
          <cell r="C745" t="str">
            <v>DISTRITO NACIONAL</v>
          </cell>
        </row>
        <row r="746">
          <cell r="A746">
            <v>912</v>
          </cell>
          <cell r="B746" t="str">
            <v xml:space="preserve">ATM Oficina San Pedro II </v>
          </cell>
          <cell r="C746" t="str">
            <v>ESTE</v>
          </cell>
        </row>
        <row r="747">
          <cell r="A747">
            <v>913</v>
          </cell>
          <cell r="B747" t="str">
            <v xml:space="preserve">ATM S/M Pola Sarasota </v>
          </cell>
          <cell r="C747" t="str">
            <v>DISTRITO NACIONAL</v>
          </cell>
        </row>
        <row r="748">
          <cell r="A748">
            <v>914</v>
          </cell>
          <cell r="B748" t="str">
            <v xml:space="preserve">ATM Clínica Abreu </v>
          </cell>
          <cell r="C748" t="str">
            <v>DISTRITO NACIONAL</v>
          </cell>
        </row>
        <row r="749">
          <cell r="A749">
            <v>915</v>
          </cell>
          <cell r="B749" t="str">
            <v xml:space="preserve">ATM Multicentro La Sirena Aut. Duarte </v>
          </cell>
          <cell r="C749" t="str">
            <v>DISTRITO NACIONAL</v>
          </cell>
        </row>
        <row r="750">
          <cell r="A750">
            <v>916</v>
          </cell>
          <cell r="B750" t="str">
            <v xml:space="preserve">ATM S/M La Cadena Lincoln </v>
          </cell>
          <cell r="C750" t="str">
            <v>DISTRITO NACIONAL</v>
          </cell>
        </row>
        <row r="751">
          <cell r="A751">
            <v>917</v>
          </cell>
          <cell r="B751" t="str">
            <v xml:space="preserve">ATM Oficina Los Mina </v>
          </cell>
          <cell r="C751" t="str">
            <v>DISTRITO NACIONAL</v>
          </cell>
        </row>
        <row r="752">
          <cell r="A752">
            <v>918</v>
          </cell>
          <cell r="B752" t="str">
            <v xml:space="preserve">ATM S/M Liverpool de la Jacobo Majluta </v>
          </cell>
          <cell r="C752" t="str">
            <v>DISTRITO NACIONAL</v>
          </cell>
        </row>
        <row r="753">
          <cell r="A753">
            <v>919</v>
          </cell>
          <cell r="B753" t="str">
            <v xml:space="preserve">ATM S/M La Cadena Sarasota </v>
          </cell>
          <cell r="C753" t="str">
            <v>DISTRITO NACIONAL</v>
          </cell>
        </row>
        <row r="754">
          <cell r="A754">
            <v>921</v>
          </cell>
          <cell r="B754" t="str">
            <v xml:space="preserve">ATM Amber Cove (Puerto Plata) </v>
          </cell>
          <cell r="C754" t="str">
            <v>NORTE</v>
          </cell>
        </row>
        <row r="755">
          <cell r="A755">
            <v>923</v>
          </cell>
          <cell r="B755" t="str">
            <v xml:space="preserve">ATM Agroindustrial San Pedro de Macorís </v>
          </cell>
          <cell r="C755" t="str">
            <v>ESTE</v>
          </cell>
        </row>
        <row r="756">
          <cell r="A756">
            <v>924</v>
          </cell>
          <cell r="B756" t="str">
            <v>ATM S/M Mimasa (Samaná)</v>
          </cell>
          <cell r="C756" t="str">
            <v>NORTE</v>
          </cell>
        </row>
        <row r="757">
          <cell r="A757">
            <v>925</v>
          </cell>
          <cell r="B757" t="str">
            <v xml:space="preserve">ATM Oficina Plaza Lama Av. 27 de Febrero </v>
          </cell>
          <cell r="C757" t="str">
            <v>DISTRITO NACIONAL</v>
          </cell>
        </row>
        <row r="758">
          <cell r="A758">
            <v>926</v>
          </cell>
          <cell r="B758" t="str">
            <v>ATM S/M Juan Cepin</v>
          </cell>
          <cell r="C758" t="str">
            <v>NORTE</v>
          </cell>
        </row>
        <row r="759">
          <cell r="A759">
            <v>927</v>
          </cell>
          <cell r="B759" t="str">
            <v>ATM S/M Bravo La Esperilla</v>
          </cell>
          <cell r="C759" t="str">
            <v>DISTRITO NACIONAL</v>
          </cell>
        </row>
        <row r="760">
          <cell r="A760">
            <v>928</v>
          </cell>
          <cell r="B760" t="str">
            <v>ATM Estación Texaco Hispanoamericana</v>
          </cell>
          <cell r="C760" t="str">
            <v>NORTE</v>
          </cell>
        </row>
        <row r="761">
          <cell r="A761">
            <v>929</v>
          </cell>
          <cell r="B761" t="str">
            <v>ATM Autoservicio Nacional El Conde</v>
          </cell>
          <cell r="C761" t="str">
            <v>DISTRITO NACIONAL</v>
          </cell>
        </row>
        <row r="762">
          <cell r="A762">
            <v>930</v>
          </cell>
          <cell r="B762" t="str">
            <v>ATM Oficina Plaza Spring Center</v>
          </cell>
          <cell r="C762" t="str">
            <v>DISTRITO NACIONAL</v>
          </cell>
        </row>
        <row r="763">
          <cell r="A763">
            <v>931</v>
          </cell>
          <cell r="B763" t="str">
            <v xml:space="preserve">ATM Autobanco Luperón I </v>
          </cell>
          <cell r="C763" t="str">
            <v>DISTRITO NACIONAL</v>
          </cell>
        </row>
        <row r="764">
          <cell r="A764">
            <v>932</v>
          </cell>
          <cell r="B764" t="str">
            <v xml:space="preserve">ATM Banco Agrícola </v>
          </cell>
          <cell r="C764" t="str">
            <v>DISTRITO NACIONAL</v>
          </cell>
        </row>
        <row r="765">
          <cell r="A765">
            <v>933</v>
          </cell>
          <cell r="B765" t="str">
            <v>ATM Hotel Dreams Punta Cana II</v>
          </cell>
          <cell r="C765" t="str">
            <v>ESTE</v>
          </cell>
        </row>
        <row r="766">
          <cell r="A766">
            <v>934</v>
          </cell>
          <cell r="B766" t="str">
            <v>ATM Hotel Dreams La Romana</v>
          </cell>
          <cell r="C766" t="str">
            <v>ESTE</v>
          </cell>
        </row>
        <row r="767">
          <cell r="A767">
            <v>935</v>
          </cell>
          <cell r="B767" t="str">
            <v xml:space="preserve">ATM Oficina John F. Kennedy </v>
          </cell>
          <cell r="C767" t="str">
            <v>DISTRITO NACIONAL</v>
          </cell>
        </row>
        <row r="768">
          <cell r="A768">
            <v>936</v>
          </cell>
          <cell r="B768" t="str">
            <v xml:space="preserve">ATM Autobanco Oficina La Vega I </v>
          </cell>
          <cell r="C768" t="str">
            <v>NORTE</v>
          </cell>
        </row>
        <row r="769">
          <cell r="A769">
            <v>937</v>
          </cell>
          <cell r="B769" t="str">
            <v xml:space="preserve">ATM Autobanco Oficina La Vega II </v>
          </cell>
          <cell r="C769" t="str">
            <v>NORTE</v>
          </cell>
        </row>
        <row r="770">
          <cell r="A770">
            <v>938</v>
          </cell>
          <cell r="B770" t="str">
            <v xml:space="preserve">ATM Autobanco Oficina Filadelfia Plaza </v>
          </cell>
          <cell r="C770" t="str">
            <v>DISTRITO NACIONAL</v>
          </cell>
        </row>
        <row r="771">
          <cell r="A771">
            <v>939</v>
          </cell>
          <cell r="B771" t="str">
            <v xml:space="preserve">ATM Estación Texaco Máximo Gómez </v>
          </cell>
          <cell r="C771" t="str">
            <v>DISTRITO NACIONAL</v>
          </cell>
        </row>
        <row r="772">
          <cell r="A772">
            <v>940</v>
          </cell>
          <cell r="B772" t="str">
            <v xml:space="preserve">ATM Oficina El Portal (Santiago) </v>
          </cell>
          <cell r="C772" t="str">
            <v>NORTE</v>
          </cell>
        </row>
        <row r="773">
          <cell r="A773">
            <v>941</v>
          </cell>
          <cell r="B773" t="str">
            <v xml:space="preserve">ATM Estación Next (Puerto Plata) </v>
          </cell>
          <cell r="C773" t="str">
            <v>NORTE</v>
          </cell>
        </row>
        <row r="774">
          <cell r="A774">
            <v>942</v>
          </cell>
          <cell r="B774" t="str">
            <v xml:space="preserve">ATM Estación Texaco La Vega </v>
          </cell>
          <cell r="C774" t="str">
            <v>NORTE</v>
          </cell>
        </row>
        <row r="775">
          <cell r="A775">
            <v>943</v>
          </cell>
          <cell r="B775" t="str">
            <v xml:space="preserve">ATM Oficina Tránsito Terreste </v>
          </cell>
          <cell r="C775" t="str">
            <v>DISTRITO NACIONAL</v>
          </cell>
        </row>
        <row r="776">
          <cell r="A776">
            <v>944</v>
          </cell>
          <cell r="B776" t="str">
            <v xml:space="preserve">ATM UNP Mao </v>
          </cell>
          <cell r="C776" t="str">
            <v>NORTE</v>
          </cell>
        </row>
        <row r="777">
          <cell r="A777">
            <v>945</v>
          </cell>
          <cell r="B777" t="str">
            <v xml:space="preserve">ATM UNP El Valle (Hato Mayor) </v>
          </cell>
          <cell r="C777" t="str">
            <v>ESTE</v>
          </cell>
        </row>
        <row r="778">
          <cell r="A778">
            <v>946</v>
          </cell>
          <cell r="B778" t="str">
            <v xml:space="preserve">ATM Oficina Núñez de Cáceres I </v>
          </cell>
          <cell r="C778" t="str">
            <v>DISTRITO NACIONAL</v>
          </cell>
        </row>
        <row r="779">
          <cell r="A779">
            <v>947</v>
          </cell>
          <cell r="B779" t="str">
            <v xml:space="preserve">ATM Superintendencia de Bancos </v>
          </cell>
          <cell r="C779" t="str">
            <v>DISTRITO NACIONAL</v>
          </cell>
        </row>
        <row r="780">
          <cell r="A780">
            <v>948</v>
          </cell>
          <cell r="B780" t="str">
            <v xml:space="preserve">ATM Autobanco El Jaya II (SFM) </v>
          </cell>
          <cell r="C780" t="str">
            <v>NORTE</v>
          </cell>
        </row>
        <row r="781">
          <cell r="A781">
            <v>949</v>
          </cell>
          <cell r="B781" t="str">
            <v xml:space="preserve">ATM S/M Bravo San Isidro Coral Mall </v>
          </cell>
          <cell r="C781" t="str">
            <v>DISTRITO NACIONAL</v>
          </cell>
        </row>
        <row r="782">
          <cell r="A782">
            <v>950</v>
          </cell>
          <cell r="B782" t="str">
            <v xml:space="preserve">ATM Oficina Monterrico </v>
          </cell>
          <cell r="C782" t="str">
            <v>NORTE</v>
          </cell>
        </row>
        <row r="783">
          <cell r="A783">
            <v>951</v>
          </cell>
          <cell r="B783" t="str">
            <v xml:space="preserve">ATM Oficina Plaza Haché JFK </v>
          </cell>
          <cell r="C783" t="str">
            <v>DISTRITO NACIONAL</v>
          </cell>
        </row>
        <row r="784">
          <cell r="A784">
            <v>952</v>
          </cell>
          <cell r="B784" t="str">
            <v xml:space="preserve">ATM Alvarez Rivas </v>
          </cell>
          <cell r="C784" t="str">
            <v>DISTRITO NACIONAL</v>
          </cell>
        </row>
        <row r="785">
          <cell r="A785">
            <v>953</v>
          </cell>
          <cell r="B785" t="str">
            <v xml:space="preserve">ATM Estafeta Dirección General de Pasaportes/Migración </v>
          </cell>
          <cell r="C785" t="str">
            <v>DISTRITO NACIONAL</v>
          </cell>
        </row>
        <row r="786">
          <cell r="A786">
            <v>954</v>
          </cell>
          <cell r="B786" t="str">
            <v xml:space="preserve">ATM LAESA Pimentel </v>
          </cell>
          <cell r="C786" t="str">
            <v>NORTE</v>
          </cell>
        </row>
        <row r="787">
          <cell r="A787">
            <v>955</v>
          </cell>
          <cell r="B787" t="str">
            <v xml:space="preserve">ATM Oficina Americana Independencia II </v>
          </cell>
          <cell r="C787" t="str">
            <v>DISTRITO NACIONAL</v>
          </cell>
        </row>
        <row r="788">
          <cell r="A788">
            <v>956</v>
          </cell>
          <cell r="B788" t="str">
            <v xml:space="preserve">ATM Autoservicio El Jaya (SFM) </v>
          </cell>
          <cell r="C788" t="str">
            <v>NORTE</v>
          </cell>
        </row>
        <row r="789">
          <cell r="A789">
            <v>957</v>
          </cell>
          <cell r="B789" t="str">
            <v xml:space="preserve">ATM Oficina Venezuela </v>
          </cell>
          <cell r="C789" t="str">
            <v>DISTRITO NACIONAL</v>
          </cell>
        </row>
        <row r="790">
          <cell r="A790">
            <v>958</v>
          </cell>
          <cell r="B790" t="str">
            <v xml:space="preserve">ATM Olé Aut. San Isidro </v>
          </cell>
          <cell r="C790" t="str">
            <v>DISTRITO NACIONAL</v>
          </cell>
        </row>
        <row r="791">
          <cell r="A791">
            <v>959</v>
          </cell>
          <cell r="B791" t="str">
            <v>ATM Estación Next Bavaro</v>
          </cell>
          <cell r="C791" t="str">
            <v>ESTE</v>
          </cell>
        </row>
        <row r="792">
          <cell r="A792">
            <v>960</v>
          </cell>
          <cell r="B792" t="str">
            <v xml:space="preserve">ATM Oficina Villa Ofelia I (San Juan) </v>
          </cell>
          <cell r="C792" t="str">
            <v>SUR</v>
          </cell>
        </row>
        <row r="793">
          <cell r="A793">
            <v>961</v>
          </cell>
          <cell r="B793" t="str">
            <v xml:space="preserve">ATM Listín Diario </v>
          </cell>
          <cell r="C793" t="str">
            <v>DISTRITO NACIONAL</v>
          </cell>
        </row>
        <row r="794">
          <cell r="A794">
            <v>962</v>
          </cell>
          <cell r="B794" t="str">
            <v xml:space="preserve">ATM Oficina Villa Ofelia II (San Juan) </v>
          </cell>
          <cell r="C794" t="str">
            <v>SUR</v>
          </cell>
        </row>
        <row r="795">
          <cell r="A795">
            <v>963</v>
          </cell>
          <cell r="B795" t="str">
            <v xml:space="preserve">ATM Multiplaza La Romana </v>
          </cell>
          <cell r="C795" t="str">
            <v>ESTE</v>
          </cell>
        </row>
        <row r="796">
          <cell r="A796">
            <v>964</v>
          </cell>
          <cell r="B796" t="str">
            <v>ATM Hotel Sunscape (Norte)</v>
          </cell>
          <cell r="C796" t="str">
            <v>NORTE</v>
          </cell>
        </row>
        <row r="797">
          <cell r="A797">
            <v>965</v>
          </cell>
          <cell r="B797" t="str">
            <v xml:space="preserve">ATM S/M La Fuente FUN (Santiago) </v>
          </cell>
          <cell r="C797" t="str">
            <v>NORTE</v>
          </cell>
        </row>
        <row r="798">
          <cell r="A798">
            <v>966</v>
          </cell>
          <cell r="B798" t="str">
            <v>ATM Centro Medico Real</v>
          </cell>
          <cell r="C798" t="str">
            <v>DISTRITO NACIONAL</v>
          </cell>
        </row>
        <row r="799">
          <cell r="A799">
            <v>967</v>
          </cell>
          <cell r="B799" t="str">
            <v xml:space="preserve">ATM UNP Hiper Olé Autopista Duarte </v>
          </cell>
          <cell r="C799" t="str">
            <v>DISTRITO NACIONAL</v>
          </cell>
        </row>
        <row r="800">
          <cell r="A800">
            <v>968</v>
          </cell>
          <cell r="B800" t="str">
            <v xml:space="preserve">ATM UNP Mercado Baní </v>
          </cell>
          <cell r="C800" t="str">
            <v>SUR</v>
          </cell>
        </row>
        <row r="801">
          <cell r="A801">
            <v>969</v>
          </cell>
          <cell r="B801" t="str">
            <v xml:space="preserve">ATM Oficina El Sol I (Santiago) </v>
          </cell>
          <cell r="C801" t="str">
            <v>NORTE</v>
          </cell>
        </row>
        <row r="802">
          <cell r="A802">
            <v>970</v>
          </cell>
          <cell r="B802" t="str">
            <v xml:space="preserve">ATM S/M Olé Haina </v>
          </cell>
          <cell r="C802" t="str">
            <v>DISTRITO NACIONAL</v>
          </cell>
        </row>
        <row r="803">
          <cell r="A803">
            <v>971</v>
          </cell>
          <cell r="B803" t="str">
            <v xml:space="preserve">ATM Club Banreservas I </v>
          </cell>
          <cell r="C803" t="str">
            <v>DISTRITO NACIONAL</v>
          </cell>
        </row>
        <row r="804">
          <cell r="A804">
            <v>972</v>
          </cell>
          <cell r="B804" t="str">
            <v>ATM Banco Bandex I (Antiguo BNV I)</v>
          </cell>
          <cell r="C804" t="str">
            <v>DISTRITO NACIONAL</v>
          </cell>
        </row>
        <row r="805">
          <cell r="A805">
            <v>973</v>
          </cell>
          <cell r="B805" t="str">
            <v xml:space="preserve">ATM Oficina Sabana de la Mar </v>
          </cell>
          <cell r="C805" t="str">
            <v>DISTRITO NACIONAL</v>
          </cell>
        </row>
        <row r="806">
          <cell r="A806">
            <v>974</v>
          </cell>
          <cell r="B806" t="str">
            <v xml:space="preserve">ATM S/M Nacional Ave. Lope de Vega </v>
          </cell>
          <cell r="C806" t="str">
            <v>DISTRITO NACIONAL</v>
          </cell>
        </row>
        <row r="807">
          <cell r="A807">
            <v>976</v>
          </cell>
          <cell r="B807" t="str">
            <v xml:space="preserve">ATM Oficina Diamond Plaza I </v>
          </cell>
          <cell r="C807" t="str">
            <v>DISTRITO NACIONAL</v>
          </cell>
        </row>
        <row r="808">
          <cell r="A808">
            <v>977</v>
          </cell>
          <cell r="B808" t="str">
            <v>ATM Oficina Goico Castro</v>
          </cell>
          <cell r="C808" t="str">
            <v>DISTRITO NACIONAL</v>
          </cell>
        </row>
        <row r="809">
          <cell r="A809">
            <v>978</v>
          </cell>
          <cell r="B809" t="str">
            <v xml:space="preserve">ATM Restaurante Jalao </v>
          </cell>
          <cell r="C809" t="str">
            <v>DISTRITO NACIONAL</v>
          </cell>
        </row>
        <row r="810">
          <cell r="A810">
            <v>979</v>
          </cell>
          <cell r="B810" t="str">
            <v xml:space="preserve">ATM Oficina Luperón I </v>
          </cell>
          <cell r="C810" t="str">
            <v>DISTRITO NACIONAL</v>
          </cell>
        </row>
        <row r="811">
          <cell r="A811">
            <v>980</v>
          </cell>
          <cell r="B811" t="str">
            <v xml:space="preserve">ATM Oficina Bella Vista Mall II </v>
          </cell>
          <cell r="C811" t="str">
            <v>DISTRITO NACIONAL</v>
          </cell>
        </row>
        <row r="812">
          <cell r="A812">
            <v>981</v>
          </cell>
          <cell r="B812" t="str">
            <v xml:space="preserve">ATM Edificio 911 </v>
          </cell>
          <cell r="C812" t="str">
            <v>DISTRITO NACIONAL</v>
          </cell>
        </row>
        <row r="813">
          <cell r="A813">
            <v>982</v>
          </cell>
          <cell r="B813" t="str">
            <v xml:space="preserve">ATM Estación Texaco Grupo Las Canas </v>
          </cell>
          <cell r="C813" t="str">
            <v>DISTRITO NACIONAL</v>
          </cell>
        </row>
        <row r="814">
          <cell r="A814">
            <v>983</v>
          </cell>
          <cell r="B814" t="str">
            <v xml:space="preserve">ATM Bravo República de Colombia </v>
          </cell>
          <cell r="C814" t="str">
            <v>DISTRITO NACIONAL</v>
          </cell>
        </row>
        <row r="815">
          <cell r="A815">
            <v>984</v>
          </cell>
          <cell r="B815" t="str">
            <v xml:space="preserve">ATM Oficina Neiba II </v>
          </cell>
          <cell r="C815" t="str">
            <v>SUR</v>
          </cell>
        </row>
        <row r="816">
          <cell r="A816">
            <v>985</v>
          </cell>
          <cell r="B816" t="str">
            <v xml:space="preserve">ATM Oficina Dajabón II </v>
          </cell>
          <cell r="C816" t="str">
            <v>NORTE</v>
          </cell>
        </row>
        <row r="817">
          <cell r="A817">
            <v>986</v>
          </cell>
          <cell r="B817" t="str">
            <v xml:space="preserve">ATM S/M Jumbo (La Vega) </v>
          </cell>
          <cell r="C817" t="str">
            <v>NORTE</v>
          </cell>
        </row>
        <row r="818">
          <cell r="A818">
            <v>987</v>
          </cell>
          <cell r="B818" t="str">
            <v xml:space="preserve">ATM S/M Jumbo (Moca) </v>
          </cell>
          <cell r="C818" t="str">
            <v>NORTE</v>
          </cell>
        </row>
        <row r="819">
          <cell r="A819">
            <v>988</v>
          </cell>
          <cell r="B819" t="str">
            <v xml:space="preserve">ATM Estación Sigma 27 de Febrero </v>
          </cell>
          <cell r="C819" t="str">
            <v>DISTRITO NACIONAL</v>
          </cell>
        </row>
        <row r="820">
          <cell r="A820">
            <v>989</v>
          </cell>
          <cell r="B820" t="str">
            <v xml:space="preserve">ATM Ministerio de Deportes </v>
          </cell>
          <cell r="C820" t="str">
            <v>DISTRITO NACIONAL</v>
          </cell>
        </row>
        <row r="821">
          <cell r="A821">
            <v>990</v>
          </cell>
          <cell r="B821" t="str">
            <v xml:space="preserve">ATM Autoservicio Bonao II </v>
          </cell>
          <cell r="C821" t="str">
            <v>NORTE</v>
          </cell>
        </row>
        <row r="822">
          <cell r="A822">
            <v>991</v>
          </cell>
          <cell r="B822" t="str">
            <v xml:space="preserve">ATM UNP Las Matas de Santa Cruz </v>
          </cell>
          <cell r="C822" t="str">
            <v>NORTE</v>
          </cell>
        </row>
        <row r="823">
          <cell r="A823">
            <v>993</v>
          </cell>
          <cell r="B823" t="str">
            <v xml:space="preserve">ATM Centro Medico Integral II </v>
          </cell>
        </row>
        <row r="824">
          <cell r="A824">
            <v>995</v>
          </cell>
          <cell r="B824" t="str">
            <v xml:space="preserve">ATM Oficina San Cristobal III (Lobby) </v>
          </cell>
        </row>
        <row r="825">
          <cell r="A825">
            <v>996</v>
          </cell>
          <cell r="B825" t="str">
            <v xml:space="preserve">ATM Estación Texaco Charles Summer </v>
          </cell>
        </row>
        <row r="826">
          <cell r="A826">
            <v>994</v>
          </cell>
          <cell r="B826" t="str">
            <v>ATM Telemicro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6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hyperlink" Target="javascript:do_default(13)" TargetMode="External"/><Relationship Id="rId1" Type="http://schemas.openxmlformats.org/officeDocument/2006/relationships/hyperlink" Target="javascript:do_default(17)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70" zoomScaleNormal="70" workbookViewId="0">
      <selection activeCell="E3" sqref="E3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6384" width="11.42578125" style="28"/>
  </cols>
  <sheetData>
    <row r="1" spans="1:11" ht="26.25" customHeight="1" x14ac:dyDescent="0.25">
      <c r="A1" s="199" t="s">
        <v>58</v>
      </c>
      <c r="B1" s="200"/>
      <c r="C1" s="200"/>
      <c r="D1" s="200"/>
      <c r="E1" s="200"/>
      <c r="F1" s="200"/>
      <c r="G1" s="200"/>
      <c r="H1" s="200"/>
      <c r="I1" s="200"/>
      <c r="J1" s="200"/>
      <c r="K1" s="200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1175</v>
      </c>
      <c r="H2" s="33" t="s">
        <v>1176</v>
      </c>
      <c r="I2" s="33" t="s">
        <v>1177</v>
      </c>
      <c r="J2" s="33" t="s">
        <v>1209</v>
      </c>
      <c r="K2" s="34" t="s">
        <v>56</v>
      </c>
    </row>
    <row r="3" spans="1:11" ht="18" x14ac:dyDescent="0.25">
      <c r="A3" s="109" t="str">
        <f ca="1">CONCATENATE(TODAY()-C3," días")</f>
        <v>86.8324421296275 días</v>
      </c>
      <c r="B3" s="95" t="s">
        <v>2538</v>
      </c>
      <c r="C3" s="97">
        <v>44325.167557870373</v>
      </c>
      <c r="D3" s="97" t="s">
        <v>2176</v>
      </c>
      <c r="E3" s="93">
        <v>812</v>
      </c>
      <c r="F3" s="98" t="str">
        <f>VLOOKUP(E3,'LISTADO ATM'!$A$2:$B$822,2,0)</f>
        <v xml:space="preserve">ATM Canasta del Pueblo </v>
      </c>
      <c r="G3" s="98" t="str">
        <f>VLOOKUP(E3,VIP!$A$2:$O4515,6,0)</f>
        <v>NO</v>
      </c>
      <c r="H3" s="98" t="str">
        <f>VLOOKUP(E3,VIP!$A$2:$O4547,7,FALSE)</f>
        <v>Si</v>
      </c>
      <c r="I3" s="98" t="str">
        <f>VLOOKUP(E3,VIP!$A$2:$O4424,8,FALSE)</f>
        <v>Si</v>
      </c>
      <c r="J3" s="98" t="str">
        <f>VLOOKUP(E3,VIP!$A$2:$O4353,8,FALSE)</f>
        <v>Si</v>
      </c>
      <c r="K3" s="94" t="s">
        <v>2215</v>
      </c>
    </row>
    <row r="4" spans="1:11" ht="18" x14ac:dyDescent="0.25">
      <c r="A4" s="109" t="str">
        <f t="shared" ref="A4:A9" ca="1" si="0">CONCATENATE(TODAY()-C4," días")</f>
        <v>49.4985879629603 días</v>
      </c>
      <c r="B4" s="104">
        <v>3335920777</v>
      </c>
      <c r="C4" s="97">
        <v>44362.50141203704</v>
      </c>
      <c r="D4" s="97" t="s">
        <v>2176</v>
      </c>
      <c r="E4" s="103">
        <v>909</v>
      </c>
      <c r="F4" s="98" t="str">
        <f>VLOOKUP(E4,'LISTADO ATM'!$A$2:$B$822,2,0)</f>
        <v xml:space="preserve">ATM UNP UASD </v>
      </c>
      <c r="G4" s="98" t="str">
        <f>VLOOKUP(E4,VIP!$A$2:$O4517,6,0)</f>
        <v>SI</v>
      </c>
      <c r="H4" s="98" t="str">
        <f>VLOOKUP(E4,VIP!$A$2:$O4549,7,FALSE)</f>
        <v>Si</v>
      </c>
      <c r="I4" s="98" t="str">
        <f>VLOOKUP(E4,VIP!$A$2:$O4426,8,FALSE)</f>
        <v>Si</v>
      </c>
      <c r="J4" s="98" t="str">
        <f>VLOOKUP(E4,VIP!$A$2:$O4355,8,FALSE)</f>
        <v>Si</v>
      </c>
      <c r="K4" s="105" t="s">
        <v>2241</v>
      </c>
    </row>
    <row r="5" spans="1:11" ht="18" x14ac:dyDescent="0.25">
      <c r="A5" s="109" t="str">
        <f ca="1">CONCATENATE(TODAY()-C5," días")</f>
        <v>39.4985879629603 días</v>
      </c>
      <c r="B5" s="107">
        <v>3335933212</v>
      </c>
      <c r="C5" s="97">
        <v>44372.50141203704</v>
      </c>
      <c r="D5" s="97" t="s">
        <v>2176</v>
      </c>
      <c r="E5" s="106">
        <v>919</v>
      </c>
      <c r="F5" s="98" t="str">
        <f>VLOOKUP(E5,'LISTADO ATM'!$A$2:$B$822,2,0)</f>
        <v xml:space="preserve">ATM S/M La Cadena Sarasota </v>
      </c>
      <c r="G5" s="98" t="str">
        <f>VLOOKUP(E5,VIP!$A$2:$O4518,6,0)</f>
        <v>SI</v>
      </c>
      <c r="H5" s="98" t="str">
        <f>VLOOKUP(E5,VIP!$A$2:$O4550,7,FALSE)</f>
        <v>Si</v>
      </c>
      <c r="I5" s="98" t="str">
        <f>VLOOKUP(E5,VIP!$A$2:$O4427,8,FALSE)</f>
        <v>Si</v>
      </c>
      <c r="J5" s="98" t="str">
        <f>VLOOKUP(E5,VIP!$A$2:$O4356,8,FALSE)</f>
        <v>Si</v>
      </c>
      <c r="K5" s="105" t="s">
        <v>2241</v>
      </c>
    </row>
    <row r="6" spans="1:11" ht="18" x14ac:dyDescent="0.25">
      <c r="A6" s="109" t="str">
        <f t="shared" ca="1" si="0"/>
        <v>39.5651273148178 días</v>
      </c>
      <c r="B6" s="107">
        <v>3335932386</v>
      </c>
      <c r="C6" s="97">
        <v>44372.434872685182</v>
      </c>
      <c r="D6" s="97" t="s">
        <v>2176</v>
      </c>
      <c r="E6" s="106">
        <v>387</v>
      </c>
      <c r="F6" s="98" t="str">
        <f>VLOOKUP(E6,'LISTADO ATM'!$A$2:$B$822,2,0)</f>
        <v xml:space="preserve">ATM S/M La Cadena San Vicente de Paul </v>
      </c>
      <c r="G6" s="98" t="str">
        <f>VLOOKUP(E6,VIP!$A$2:$O4519,6,0)</f>
        <v>NO</v>
      </c>
      <c r="H6" s="98" t="str">
        <f>VLOOKUP(E6,VIP!$A$2:$O4551,7,FALSE)</f>
        <v>Si</v>
      </c>
      <c r="I6" s="98" t="str">
        <f>VLOOKUP(E6,VIP!$A$2:$O4428,8,FALSE)</f>
        <v>Si</v>
      </c>
      <c r="J6" s="98" t="str">
        <f>VLOOKUP(E6,VIP!$A$2:$O4357,8,FALSE)</f>
        <v>Si</v>
      </c>
      <c r="K6" s="108" t="s">
        <v>2215</v>
      </c>
    </row>
    <row r="7" spans="1:11" ht="18" x14ac:dyDescent="0.25">
      <c r="A7" s="109" t="str">
        <f t="shared" ca="1" si="0"/>
        <v>33.5685532407442 días</v>
      </c>
      <c r="B7" s="107">
        <v>3335938443</v>
      </c>
      <c r="C7" s="97">
        <v>44378.431446759256</v>
      </c>
      <c r="D7" s="97" t="s">
        <v>2176</v>
      </c>
      <c r="E7" s="106">
        <v>135</v>
      </c>
      <c r="F7" s="98" t="str">
        <f>VLOOKUP(E7,'LISTADO ATM'!$A$2:$B$822,2,0)</f>
        <v xml:space="preserve">ATM Oficina Las Dunas Baní </v>
      </c>
      <c r="G7" s="98" t="str">
        <f>VLOOKUP(E7,VIP!$A$2:$O4523,6,0)</f>
        <v>SI</v>
      </c>
      <c r="H7" s="98" t="str">
        <f>VLOOKUP(E7,VIP!$A$2:$O4555,7,FALSE)</f>
        <v>Si</v>
      </c>
      <c r="I7" s="98" t="str">
        <f>VLOOKUP(E7,VIP!$A$2:$O4432,8,FALSE)</f>
        <v>Si</v>
      </c>
      <c r="J7" s="98" t="str">
        <f>VLOOKUP(E7,VIP!$A$2:$O4361,8,FALSE)</f>
        <v>Si</v>
      </c>
      <c r="K7" s="108" t="s">
        <v>2241</v>
      </c>
    </row>
    <row r="8" spans="1:11" ht="18" x14ac:dyDescent="0.25">
      <c r="A8" s="109" t="str">
        <f t="shared" ca="1" si="0"/>
        <v>15.6993055555577 días</v>
      </c>
      <c r="B8" s="112">
        <v>3335958090</v>
      </c>
      <c r="C8" s="97">
        <v>44396.300694444442</v>
      </c>
      <c r="D8" s="97" t="s">
        <v>2176</v>
      </c>
      <c r="E8" s="111">
        <v>795</v>
      </c>
      <c r="F8" s="98" t="str">
        <f>VLOOKUP(E8,'LISTADO ATM'!$A$2:$B$822,2,0)</f>
        <v xml:space="preserve">ATM UNP Guaymate (La Romana) </v>
      </c>
      <c r="G8" s="98" t="str">
        <f>VLOOKUP(E8,VIP!$A$2:$O4525,6,0)</f>
        <v>NO</v>
      </c>
      <c r="H8" s="98" t="str">
        <f>VLOOKUP(E8,VIP!$A$2:$O4557,7,FALSE)</f>
        <v>Si</v>
      </c>
      <c r="I8" s="98" t="str">
        <f>VLOOKUP(E8,VIP!$A$2:$O4434,8,FALSE)</f>
        <v>Si</v>
      </c>
      <c r="J8" s="98" t="str">
        <f>VLOOKUP(E8,VIP!$A$2:$O4363,8,FALSE)</f>
        <v>Si</v>
      </c>
      <c r="K8" s="114" t="s">
        <v>2241</v>
      </c>
    </row>
    <row r="9" spans="1:11" ht="18" x14ac:dyDescent="0.25">
      <c r="A9" s="109" t="str">
        <f t="shared" ca="1" si="0"/>
        <v>10.0556018518546 días</v>
      </c>
      <c r="B9" s="112">
        <v>3335965969</v>
      </c>
      <c r="C9" s="97">
        <v>44401.944398148145</v>
      </c>
      <c r="D9" s="97" t="s">
        <v>2176</v>
      </c>
      <c r="E9" s="133">
        <v>487</v>
      </c>
      <c r="F9" s="98" t="str">
        <f>VLOOKUP(E9,'LISTADO ATM'!$A$2:$B$822,2,0)</f>
        <v xml:space="preserve">ATM Olé Hainamosa </v>
      </c>
      <c r="G9" s="98" t="str">
        <f>VLOOKUP(E9,VIP!$A$2:$O4526,6,0)</f>
        <v>SI</v>
      </c>
      <c r="H9" s="98" t="str">
        <f>VLOOKUP(E9,VIP!$A$2:$O4558,7,FALSE)</f>
        <v>Si</v>
      </c>
      <c r="I9" s="98" t="str">
        <f>VLOOKUP(E9,VIP!$A$2:$O4435,8,FALSE)</f>
        <v>Si</v>
      </c>
      <c r="J9" s="98" t="str">
        <f>VLOOKUP(E9,VIP!$A$2:$O4364,8,FALSE)</f>
        <v>Si</v>
      </c>
      <c r="K9" s="138" t="s">
        <v>2591</v>
      </c>
    </row>
  </sheetData>
  <autoFilter ref="A2:K2">
    <sortState ref="A3:L37">
      <sortCondition ref="C2:C6"/>
    </sortState>
  </autoFilter>
  <customSheetViews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3"/>
      <autoFilter ref="A2:L2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4"/>
      <autoFilter ref="A2:K2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10:E1048576 E1:E2">
    <cfRule type="duplicateValues" dxfId="98" priority="99379"/>
  </conditionalFormatting>
  <conditionalFormatting sqref="E3">
    <cfRule type="duplicateValues" dxfId="97" priority="121742"/>
  </conditionalFormatting>
  <conditionalFormatting sqref="E3">
    <cfRule type="duplicateValues" dxfId="96" priority="121743"/>
    <cfRule type="duplicateValues" dxfId="95" priority="121744"/>
  </conditionalFormatting>
  <conditionalFormatting sqref="E3">
    <cfRule type="duplicateValues" dxfId="94" priority="121745"/>
    <cfRule type="duplicateValues" dxfId="93" priority="121746"/>
    <cfRule type="duplicateValues" dxfId="92" priority="121747"/>
    <cfRule type="duplicateValues" dxfId="91" priority="121748"/>
  </conditionalFormatting>
  <conditionalFormatting sqref="B3">
    <cfRule type="duplicateValues" dxfId="90" priority="121749"/>
  </conditionalFormatting>
  <conditionalFormatting sqref="E4">
    <cfRule type="duplicateValues" dxfId="89" priority="94"/>
  </conditionalFormatting>
  <conditionalFormatting sqref="E4">
    <cfRule type="duplicateValues" dxfId="88" priority="91"/>
    <cfRule type="duplicateValues" dxfId="87" priority="92"/>
    <cfRule type="duplicateValues" dxfId="86" priority="93"/>
  </conditionalFormatting>
  <conditionalFormatting sqref="E4">
    <cfRule type="duplicateValues" dxfId="85" priority="90"/>
  </conditionalFormatting>
  <conditionalFormatting sqref="E4">
    <cfRule type="duplicateValues" dxfId="84" priority="87"/>
    <cfRule type="duplicateValues" dxfId="83" priority="88"/>
    <cfRule type="duplicateValues" dxfId="82" priority="89"/>
  </conditionalFormatting>
  <conditionalFormatting sqref="B4">
    <cfRule type="duplicateValues" dxfId="81" priority="86"/>
  </conditionalFormatting>
  <conditionalFormatting sqref="E4">
    <cfRule type="duplicateValues" dxfId="80" priority="85"/>
  </conditionalFormatting>
  <conditionalFormatting sqref="B5">
    <cfRule type="duplicateValues" dxfId="79" priority="69"/>
  </conditionalFormatting>
  <conditionalFormatting sqref="E5">
    <cfRule type="duplicateValues" dxfId="78" priority="68"/>
  </conditionalFormatting>
  <conditionalFormatting sqref="E5">
    <cfRule type="duplicateValues" dxfId="77" priority="65"/>
    <cfRule type="duplicateValues" dxfId="76" priority="66"/>
    <cfRule type="duplicateValues" dxfId="75" priority="67"/>
  </conditionalFormatting>
  <conditionalFormatting sqref="E5">
    <cfRule type="duplicateValues" dxfId="74" priority="64"/>
  </conditionalFormatting>
  <conditionalFormatting sqref="E5">
    <cfRule type="duplicateValues" dxfId="73" priority="61"/>
    <cfRule type="duplicateValues" dxfId="72" priority="62"/>
    <cfRule type="duplicateValues" dxfId="71" priority="63"/>
  </conditionalFormatting>
  <conditionalFormatting sqref="E5">
    <cfRule type="duplicateValues" dxfId="70" priority="60"/>
  </conditionalFormatting>
  <conditionalFormatting sqref="E8">
    <cfRule type="duplicateValues" dxfId="69" priority="43"/>
    <cfRule type="duplicateValues" dxfId="68" priority="44"/>
  </conditionalFormatting>
  <conditionalFormatting sqref="E8">
    <cfRule type="duplicateValues" dxfId="67" priority="42"/>
  </conditionalFormatting>
  <conditionalFormatting sqref="B8">
    <cfRule type="duplicateValues" dxfId="66" priority="41"/>
  </conditionalFormatting>
  <conditionalFormatting sqref="B8">
    <cfRule type="duplicateValues" dxfId="65" priority="40"/>
  </conditionalFormatting>
  <conditionalFormatting sqref="B8">
    <cfRule type="duplicateValues" dxfId="64" priority="38"/>
    <cfRule type="duplicateValues" dxfId="63" priority="39"/>
  </conditionalFormatting>
  <conditionalFormatting sqref="B8">
    <cfRule type="duplicateValues" dxfId="62" priority="37"/>
  </conditionalFormatting>
  <conditionalFormatting sqref="E8">
    <cfRule type="duplicateValues" dxfId="61" priority="36"/>
  </conditionalFormatting>
  <conditionalFormatting sqref="E8">
    <cfRule type="duplicateValues" dxfId="60" priority="34"/>
    <cfRule type="duplicateValues" dxfId="59" priority="35"/>
  </conditionalFormatting>
  <conditionalFormatting sqref="E8">
    <cfRule type="duplicateValues" dxfId="58" priority="33"/>
  </conditionalFormatting>
  <conditionalFormatting sqref="B8">
    <cfRule type="duplicateValues" dxfId="57" priority="32"/>
  </conditionalFormatting>
  <conditionalFormatting sqref="B8">
    <cfRule type="duplicateValues" dxfId="56" priority="31"/>
  </conditionalFormatting>
  <conditionalFormatting sqref="B8">
    <cfRule type="duplicateValues" dxfId="55" priority="30"/>
  </conditionalFormatting>
  <conditionalFormatting sqref="B8">
    <cfRule type="duplicateValues" dxfId="54" priority="28"/>
    <cfRule type="duplicateValues" dxfId="53" priority="29"/>
  </conditionalFormatting>
  <conditionalFormatting sqref="B8">
    <cfRule type="duplicateValues" dxfId="52" priority="27"/>
  </conditionalFormatting>
  <conditionalFormatting sqref="B8">
    <cfRule type="duplicateValues" dxfId="51" priority="25"/>
    <cfRule type="duplicateValues" dxfId="50" priority="26"/>
  </conditionalFormatting>
  <conditionalFormatting sqref="E8">
    <cfRule type="duplicateValues" dxfId="49" priority="24"/>
  </conditionalFormatting>
  <conditionalFormatting sqref="E8">
    <cfRule type="duplicateValues" dxfId="48" priority="23"/>
  </conditionalFormatting>
  <conditionalFormatting sqref="B8">
    <cfRule type="duplicateValues" dxfId="47" priority="22"/>
  </conditionalFormatting>
  <conditionalFormatting sqref="E8">
    <cfRule type="duplicateValues" dxfId="46" priority="21"/>
  </conditionalFormatting>
  <conditionalFormatting sqref="E8">
    <cfRule type="duplicateValues" dxfId="45" priority="19"/>
    <cfRule type="duplicateValues" dxfId="44" priority="20"/>
  </conditionalFormatting>
  <conditionalFormatting sqref="B8">
    <cfRule type="duplicateValues" dxfId="43" priority="18"/>
  </conditionalFormatting>
  <conditionalFormatting sqref="E8">
    <cfRule type="duplicateValues" dxfId="42" priority="17"/>
  </conditionalFormatting>
  <conditionalFormatting sqref="E8">
    <cfRule type="duplicateValues" dxfId="41" priority="16"/>
  </conditionalFormatting>
  <conditionalFormatting sqref="E8">
    <cfRule type="duplicateValues" dxfId="40" priority="15"/>
  </conditionalFormatting>
  <conditionalFormatting sqref="B8">
    <cfRule type="duplicateValues" dxfId="39" priority="14"/>
  </conditionalFormatting>
  <conditionalFormatting sqref="E6:E7">
    <cfRule type="duplicateValues" dxfId="38" priority="129592"/>
  </conditionalFormatting>
  <conditionalFormatting sqref="B6:B7">
    <cfRule type="duplicateValues" dxfId="37" priority="129594"/>
  </conditionalFormatting>
  <conditionalFormatting sqref="B6:B7">
    <cfRule type="duplicateValues" dxfId="36" priority="129596"/>
    <cfRule type="duplicateValues" dxfId="35" priority="129597"/>
    <cfRule type="duplicateValues" dxfId="34" priority="129598"/>
  </conditionalFormatting>
  <conditionalFormatting sqref="E6:E7">
    <cfRule type="duplicateValues" dxfId="33" priority="129602"/>
    <cfRule type="duplicateValues" dxfId="32" priority="129603"/>
  </conditionalFormatting>
  <conditionalFormatting sqref="E6:E7">
    <cfRule type="duplicateValues" dxfId="31" priority="129606"/>
    <cfRule type="duplicateValues" dxfId="30" priority="129607"/>
    <cfRule type="duplicateValues" dxfId="29" priority="129608"/>
  </conditionalFormatting>
  <conditionalFormatting sqref="E6:E7">
    <cfRule type="duplicateValues" dxfId="28" priority="129612"/>
    <cfRule type="duplicateValues" dxfId="27" priority="129613"/>
    <cfRule type="duplicateValues" dxfId="26" priority="129614"/>
    <cfRule type="duplicateValues" dxfId="25" priority="129615"/>
  </conditionalFormatting>
  <conditionalFormatting sqref="E9">
    <cfRule type="duplicateValues" dxfId="24" priority="13"/>
  </conditionalFormatting>
  <conditionalFormatting sqref="E9">
    <cfRule type="duplicateValues" dxfId="23" priority="11"/>
    <cfRule type="duplicateValues" dxfId="22" priority="12"/>
  </conditionalFormatting>
  <conditionalFormatting sqref="E9">
    <cfRule type="duplicateValues" dxfId="21" priority="8"/>
    <cfRule type="duplicateValues" dxfId="20" priority="9"/>
    <cfRule type="duplicateValues" dxfId="19" priority="10"/>
  </conditionalFormatting>
  <conditionalFormatting sqref="E9">
    <cfRule type="duplicateValues" dxfId="18" priority="4"/>
    <cfRule type="duplicateValues" dxfId="17" priority="5"/>
    <cfRule type="duplicateValues" dxfId="16" priority="6"/>
    <cfRule type="duplicateValues" dxfId="15" priority="7"/>
  </conditionalFormatting>
  <conditionalFormatting sqref="B9">
    <cfRule type="duplicateValues" dxfId="14" priority="3"/>
  </conditionalFormatting>
  <conditionalFormatting sqref="B9">
    <cfRule type="duplicateValues" dxfId="13" priority="1"/>
    <cfRule type="duplicateValues" dxfId="12" priority="2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O821"/>
  <sheetViews>
    <sheetView zoomScaleNormal="100" workbookViewId="0">
      <pane ySplit="1" topLeftCell="A22" activePane="bottomLeft" state="frozen"/>
      <selection activeCell="D1" sqref="D1"/>
      <selection pane="bottomLeft" activeCell="C12" sqref="C12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41" style="28" customWidth="1"/>
    <col min="11" max="11" width="31.42578125" style="28" bestFit="1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1174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2122</v>
      </c>
    </row>
    <row r="2" spans="1:15" ht="15.75" hidden="1" x14ac:dyDescent="0.25">
      <c r="A2" s="31">
        <v>1</v>
      </c>
      <c r="B2" s="32" t="s">
        <v>2014</v>
      </c>
      <c r="C2" s="32" t="s">
        <v>2015</v>
      </c>
      <c r="D2" s="32" t="s">
        <v>72</v>
      </c>
      <c r="E2" s="32" t="s">
        <v>82</v>
      </c>
      <c r="F2" s="32" t="s">
        <v>2027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2016</v>
      </c>
      <c r="O2" s="32" t="s">
        <v>2016</v>
      </c>
    </row>
    <row r="3" spans="1:15" ht="15.75" hidden="1" x14ac:dyDescent="0.25">
      <c r="A3" s="31">
        <v>2</v>
      </c>
      <c r="B3" s="32" t="s">
        <v>2017</v>
      </c>
      <c r="C3" s="32" t="s">
        <v>2018</v>
      </c>
      <c r="D3" s="32" t="s">
        <v>72</v>
      </c>
      <c r="E3" s="32" t="s">
        <v>73</v>
      </c>
      <c r="F3" s="32" t="s">
        <v>2027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2016</v>
      </c>
      <c r="O3" s="32" t="s">
        <v>2016</v>
      </c>
    </row>
    <row r="4" spans="1:15" ht="15.75" x14ac:dyDescent="0.25">
      <c r="A4" s="31">
        <v>926</v>
      </c>
      <c r="B4" s="32" t="s">
        <v>2198</v>
      </c>
      <c r="C4" s="29" t="s">
        <v>2495</v>
      </c>
      <c r="D4" s="29"/>
      <c r="E4" s="30" t="s">
        <v>105</v>
      </c>
      <c r="F4" s="32" t="s">
        <v>1299</v>
      </c>
      <c r="G4" s="32" t="s">
        <v>1299</v>
      </c>
      <c r="H4" s="32" t="s">
        <v>1299</v>
      </c>
      <c r="I4" s="32" t="s">
        <v>1299</v>
      </c>
      <c r="J4" s="32" t="s">
        <v>1299</v>
      </c>
      <c r="K4" s="32" t="s">
        <v>1299</v>
      </c>
      <c r="L4" s="32" t="s">
        <v>1299</v>
      </c>
      <c r="M4" s="32" t="s">
        <v>1299</v>
      </c>
      <c r="N4" s="32"/>
      <c r="O4" s="32"/>
    </row>
    <row r="5" spans="1:15" ht="15.75" x14ac:dyDescent="0.25">
      <c r="A5" s="31">
        <v>492</v>
      </c>
      <c r="B5" s="32" t="s">
        <v>2516</v>
      </c>
      <c r="C5" s="29" t="s">
        <v>2503</v>
      </c>
      <c r="D5" s="29"/>
      <c r="E5" s="29" t="s">
        <v>105</v>
      </c>
      <c r="F5" s="32" t="s">
        <v>1299</v>
      </c>
      <c r="G5" s="32" t="s">
        <v>1299</v>
      </c>
      <c r="H5" s="32" t="s">
        <v>1299</v>
      </c>
      <c r="I5" s="32" t="s">
        <v>1299</v>
      </c>
      <c r="J5" s="32" t="s">
        <v>1299</v>
      </c>
      <c r="K5" s="32" t="s">
        <v>1299</v>
      </c>
      <c r="L5" s="32" t="s">
        <v>1299</v>
      </c>
      <c r="M5" s="32" t="s">
        <v>1299</v>
      </c>
      <c r="N5" s="32" t="s">
        <v>1299</v>
      </c>
      <c r="O5" s="32"/>
    </row>
    <row r="6" spans="1:15" ht="15.75" hidden="1" x14ac:dyDescent="0.25">
      <c r="A6" s="31">
        <v>5</v>
      </c>
      <c r="B6" s="32" t="s">
        <v>2021</v>
      </c>
      <c r="C6" s="32" t="s">
        <v>2022</v>
      </c>
      <c r="D6" s="32" t="s">
        <v>72</v>
      </c>
      <c r="E6" s="32" t="s">
        <v>90</v>
      </c>
      <c r="F6" s="32" t="s">
        <v>2027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2016</v>
      </c>
    </row>
    <row r="7" spans="1:15" ht="15.75" hidden="1" x14ac:dyDescent="0.25">
      <c r="A7" s="31">
        <v>6</v>
      </c>
      <c r="B7" s="32" t="s">
        <v>2023</v>
      </c>
      <c r="C7" s="32" t="s">
        <v>2024</v>
      </c>
      <c r="D7" s="32" t="s">
        <v>72</v>
      </c>
      <c r="E7" s="32" t="s">
        <v>90</v>
      </c>
      <c r="F7" s="32" t="s">
        <v>2016</v>
      </c>
      <c r="G7" s="32" t="s">
        <v>1299</v>
      </c>
      <c r="H7" s="32" t="s">
        <v>1299</v>
      </c>
      <c r="I7" s="32" t="s">
        <v>1299</v>
      </c>
      <c r="J7" s="32" t="s">
        <v>1299</v>
      </c>
      <c r="K7" s="32" t="s">
        <v>1299</v>
      </c>
      <c r="L7" s="32" t="s">
        <v>1299</v>
      </c>
      <c r="M7" s="32" t="s">
        <v>1299</v>
      </c>
      <c r="N7" s="32" t="s">
        <v>1299</v>
      </c>
      <c r="O7" s="32" t="s">
        <v>2016</v>
      </c>
    </row>
    <row r="8" spans="1:15" ht="15.75" hidden="1" x14ac:dyDescent="0.25">
      <c r="A8" s="88">
        <v>7</v>
      </c>
      <c r="B8" s="89" t="s">
        <v>2025</v>
      </c>
      <c r="C8" s="89" t="s">
        <v>2528</v>
      </c>
      <c r="D8" s="32" t="s">
        <v>72</v>
      </c>
      <c r="E8" s="32" t="s">
        <v>90</v>
      </c>
      <c r="F8" s="32" t="s">
        <v>2016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1178</v>
      </c>
    </row>
    <row r="9" spans="1:15" ht="15.75" x14ac:dyDescent="0.25">
      <c r="A9" s="31">
        <v>489</v>
      </c>
      <c r="B9" s="32" t="s">
        <v>767</v>
      </c>
      <c r="C9" s="32" t="s">
        <v>768</v>
      </c>
      <c r="D9" s="32" t="s">
        <v>87</v>
      </c>
      <c r="E9" s="32" t="s">
        <v>105</v>
      </c>
      <c r="F9" s="32" t="s">
        <v>2027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1206</v>
      </c>
    </row>
    <row r="10" spans="1:15" ht="15.75" x14ac:dyDescent="0.25">
      <c r="A10" s="29">
        <v>72</v>
      </c>
      <c r="B10" s="29" t="s">
        <v>128</v>
      </c>
      <c r="C10" s="29" t="s">
        <v>129</v>
      </c>
      <c r="D10" s="29" t="s">
        <v>130</v>
      </c>
      <c r="E10" s="29" t="s">
        <v>105</v>
      </c>
      <c r="F10" s="32" t="s">
        <v>2027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29" t="s">
        <v>1204</v>
      </c>
    </row>
    <row r="11" spans="1:15" ht="15.75" hidden="1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2027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1181</v>
      </c>
    </row>
    <row r="12" spans="1:15" ht="15.75" x14ac:dyDescent="0.25">
      <c r="A12" s="31">
        <v>921</v>
      </c>
      <c r="B12" s="32" t="s">
        <v>1089</v>
      </c>
      <c r="C12" s="32" t="s">
        <v>1090</v>
      </c>
      <c r="D12" s="32" t="s">
        <v>72</v>
      </c>
      <c r="E12" s="32" t="s">
        <v>105</v>
      </c>
      <c r="F12" s="32" t="s">
        <v>2027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 t="s">
        <v>1204</v>
      </c>
    </row>
    <row r="13" spans="1:15" ht="15.75" hidden="1" x14ac:dyDescent="0.25">
      <c r="A13" s="31">
        <v>12</v>
      </c>
      <c r="B13" s="32" t="s">
        <v>1220</v>
      </c>
      <c r="C13" s="32" t="s">
        <v>1221</v>
      </c>
      <c r="D13" s="32" t="s">
        <v>72</v>
      </c>
      <c r="E13" s="32" t="s">
        <v>73</v>
      </c>
      <c r="F13" s="32" t="s">
        <v>2027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1187</v>
      </c>
    </row>
    <row r="14" spans="1:15" ht="31.5" hidden="1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2027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1184</v>
      </c>
    </row>
    <row r="15" spans="1:15" ht="15.75" hidden="1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2027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1187</v>
      </c>
    </row>
    <row r="16" spans="1:15" ht="15.75" hidden="1" x14ac:dyDescent="0.25">
      <c r="A16" s="31">
        <v>15</v>
      </c>
      <c r="B16" s="32" t="s">
        <v>2523</v>
      </c>
      <c r="C16" s="29" t="s">
        <v>2479</v>
      </c>
      <c r="D16" s="29"/>
      <c r="E16" s="29" t="s">
        <v>73</v>
      </c>
      <c r="F16" s="32" t="s">
        <v>1299</v>
      </c>
      <c r="G16" s="32" t="s">
        <v>1299</v>
      </c>
      <c r="H16" s="32" t="s">
        <v>1299</v>
      </c>
      <c r="I16" s="32" t="s">
        <v>1299</v>
      </c>
      <c r="J16" s="32" t="s">
        <v>1299</v>
      </c>
      <c r="K16" s="32" t="s">
        <v>1299</v>
      </c>
      <c r="L16" s="32" t="s">
        <v>1299</v>
      </c>
      <c r="M16" s="32" t="s">
        <v>1299</v>
      </c>
      <c r="N16" s="32"/>
      <c r="O16" s="32"/>
    </row>
    <row r="17" spans="1:15" ht="15.75" hidden="1" x14ac:dyDescent="0.25">
      <c r="A17" s="31">
        <v>16</v>
      </c>
      <c r="B17" s="32" t="s">
        <v>2524</v>
      </c>
      <c r="C17" s="29" t="s">
        <v>2134</v>
      </c>
      <c r="D17" s="29"/>
      <c r="E17" s="29"/>
      <c r="F17" s="32" t="s">
        <v>2027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2136</v>
      </c>
    </row>
    <row r="18" spans="1:15" ht="31.5" hidden="1" x14ac:dyDescent="0.25">
      <c r="A18" s="31">
        <v>17</v>
      </c>
      <c r="B18" s="32" t="s">
        <v>1240</v>
      </c>
      <c r="C18" s="32" t="s">
        <v>1241</v>
      </c>
      <c r="D18" s="32" t="s">
        <v>72</v>
      </c>
      <c r="E18" s="32" t="s">
        <v>82</v>
      </c>
      <c r="F18" s="32" t="s">
        <v>2027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1190</v>
      </c>
    </row>
    <row r="19" spans="1:15" ht="15.75" hidden="1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2029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1179</v>
      </c>
    </row>
    <row r="20" spans="1:15" ht="15.75" hidden="1" x14ac:dyDescent="0.25">
      <c r="A20" s="31">
        <v>20</v>
      </c>
      <c r="B20" s="32" t="s">
        <v>2150</v>
      </c>
      <c r="C20" s="32" t="s">
        <v>2148</v>
      </c>
      <c r="D20" s="32" t="s">
        <v>72</v>
      </c>
      <c r="E20" s="32" t="s">
        <v>73</v>
      </c>
      <c r="F20" s="32" t="s">
        <v>2027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15.75" hidden="1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2027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1186</v>
      </c>
    </row>
    <row r="22" spans="1:15" ht="15.75" x14ac:dyDescent="0.25">
      <c r="A22" s="31">
        <v>8</v>
      </c>
      <c r="B22" s="32" t="s">
        <v>2026</v>
      </c>
      <c r="C22" s="32" t="s">
        <v>2005</v>
      </c>
      <c r="D22" s="32" t="s">
        <v>2016</v>
      </c>
      <c r="E22" s="32" t="s">
        <v>105</v>
      </c>
      <c r="F22" s="32" t="s">
        <v>2027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2016</v>
      </c>
    </row>
    <row r="23" spans="1:15" ht="15.75" hidden="1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2027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1186</v>
      </c>
    </row>
    <row r="24" spans="1:15" ht="31.5" hidden="1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2027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1186</v>
      </c>
    </row>
    <row r="25" spans="1:15" ht="15.75" hidden="1" x14ac:dyDescent="0.25">
      <c r="A25" s="31">
        <v>26</v>
      </c>
      <c r="B25" s="32" t="s">
        <v>2406</v>
      </c>
      <c r="C25" s="29" t="s">
        <v>2137</v>
      </c>
      <c r="D25" s="29" t="s">
        <v>72</v>
      </c>
      <c r="E25" s="29" t="s">
        <v>82</v>
      </c>
      <c r="F25" s="32" t="s">
        <v>2027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hidden="1" x14ac:dyDescent="0.25">
      <c r="A26" s="31">
        <v>27</v>
      </c>
      <c r="B26" s="32" t="s">
        <v>2525</v>
      </c>
      <c r="C26" s="29" t="s">
        <v>2142</v>
      </c>
      <c r="D26" s="29" t="s">
        <v>72</v>
      </c>
      <c r="E26" s="29" t="s">
        <v>82</v>
      </c>
      <c r="F26" s="32" t="s">
        <v>2027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hidden="1" x14ac:dyDescent="0.25">
      <c r="A27" s="31">
        <v>28</v>
      </c>
      <c r="B27" s="32" t="s">
        <v>2202</v>
      </c>
      <c r="C27" s="29" t="s">
        <v>2203</v>
      </c>
      <c r="D27" s="29" t="s">
        <v>87</v>
      </c>
      <c r="E27" s="29" t="s">
        <v>82</v>
      </c>
      <c r="F27" s="32" t="s">
        <v>1299</v>
      </c>
      <c r="G27" s="32" t="s">
        <v>1299</v>
      </c>
      <c r="H27" s="32" t="s">
        <v>1299</v>
      </c>
      <c r="I27" s="32" t="s">
        <v>1299</v>
      </c>
      <c r="J27" s="32" t="s">
        <v>1299</v>
      </c>
      <c r="K27" s="32" t="s">
        <v>1299</v>
      </c>
      <c r="L27" s="32" t="s">
        <v>1299</v>
      </c>
      <c r="M27" s="32" t="s">
        <v>1299</v>
      </c>
      <c r="N27" s="32"/>
      <c r="O27" s="32"/>
    </row>
    <row r="28" spans="1:15" ht="31.5" hidden="1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2027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1182</v>
      </c>
    </row>
    <row r="29" spans="1:15" ht="31.5" x14ac:dyDescent="0.25">
      <c r="A29" s="31">
        <v>4</v>
      </c>
      <c r="B29" s="32" t="s">
        <v>2163</v>
      </c>
      <c r="C29" s="29" t="s">
        <v>2164</v>
      </c>
      <c r="D29" s="29" t="s">
        <v>72</v>
      </c>
      <c r="E29" s="29" t="s">
        <v>105</v>
      </c>
      <c r="F29" s="32" t="s">
        <v>2027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77</v>
      </c>
      <c r="O29" s="32"/>
    </row>
    <row r="30" spans="1:15" ht="31.5" hidden="1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2027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1181</v>
      </c>
    </row>
    <row r="31" spans="1:15" ht="31.5" hidden="1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2027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1181</v>
      </c>
    </row>
    <row r="32" spans="1:15" ht="15.75" hidden="1" x14ac:dyDescent="0.25">
      <c r="A32" s="31">
        <v>33</v>
      </c>
      <c r="B32" s="32" t="s">
        <v>1252</v>
      </c>
      <c r="C32" s="32" t="s">
        <v>1253</v>
      </c>
      <c r="D32" s="32" t="s">
        <v>87</v>
      </c>
      <c r="E32" s="32" t="s">
        <v>90</v>
      </c>
      <c r="F32" s="32" t="s">
        <v>2027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1178</v>
      </c>
    </row>
    <row r="33" spans="1:15" ht="15.75" hidden="1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2027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1181</v>
      </c>
    </row>
    <row r="34" spans="1:15" ht="15.75" hidden="1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2027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1182</v>
      </c>
    </row>
    <row r="35" spans="1:15" ht="15.75" hidden="1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2029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1183</v>
      </c>
    </row>
    <row r="36" spans="1:15" ht="15.75" hidden="1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2029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1181</v>
      </c>
    </row>
    <row r="37" spans="1:15" ht="15.75" hidden="1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2027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1181</v>
      </c>
    </row>
    <row r="38" spans="1:15" ht="15.75" x14ac:dyDescent="0.25">
      <c r="A38" s="31">
        <v>358</v>
      </c>
      <c r="B38" s="32" t="s">
        <v>2291</v>
      </c>
      <c r="C38" s="32" t="s">
        <v>2218</v>
      </c>
      <c r="D38" s="32"/>
      <c r="E38" s="32" t="s">
        <v>105</v>
      </c>
      <c r="F38" s="32" t="s">
        <v>2027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74</v>
      </c>
      <c r="L38" s="32" t="s">
        <v>77</v>
      </c>
      <c r="M38" s="32" t="s">
        <v>74</v>
      </c>
      <c r="N38" s="32" t="s">
        <v>77</v>
      </c>
      <c r="O38" s="32"/>
    </row>
    <row r="39" spans="1:15" ht="15.75" x14ac:dyDescent="0.25">
      <c r="A39" s="31">
        <v>690</v>
      </c>
      <c r="B39" s="32" t="s">
        <v>1984</v>
      </c>
      <c r="C39" s="32" t="s">
        <v>1985</v>
      </c>
      <c r="D39" s="32" t="s">
        <v>72</v>
      </c>
      <c r="E39" s="32" t="s">
        <v>105</v>
      </c>
      <c r="F39" s="32" t="s">
        <v>2027</v>
      </c>
      <c r="G39" s="32" t="s">
        <v>77</v>
      </c>
      <c r="H39" s="32" t="s">
        <v>77</v>
      </c>
      <c r="I39" s="32" t="s">
        <v>74</v>
      </c>
      <c r="J39" s="32" t="s">
        <v>74</v>
      </c>
      <c r="K39" s="32" t="s">
        <v>74</v>
      </c>
      <c r="L39" s="32" t="s">
        <v>74</v>
      </c>
      <c r="M39" s="32" t="s">
        <v>74</v>
      </c>
      <c r="N39" s="32" t="s">
        <v>74</v>
      </c>
      <c r="O39" s="32" t="s">
        <v>2016</v>
      </c>
    </row>
    <row r="40" spans="1:15" ht="15.75" hidden="1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2027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1187</v>
      </c>
    </row>
    <row r="41" spans="1:15" ht="15.75" hidden="1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2029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1180</v>
      </c>
    </row>
    <row r="42" spans="1:15" ht="15.75" hidden="1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2029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1180</v>
      </c>
    </row>
    <row r="43" spans="1:15" ht="15.75" hidden="1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2027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1178</v>
      </c>
    </row>
    <row r="44" spans="1:15" ht="15.75" hidden="1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2029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1180</v>
      </c>
    </row>
    <row r="45" spans="1:15" ht="15.75" hidden="1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2027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1178</v>
      </c>
    </row>
    <row r="46" spans="1:15" ht="15.75" x14ac:dyDescent="0.25">
      <c r="A46" s="31">
        <v>894</v>
      </c>
      <c r="B46" s="32" t="s">
        <v>2144</v>
      </c>
      <c r="C46" s="29" t="s">
        <v>2143</v>
      </c>
      <c r="D46" s="29"/>
      <c r="E46" s="29" t="s">
        <v>105</v>
      </c>
      <c r="F46" s="32" t="s">
        <v>2027</v>
      </c>
      <c r="G46" s="32" t="s">
        <v>2027</v>
      </c>
      <c r="H46" s="32" t="s">
        <v>2027</v>
      </c>
      <c r="I46" s="32" t="s">
        <v>2016</v>
      </c>
      <c r="J46" s="32" t="s">
        <v>2027</v>
      </c>
      <c r="K46" s="32" t="s">
        <v>2016</v>
      </c>
      <c r="L46" s="32" t="s">
        <v>2016</v>
      </c>
      <c r="M46" s="32" t="s">
        <v>2016</v>
      </c>
      <c r="N46" s="32" t="s">
        <v>2016</v>
      </c>
      <c r="O46" s="32" t="s">
        <v>2016</v>
      </c>
    </row>
    <row r="47" spans="1:15" ht="15.75" x14ac:dyDescent="0.25">
      <c r="A47" s="31">
        <v>193</v>
      </c>
      <c r="B47" s="32" t="s">
        <v>1938</v>
      </c>
      <c r="C47" s="32" t="s">
        <v>2044</v>
      </c>
      <c r="D47" s="32" t="s">
        <v>72</v>
      </c>
      <c r="E47" s="32" t="s">
        <v>105</v>
      </c>
      <c r="F47" s="32" t="s">
        <v>2027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2016</v>
      </c>
    </row>
    <row r="48" spans="1:15" ht="15.75" hidden="1" x14ac:dyDescent="0.25">
      <c r="A48" s="31">
        <v>54</v>
      </c>
      <c r="B48" s="32" t="s">
        <v>1216</v>
      </c>
      <c r="C48" s="32" t="s">
        <v>1217</v>
      </c>
      <c r="D48" s="32" t="s">
        <v>72</v>
      </c>
      <c r="E48" s="32" t="s">
        <v>73</v>
      </c>
      <c r="F48" s="32" t="s">
        <v>2027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1182</v>
      </c>
    </row>
    <row r="49" spans="1:15" ht="15.75" hidden="1" x14ac:dyDescent="0.25">
      <c r="A49" s="31">
        <v>56</v>
      </c>
      <c r="B49" s="32" t="s">
        <v>1214</v>
      </c>
      <c r="C49" s="32" t="s">
        <v>1215</v>
      </c>
      <c r="D49" s="32" t="s">
        <v>72</v>
      </c>
      <c r="E49" s="32" t="s">
        <v>73</v>
      </c>
      <c r="F49" s="32" t="s">
        <v>2027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1181</v>
      </c>
    </row>
    <row r="50" spans="1:15" hidden="1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2027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1183</v>
      </c>
    </row>
    <row r="51" spans="1:15" ht="15.75" hidden="1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2027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1183</v>
      </c>
    </row>
    <row r="52" spans="1:15" ht="15.75" x14ac:dyDescent="0.25">
      <c r="A52" s="31">
        <v>723</v>
      </c>
      <c r="B52" s="32" t="s">
        <v>2293</v>
      </c>
      <c r="C52" s="29" t="str">
        <f>VLOOKUP(A52,'LISTADO ATM'!$A$2:$B$824,2,0)</f>
        <v xml:space="preserve">ATM Farmacia COOPINFA </v>
      </c>
      <c r="D52" s="29"/>
      <c r="E52" s="29" t="s">
        <v>1274</v>
      </c>
      <c r="F52" s="32" t="s">
        <v>1299</v>
      </c>
      <c r="G52" s="32" t="s">
        <v>1299</v>
      </c>
      <c r="H52" s="32" t="s">
        <v>1299</v>
      </c>
      <c r="I52" s="32" t="s">
        <v>1299</v>
      </c>
      <c r="J52" s="32" t="s">
        <v>1299</v>
      </c>
      <c r="K52" s="32" t="s">
        <v>1299</v>
      </c>
      <c r="L52" s="32" t="s">
        <v>1299</v>
      </c>
      <c r="M52" s="32" t="s">
        <v>1299</v>
      </c>
      <c r="N52" s="32"/>
      <c r="O52" s="32"/>
    </row>
    <row r="53" spans="1:15" ht="15.75" x14ac:dyDescent="0.25">
      <c r="A53" s="31">
        <v>306</v>
      </c>
      <c r="B53" s="32" t="s">
        <v>1931</v>
      </c>
      <c r="C53" s="32" t="s">
        <v>1888</v>
      </c>
      <c r="D53" s="32" t="s">
        <v>72</v>
      </c>
      <c r="E53" s="32" t="s">
        <v>105</v>
      </c>
      <c r="F53" s="32" t="s">
        <v>2027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77</v>
      </c>
      <c r="L53" s="32" t="s">
        <v>77</v>
      </c>
      <c r="M53" s="32" t="s">
        <v>77</v>
      </c>
      <c r="N53" s="32" t="s">
        <v>77</v>
      </c>
      <c r="O53" s="32" t="s">
        <v>2016</v>
      </c>
    </row>
    <row r="54" spans="1:15" ht="31.5" x14ac:dyDescent="0.25">
      <c r="A54" s="31">
        <v>668</v>
      </c>
      <c r="B54" s="32" t="s">
        <v>2290</v>
      </c>
      <c r="C54" s="29" t="s">
        <v>2289</v>
      </c>
      <c r="D54" s="29" t="s">
        <v>72</v>
      </c>
      <c r="E54" s="29" t="s">
        <v>1274</v>
      </c>
      <c r="F54" s="32" t="s">
        <v>1299</v>
      </c>
      <c r="G54" s="32" t="s">
        <v>1299</v>
      </c>
      <c r="H54" s="32" t="s">
        <v>1299</v>
      </c>
      <c r="I54" s="32" t="s">
        <v>1299</v>
      </c>
      <c r="J54" s="32" t="s">
        <v>1299</v>
      </c>
      <c r="K54" s="32" t="s">
        <v>1299</v>
      </c>
      <c r="L54" s="32" t="s">
        <v>1299</v>
      </c>
      <c r="M54" s="32" t="s">
        <v>1299</v>
      </c>
      <c r="N54" s="32"/>
      <c r="O54" s="32"/>
    </row>
    <row r="55" spans="1:15" ht="15.75" hidden="1" x14ac:dyDescent="0.25">
      <c r="A55" s="31">
        <v>67</v>
      </c>
      <c r="B55" s="32" t="s">
        <v>1236</v>
      </c>
      <c r="C55" s="32" t="s">
        <v>1237</v>
      </c>
      <c r="D55" s="32" t="s">
        <v>72</v>
      </c>
      <c r="E55" s="32" t="s">
        <v>82</v>
      </c>
      <c r="F55" s="32" t="s">
        <v>2027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1189</v>
      </c>
    </row>
    <row r="56" spans="1:15" ht="15.75" hidden="1" x14ac:dyDescent="0.25">
      <c r="A56" s="29">
        <v>68</v>
      </c>
      <c r="B56" s="29" t="s">
        <v>1234</v>
      </c>
      <c r="C56" s="29" t="s">
        <v>1235</v>
      </c>
      <c r="D56" s="32" t="s">
        <v>72</v>
      </c>
      <c r="E56" s="32" t="s">
        <v>82</v>
      </c>
      <c r="F56" s="29" t="s">
        <v>2027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1189</v>
      </c>
    </row>
    <row r="57" spans="1:15" ht="15.75" hidden="1" x14ac:dyDescent="0.25">
      <c r="A57" s="31">
        <v>70</v>
      </c>
      <c r="B57" s="32" t="s">
        <v>1210</v>
      </c>
      <c r="C57" s="32" t="s">
        <v>1211</v>
      </c>
      <c r="D57" s="32" t="s">
        <v>72</v>
      </c>
      <c r="E57" s="32" t="s">
        <v>73</v>
      </c>
      <c r="F57" s="32" t="s">
        <v>2027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1188</v>
      </c>
    </row>
    <row r="58" spans="1:15" ht="15.75" x14ac:dyDescent="0.25">
      <c r="A58" s="31">
        <v>665</v>
      </c>
      <c r="B58" s="32" t="s">
        <v>2292</v>
      </c>
      <c r="C58" s="29" t="str">
        <f>VLOOKUP(A58,'LISTADO ATM'!$A$2:$B$824,2,0)</f>
        <v>ATM Huacal (Santiago)</v>
      </c>
      <c r="D58" s="29"/>
      <c r="E58" s="29" t="s">
        <v>1274</v>
      </c>
      <c r="F58" s="32" t="s">
        <v>1299</v>
      </c>
      <c r="G58" s="32" t="s">
        <v>1299</v>
      </c>
      <c r="H58" s="32" t="s">
        <v>1299</v>
      </c>
      <c r="I58" s="32" t="s">
        <v>1299</v>
      </c>
      <c r="J58" s="32" t="s">
        <v>1299</v>
      </c>
      <c r="K58" s="32" t="s">
        <v>1299</v>
      </c>
      <c r="L58" s="32" t="s">
        <v>1299</v>
      </c>
      <c r="M58" s="32" t="s">
        <v>1299</v>
      </c>
      <c r="N58" s="32"/>
      <c r="O58" s="32"/>
    </row>
    <row r="59" spans="1:15" ht="15.75" x14ac:dyDescent="0.25">
      <c r="A59" s="31">
        <v>288</v>
      </c>
      <c r="B59" s="32" t="s">
        <v>2295</v>
      </c>
      <c r="C59" s="29" t="str">
        <f>VLOOKUP(A59,'LISTADO ATM'!$A$2:$B$824,2,0)</f>
        <v xml:space="preserve">ATM Oficina Camino Real II (Puerto Plata) </v>
      </c>
      <c r="D59" s="29"/>
      <c r="E59" s="29" t="s">
        <v>1274</v>
      </c>
      <c r="F59" s="32" t="s">
        <v>1299</v>
      </c>
      <c r="G59" s="32" t="s">
        <v>1299</v>
      </c>
      <c r="H59" s="32" t="s">
        <v>1299</v>
      </c>
      <c r="I59" s="32" t="s">
        <v>1299</v>
      </c>
      <c r="J59" s="32" t="s">
        <v>1299</v>
      </c>
      <c r="K59" s="32" t="s">
        <v>1299</v>
      </c>
      <c r="L59" s="32" t="s">
        <v>1299</v>
      </c>
      <c r="M59" s="32" t="s">
        <v>1299</v>
      </c>
      <c r="N59" s="32"/>
      <c r="O59" s="32"/>
    </row>
    <row r="60" spans="1:15" ht="15.75" x14ac:dyDescent="0.25">
      <c r="A60" s="31">
        <v>370</v>
      </c>
      <c r="B60" s="32" t="s">
        <v>2240</v>
      </c>
      <c r="C60" s="29" t="s">
        <v>2228</v>
      </c>
      <c r="D60" s="29" t="s">
        <v>87</v>
      </c>
      <c r="E60" s="29" t="s">
        <v>105</v>
      </c>
      <c r="F60" s="32" t="s">
        <v>1299</v>
      </c>
      <c r="G60" s="32" t="s">
        <v>1299</v>
      </c>
      <c r="H60" s="32" t="s">
        <v>1299</v>
      </c>
      <c r="I60" s="32" t="s">
        <v>1299</v>
      </c>
      <c r="J60" s="32" t="s">
        <v>1299</v>
      </c>
      <c r="K60" s="32" t="s">
        <v>1299</v>
      </c>
      <c r="L60" s="32" t="s">
        <v>1299</v>
      </c>
      <c r="M60" s="32" t="s">
        <v>1299</v>
      </c>
      <c r="N60" s="32"/>
      <c r="O60" s="32" t="s">
        <v>1204</v>
      </c>
    </row>
    <row r="61" spans="1:15" ht="31.5" x14ac:dyDescent="0.25">
      <c r="A61" s="31">
        <v>888</v>
      </c>
      <c r="B61" s="32" t="s">
        <v>2197</v>
      </c>
      <c r="C61" s="29" t="s">
        <v>2145</v>
      </c>
      <c r="D61" s="29" t="s">
        <v>72</v>
      </c>
      <c r="E61" s="29" t="s">
        <v>105</v>
      </c>
      <c r="F61" s="32" t="s">
        <v>2029</v>
      </c>
      <c r="G61" s="32" t="s">
        <v>77</v>
      </c>
      <c r="H61" s="32" t="s">
        <v>77</v>
      </c>
      <c r="I61" s="32" t="s">
        <v>74</v>
      </c>
      <c r="J61" s="32" t="s">
        <v>77</v>
      </c>
      <c r="K61" s="32" t="s">
        <v>77</v>
      </c>
      <c r="L61" s="32" t="s">
        <v>77</v>
      </c>
      <c r="M61" s="32" t="s">
        <v>77</v>
      </c>
      <c r="N61" s="32" t="s">
        <v>77</v>
      </c>
      <c r="O61" s="32" t="s">
        <v>1208</v>
      </c>
    </row>
    <row r="62" spans="1:15" ht="15.75" x14ac:dyDescent="0.25">
      <c r="A62" s="31">
        <v>614</v>
      </c>
      <c r="B62" s="32" t="s">
        <v>2472</v>
      </c>
      <c r="C62" s="32" t="s">
        <v>2459</v>
      </c>
      <c r="D62" s="32" t="s">
        <v>72</v>
      </c>
      <c r="E62" s="32" t="s">
        <v>105</v>
      </c>
      <c r="F62" s="32" t="s">
        <v>2027</v>
      </c>
      <c r="G62" s="32" t="s">
        <v>2029</v>
      </c>
      <c r="H62" s="32" t="s">
        <v>2027</v>
      </c>
      <c r="I62" s="32" t="s">
        <v>2027</v>
      </c>
      <c r="J62" s="32" t="s">
        <v>2473</v>
      </c>
      <c r="K62" s="32" t="s">
        <v>2029</v>
      </c>
      <c r="L62" s="32" t="s">
        <v>2029</v>
      </c>
      <c r="M62" s="32" t="s">
        <v>2027</v>
      </c>
      <c r="N62" s="32" t="s">
        <v>2027</v>
      </c>
      <c r="O62" s="32" t="s">
        <v>1203</v>
      </c>
    </row>
    <row r="63" spans="1:15" ht="15.75" x14ac:dyDescent="0.25">
      <c r="A63" s="31">
        <v>337</v>
      </c>
      <c r="B63" s="32" t="s">
        <v>1930</v>
      </c>
      <c r="C63" s="32" t="s">
        <v>1929</v>
      </c>
      <c r="D63" s="32" t="s">
        <v>72</v>
      </c>
      <c r="E63" s="32" t="s">
        <v>105</v>
      </c>
      <c r="F63" s="32" t="s">
        <v>2027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74</v>
      </c>
      <c r="O63" s="32" t="s">
        <v>2016</v>
      </c>
    </row>
    <row r="64" spans="1:15" ht="15.75" hidden="1" x14ac:dyDescent="0.25">
      <c r="A64" s="31">
        <v>78</v>
      </c>
      <c r="B64" s="32" t="s">
        <v>1277</v>
      </c>
      <c r="C64" s="32" t="s">
        <v>1276</v>
      </c>
      <c r="D64" s="32" t="s">
        <v>72</v>
      </c>
      <c r="E64" s="32" t="s">
        <v>82</v>
      </c>
      <c r="F64" s="32" t="s">
        <v>2016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1275</v>
      </c>
      <c r="O64" s="32" t="s">
        <v>1189</v>
      </c>
    </row>
    <row r="65" spans="1:15" ht="15.75" x14ac:dyDescent="0.25">
      <c r="A65" s="31">
        <v>758</v>
      </c>
      <c r="B65" s="32" t="s">
        <v>2402</v>
      </c>
      <c r="C65" s="29" t="s">
        <v>2401</v>
      </c>
      <c r="D65" s="29"/>
      <c r="E65" s="29" t="s">
        <v>1274</v>
      </c>
      <c r="F65" s="32" t="s">
        <v>1299</v>
      </c>
      <c r="G65" s="32" t="s">
        <v>1299</v>
      </c>
      <c r="H65" s="32" t="s">
        <v>1299</v>
      </c>
      <c r="I65" s="32" t="s">
        <v>1299</v>
      </c>
      <c r="J65" s="32" t="s">
        <v>1299</v>
      </c>
      <c r="K65" s="32" t="s">
        <v>1299</v>
      </c>
      <c r="L65" s="32" t="s">
        <v>1299</v>
      </c>
      <c r="M65" s="32" t="s">
        <v>1299</v>
      </c>
      <c r="N65" s="32"/>
      <c r="O65" s="32"/>
    </row>
    <row r="66" spans="1:15" ht="15.75" hidden="1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2029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1179</v>
      </c>
    </row>
    <row r="67" spans="1:15" ht="15.75" hidden="1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2027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1187</v>
      </c>
    </row>
    <row r="68" spans="1:15" ht="15.75" hidden="1" x14ac:dyDescent="0.25">
      <c r="A68" s="31">
        <v>87</v>
      </c>
      <c r="B68" s="32" t="s">
        <v>1293</v>
      </c>
      <c r="C68" s="32" t="s">
        <v>1292</v>
      </c>
      <c r="D68" s="32" t="s">
        <v>72</v>
      </c>
      <c r="E68" s="32" t="s">
        <v>73</v>
      </c>
      <c r="F68" s="32" t="s">
        <v>2027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1184</v>
      </c>
    </row>
    <row r="69" spans="1:15" ht="15.75" x14ac:dyDescent="0.25">
      <c r="A69" s="31">
        <v>22</v>
      </c>
      <c r="B69" s="32" t="s">
        <v>2155</v>
      </c>
      <c r="C69" s="29" t="s">
        <v>2139</v>
      </c>
      <c r="D69" s="29" t="s">
        <v>72</v>
      </c>
      <c r="E69" s="29" t="s">
        <v>105</v>
      </c>
      <c r="F69" s="32" t="s">
        <v>2027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74</v>
      </c>
      <c r="L69" s="32" t="s">
        <v>74</v>
      </c>
      <c r="M69" s="32" t="s">
        <v>74</v>
      </c>
      <c r="N69" s="32" t="s">
        <v>77</v>
      </c>
      <c r="O69" s="32"/>
    </row>
    <row r="70" spans="1:15" ht="15.75" hidden="1" x14ac:dyDescent="0.25">
      <c r="A70" s="29">
        <v>89</v>
      </c>
      <c r="B70" s="29" t="s">
        <v>1290</v>
      </c>
      <c r="C70" s="29" t="s">
        <v>1291</v>
      </c>
      <c r="D70" s="32" t="s">
        <v>72</v>
      </c>
      <c r="E70" s="32" t="s">
        <v>90</v>
      </c>
      <c r="F70" s="32" t="s">
        <v>2027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1178</v>
      </c>
    </row>
    <row r="71" spans="1:15" ht="15.75" hidden="1" x14ac:dyDescent="0.25">
      <c r="A71" s="31">
        <v>90</v>
      </c>
      <c r="B71" s="32" t="s">
        <v>1298</v>
      </c>
      <c r="C71" s="32" t="s">
        <v>1287</v>
      </c>
      <c r="D71" s="32" t="s">
        <v>72</v>
      </c>
      <c r="E71" s="32" t="s">
        <v>82</v>
      </c>
      <c r="F71" s="32" t="s">
        <v>2027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1286</v>
      </c>
    </row>
    <row r="72" spans="1:15" ht="15.75" x14ac:dyDescent="0.25">
      <c r="A72" s="31">
        <v>664</v>
      </c>
      <c r="B72" s="32" t="s">
        <v>2286</v>
      </c>
      <c r="C72" s="29" t="s">
        <v>2285</v>
      </c>
      <c r="D72" s="29" t="s">
        <v>72</v>
      </c>
      <c r="E72" s="29" t="s">
        <v>105</v>
      </c>
      <c r="F72" s="32" t="s">
        <v>1299</v>
      </c>
      <c r="G72" s="32" t="s">
        <v>1299</v>
      </c>
      <c r="H72" s="32" t="s">
        <v>1299</v>
      </c>
      <c r="I72" s="32" t="s">
        <v>1299</v>
      </c>
      <c r="J72" s="32" t="s">
        <v>1299</v>
      </c>
      <c r="K72" s="32" t="s">
        <v>1299</v>
      </c>
      <c r="L72" s="32" t="s">
        <v>1299</v>
      </c>
      <c r="M72" s="32" t="s">
        <v>1299</v>
      </c>
      <c r="N72" s="32"/>
      <c r="O72" s="32" t="s">
        <v>2287</v>
      </c>
    </row>
    <row r="73" spans="1:15" ht="15.75" x14ac:dyDescent="0.25">
      <c r="A73" s="31">
        <v>666</v>
      </c>
      <c r="B73" s="32" t="s">
        <v>2283</v>
      </c>
      <c r="C73" s="29" t="s">
        <v>2282</v>
      </c>
      <c r="D73" s="29" t="s">
        <v>87</v>
      </c>
      <c r="E73" s="29" t="s">
        <v>105</v>
      </c>
      <c r="F73" s="32" t="s">
        <v>1299</v>
      </c>
      <c r="G73" s="32" t="s">
        <v>1299</v>
      </c>
      <c r="H73" s="32" t="s">
        <v>1299</v>
      </c>
      <c r="I73" s="32" t="s">
        <v>1299</v>
      </c>
      <c r="J73" s="32" t="s">
        <v>1299</v>
      </c>
      <c r="K73" s="32" t="s">
        <v>1299</v>
      </c>
      <c r="L73" s="32" t="s">
        <v>1299</v>
      </c>
      <c r="M73" s="32" t="s">
        <v>1299</v>
      </c>
      <c r="N73" s="32"/>
      <c r="O73" s="32"/>
    </row>
    <row r="74" spans="1:15" ht="15.75" x14ac:dyDescent="0.25">
      <c r="A74" s="31">
        <v>924</v>
      </c>
      <c r="B74" s="32" t="s">
        <v>2162</v>
      </c>
      <c r="C74" s="29" t="s">
        <v>2165</v>
      </c>
      <c r="D74" s="29" t="s">
        <v>72</v>
      </c>
      <c r="E74" s="29" t="s">
        <v>105</v>
      </c>
      <c r="F74" s="32" t="s">
        <v>2027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74</v>
      </c>
      <c r="L74" s="32" t="s">
        <v>74</v>
      </c>
      <c r="M74" s="32" t="s">
        <v>74</v>
      </c>
      <c r="N74" s="32" t="s">
        <v>77</v>
      </c>
      <c r="O74" s="32"/>
    </row>
    <row r="75" spans="1:15" ht="15.75" x14ac:dyDescent="0.25">
      <c r="A75" s="31">
        <v>809</v>
      </c>
      <c r="B75" s="32" t="s">
        <v>2152</v>
      </c>
      <c r="C75" s="29" t="s">
        <v>2153</v>
      </c>
      <c r="D75" s="29"/>
      <c r="E75" s="29" t="s">
        <v>105</v>
      </c>
      <c r="F75" s="32" t="s">
        <v>2027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74</v>
      </c>
      <c r="L75" s="32" t="s">
        <v>74</v>
      </c>
      <c r="M75" s="32" t="s">
        <v>74</v>
      </c>
      <c r="N75" s="32" t="s">
        <v>77</v>
      </c>
      <c r="O75" s="32"/>
    </row>
    <row r="76" spans="1:15" ht="15.75" x14ac:dyDescent="0.25">
      <c r="A76" s="31">
        <v>662</v>
      </c>
      <c r="B76" s="32" t="s">
        <v>2398</v>
      </c>
      <c r="C76" s="29" t="s">
        <v>2384</v>
      </c>
      <c r="D76" s="29" t="s">
        <v>72</v>
      </c>
      <c r="E76" s="29" t="s">
        <v>1274</v>
      </c>
      <c r="F76" s="32" t="s">
        <v>1299</v>
      </c>
      <c r="G76" s="32" t="s">
        <v>1299</v>
      </c>
      <c r="H76" s="32" t="s">
        <v>1299</v>
      </c>
      <c r="I76" s="32" t="s">
        <v>1299</v>
      </c>
      <c r="J76" s="32" t="s">
        <v>1299</v>
      </c>
      <c r="K76" s="32" t="s">
        <v>1299</v>
      </c>
      <c r="L76" s="32" t="s">
        <v>1299</v>
      </c>
      <c r="M76" s="32" t="s">
        <v>1299</v>
      </c>
      <c r="N76" s="32"/>
      <c r="O76" s="32"/>
    </row>
    <row r="77" spans="1:15" ht="15.75" hidden="1" x14ac:dyDescent="0.25">
      <c r="A77" s="31">
        <v>96</v>
      </c>
      <c r="B77" s="32" t="s">
        <v>1896</v>
      </c>
      <c r="C77" s="32" t="s">
        <v>1887</v>
      </c>
      <c r="D77" s="32" t="s">
        <v>72</v>
      </c>
      <c r="E77" s="32" t="s">
        <v>73</v>
      </c>
      <c r="F77" s="32" t="s">
        <v>2027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1275</v>
      </c>
      <c r="N77" s="32" t="s">
        <v>1202</v>
      </c>
      <c r="O77" s="32" t="s">
        <v>2016</v>
      </c>
    </row>
    <row r="78" spans="1:15" ht="15.75" x14ac:dyDescent="0.25">
      <c r="A78" s="31">
        <v>667</v>
      </c>
      <c r="B78" s="32" t="s">
        <v>2288</v>
      </c>
      <c r="C78" s="29" t="s">
        <v>2284</v>
      </c>
      <c r="D78" s="29" t="s">
        <v>72</v>
      </c>
      <c r="E78" s="29" t="s">
        <v>105</v>
      </c>
      <c r="F78" s="32" t="s">
        <v>1299</v>
      </c>
      <c r="G78" s="32" t="s">
        <v>1299</v>
      </c>
      <c r="H78" s="32" t="s">
        <v>1299</v>
      </c>
      <c r="I78" s="32" t="s">
        <v>1299</v>
      </c>
      <c r="J78" s="32" t="s">
        <v>1299</v>
      </c>
      <c r="K78" s="32" t="s">
        <v>1299</v>
      </c>
      <c r="L78" s="32" t="s">
        <v>1299</v>
      </c>
      <c r="M78" s="32" t="s">
        <v>1299</v>
      </c>
      <c r="N78" s="32"/>
      <c r="O78" s="32"/>
    </row>
    <row r="79" spans="1:15" ht="15.75" x14ac:dyDescent="0.25">
      <c r="A79" s="31">
        <v>275</v>
      </c>
      <c r="B79" s="32" t="s">
        <v>551</v>
      </c>
      <c r="C79" s="32" t="s">
        <v>51</v>
      </c>
      <c r="D79" s="32" t="s">
        <v>87</v>
      </c>
      <c r="E79" s="32" t="s">
        <v>105</v>
      </c>
      <c r="F79" s="32" t="s">
        <v>2027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77</v>
      </c>
      <c r="L79" s="32" t="s">
        <v>77</v>
      </c>
      <c r="M79" s="32" t="s">
        <v>77</v>
      </c>
      <c r="N79" s="32" t="s">
        <v>77</v>
      </c>
      <c r="O79" s="32" t="s">
        <v>1203</v>
      </c>
    </row>
    <row r="80" spans="1:15" ht="15.75" x14ac:dyDescent="0.25">
      <c r="A80" s="31">
        <v>105</v>
      </c>
      <c r="B80" s="32" t="s">
        <v>174</v>
      </c>
      <c r="C80" s="32" t="s">
        <v>175</v>
      </c>
      <c r="D80" s="32" t="s">
        <v>87</v>
      </c>
      <c r="E80" s="32" t="s">
        <v>105</v>
      </c>
      <c r="F80" s="32" t="s">
        <v>2027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77</v>
      </c>
      <c r="O80" s="32" t="s">
        <v>1207</v>
      </c>
    </row>
    <row r="81" spans="1:15" ht="31.5" hidden="1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2029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1178</v>
      </c>
    </row>
    <row r="82" spans="1:15" ht="15.75" hidden="1" x14ac:dyDescent="0.25">
      <c r="A82" s="31">
        <v>102</v>
      </c>
      <c r="B82" s="32" t="s">
        <v>1278</v>
      </c>
      <c r="C82" s="32" t="s">
        <v>1279</v>
      </c>
      <c r="D82" s="32" t="s">
        <v>72</v>
      </c>
      <c r="E82" s="32" t="s">
        <v>73</v>
      </c>
      <c r="F82" s="32" t="s">
        <v>2027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1184</v>
      </c>
    </row>
    <row r="83" spans="1:15" ht="15.75" hidden="1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2027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1178</v>
      </c>
    </row>
    <row r="84" spans="1:15" ht="15.75" hidden="1" x14ac:dyDescent="0.25">
      <c r="A84" s="31">
        <v>104</v>
      </c>
      <c r="B84" s="32" t="s">
        <v>1878</v>
      </c>
      <c r="C84" s="32" t="s">
        <v>1285</v>
      </c>
      <c r="D84" s="32" t="s">
        <v>72</v>
      </c>
      <c r="E84" s="32" t="s">
        <v>82</v>
      </c>
      <c r="F84" s="32" t="s">
        <v>2027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1286</v>
      </c>
    </row>
    <row r="85" spans="1:15" ht="15.75" x14ac:dyDescent="0.25">
      <c r="A85" s="31">
        <v>632</v>
      </c>
      <c r="B85" s="32" t="s">
        <v>530</v>
      </c>
      <c r="C85" s="32" t="s">
        <v>531</v>
      </c>
      <c r="D85" s="32" t="s">
        <v>72</v>
      </c>
      <c r="E85" s="32" t="s">
        <v>105</v>
      </c>
      <c r="F85" s="32" t="s">
        <v>2027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1203</v>
      </c>
    </row>
    <row r="86" spans="1:15" ht="15.75" x14ac:dyDescent="0.25">
      <c r="A86" s="31">
        <v>936</v>
      </c>
      <c r="B86" s="32" t="s">
        <v>1093</v>
      </c>
      <c r="C86" s="32" t="s">
        <v>1094</v>
      </c>
      <c r="D86" s="32" t="s">
        <v>72</v>
      </c>
      <c r="E86" s="32" t="s">
        <v>105</v>
      </c>
      <c r="F86" s="32" t="s">
        <v>2027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77</v>
      </c>
      <c r="L86" s="32" t="s">
        <v>77</v>
      </c>
      <c r="M86" s="32" t="s">
        <v>77</v>
      </c>
      <c r="N86" s="32" t="s">
        <v>77</v>
      </c>
      <c r="O86" s="32" t="s">
        <v>1207</v>
      </c>
    </row>
    <row r="87" spans="1:15" ht="31.5" hidden="1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2029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1190</v>
      </c>
    </row>
    <row r="88" spans="1:15" ht="15.75" hidden="1" x14ac:dyDescent="0.25">
      <c r="A88" s="31">
        <v>113</v>
      </c>
      <c r="B88" s="32" t="s">
        <v>1893</v>
      </c>
      <c r="C88" s="32" t="s">
        <v>2030</v>
      </c>
      <c r="D88" s="32" t="s">
        <v>2016</v>
      </c>
      <c r="E88" s="32" t="s">
        <v>2016</v>
      </c>
      <c r="F88" s="32" t="s">
        <v>2027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2016</v>
      </c>
    </row>
    <row r="89" spans="1:15" ht="31.5" hidden="1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2027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1190</v>
      </c>
    </row>
    <row r="90" spans="1:15" ht="15.75" hidden="1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2029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1188</v>
      </c>
    </row>
    <row r="91" spans="1:15" hidden="1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2029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1178</v>
      </c>
    </row>
    <row r="92" spans="1:15" ht="15.75" hidden="1" x14ac:dyDescent="0.25">
      <c r="A92" s="31">
        <v>118</v>
      </c>
      <c r="B92" s="32" t="s">
        <v>2212</v>
      </c>
      <c r="C92" s="29" t="s">
        <v>2213</v>
      </c>
      <c r="D92" s="29" t="s">
        <v>72</v>
      </c>
      <c r="E92" s="29" t="s">
        <v>73</v>
      </c>
      <c r="F92" s="32" t="s">
        <v>1299</v>
      </c>
      <c r="G92" s="32" t="s">
        <v>1299</v>
      </c>
      <c r="H92" s="32" t="s">
        <v>1299</v>
      </c>
      <c r="I92" s="32" t="s">
        <v>1299</v>
      </c>
      <c r="J92" s="32" t="s">
        <v>1299</v>
      </c>
      <c r="K92" s="32" t="s">
        <v>1299</v>
      </c>
      <c r="L92" s="32" t="s">
        <v>1299</v>
      </c>
      <c r="M92" s="32" t="s">
        <v>1299</v>
      </c>
      <c r="N92" s="32"/>
      <c r="O92" s="32"/>
    </row>
    <row r="93" spans="1:15" ht="15.75" hidden="1" x14ac:dyDescent="0.25">
      <c r="A93" s="31">
        <v>119</v>
      </c>
      <c r="B93" s="32" t="s">
        <v>2220</v>
      </c>
      <c r="C93" s="29" t="s">
        <v>2219</v>
      </c>
      <c r="D93" s="29"/>
      <c r="E93" s="29"/>
      <c r="F93" s="32" t="s">
        <v>1299</v>
      </c>
      <c r="G93" s="32" t="s">
        <v>1299</v>
      </c>
      <c r="H93" s="32" t="s">
        <v>1299</v>
      </c>
      <c r="I93" s="32" t="s">
        <v>1299</v>
      </c>
      <c r="J93" s="32" t="s">
        <v>1299</v>
      </c>
      <c r="K93" s="32" t="s">
        <v>1299</v>
      </c>
      <c r="L93" s="32" t="s">
        <v>1299</v>
      </c>
      <c r="M93" s="32" t="s">
        <v>1299</v>
      </c>
      <c r="N93" s="32"/>
      <c r="O93" s="32"/>
    </row>
    <row r="94" spans="1:15" ht="15.75" hidden="1" x14ac:dyDescent="0.25">
      <c r="A94" s="29">
        <v>121</v>
      </c>
      <c r="B94" s="29" t="s">
        <v>2031</v>
      </c>
      <c r="C94" s="29" t="s">
        <v>2032</v>
      </c>
      <c r="D94" s="29" t="s">
        <v>72</v>
      </c>
      <c r="E94" s="32" t="s">
        <v>82</v>
      </c>
      <c r="F94" s="32" t="s">
        <v>2029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2016</v>
      </c>
    </row>
    <row r="95" spans="1:15" ht="15.75" hidden="1" x14ac:dyDescent="0.25">
      <c r="A95" s="31">
        <v>125</v>
      </c>
      <c r="B95" s="32" t="s">
        <v>2033</v>
      </c>
      <c r="C95" s="32" t="s">
        <v>2034</v>
      </c>
      <c r="D95" s="32" t="s">
        <v>2016</v>
      </c>
      <c r="E95" s="32" t="s">
        <v>2016</v>
      </c>
      <c r="F95" s="32" t="s">
        <v>2027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1182</v>
      </c>
    </row>
    <row r="96" spans="1:15" ht="15.75" x14ac:dyDescent="0.25">
      <c r="A96" s="31">
        <v>937</v>
      </c>
      <c r="B96" s="32" t="s">
        <v>1095</v>
      </c>
      <c r="C96" s="32" t="s">
        <v>1096</v>
      </c>
      <c r="D96" s="32" t="s">
        <v>72</v>
      </c>
      <c r="E96" s="32" t="s">
        <v>105</v>
      </c>
      <c r="F96" s="32" t="s">
        <v>2027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1207</v>
      </c>
    </row>
    <row r="97" spans="1:15" ht="15.75" hidden="1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2027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1178</v>
      </c>
    </row>
    <row r="98" spans="1:15" ht="15.75" hidden="1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2029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1178</v>
      </c>
    </row>
    <row r="99" spans="1:15" ht="15.75" hidden="1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2029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1178</v>
      </c>
    </row>
    <row r="100" spans="1:15" ht="15.75" hidden="1" x14ac:dyDescent="0.25">
      <c r="A100" s="31">
        <v>136</v>
      </c>
      <c r="B100" s="32" t="s">
        <v>2010</v>
      </c>
      <c r="C100" s="32" t="s">
        <v>2035</v>
      </c>
      <c r="D100" s="32" t="s">
        <v>2016</v>
      </c>
      <c r="E100" s="32" t="s">
        <v>2016</v>
      </c>
      <c r="F100" s="32" t="s">
        <v>2027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1183</v>
      </c>
    </row>
    <row r="101" spans="1:15" ht="15.75" hidden="1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2027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1178</v>
      </c>
    </row>
    <row r="102" spans="1:15" ht="15.75" x14ac:dyDescent="0.25">
      <c r="A102" s="31">
        <v>633</v>
      </c>
      <c r="B102" s="32" t="s">
        <v>524</v>
      </c>
      <c r="C102" s="32" t="s">
        <v>525</v>
      </c>
      <c r="D102" s="32" t="s">
        <v>72</v>
      </c>
      <c r="E102" s="32" t="s">
        <v>105</v>
      </c>
      <c r="F102" s="32" t="s">
        <v>2029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1202</v>
      </c>
    </row>
    <row r="103" spans="1:15" ht="15.75" hidden="1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2027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1188</v>
      </c>
    </row>
    <row r="104" spans="1:15" ht="15.75" x14ac:dyDescent="0.25">
      <c r="A104" s="31">
        <v>948</v>
      </c>
      <c r="B104" s="32" t="s">
        <v>1109</v>
      </c>
      <c r="C104" s="29" t="s">
        <v>1110</v>
      </c>
      <c r="D104" s="32" t="s">
        <v>87</v>
      </c>
      <c r="E104" s="32" t="s">
        <v>105</v>
      </c>
      <c r="F104" s="32" t="s">
        <v>2027</v>
      </c>
      <c r="G104" s="32" t="s">
        <v>77</v>
      </c>
      <c r="H104" s="32" t="s">
        <v>77</v>
      </c>
      <c r="I104" s="32" t="s">
        <v>74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1208</v>
      </c>
    </row>
    <row r="105" spans="1:15" ht="15.75" x14ac:dyDescent="0.25">
      <c r="A105" s="31">
        <v>754</v>
      </c>
      <c r="B105" s="32" t="s">
        <v>887</v>
      </c>
      <c r="C105" s="32" t="s">
        <v>888</v>
      </c>
      <c r="D105" s="32" t="s">
        <v>72</v>
      </c>
      <c r="E105" s="32" t="s">
        <v>105</v>
      </c>
      <c r="F105" s="32" t="s">
        <v>2027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1203</v>
      </c>
    </row>
    <row r="106" spans="1:15" ht="15.75" hidden="1" x14ac:dyDescent="0.25">
      <c r="A106" s="31">
        <v>143</v>
      </c>
      <c r="B106" s="32" t="s">
        <v>2415</v>
      </c>
      <c r="C106" s="29"/>
      <c r="D106" s="29"/>
      <c r="E106" s="29"/>
      <c r="F106" s="32" t="s">
        <v>1299</v>
      </c>
      <c r="G106" s="32" t="s">
        <v>1299</v>
      </c>
      <c r="H106" s="32" t="s">
        <v>1299</v>
      </c>
      <c r="I106" s="32" t="s">
        <v>1299</v>
      </c>
      <c r="J106" s="32" t="s">
        <v>1299</v>
      </c>
      <c r="K106" s="32" t="s">
        <v>1299</v>
      </c>
      <c r="L106" s="32" t="s">
        <v>1299</v>
      </c>
      <c r="M106" s="32" t="s">
        <v>1299</v>
      </c>
      <c r="N106" s="32"/>
      <c r="O106" s="32"/>
    </row>
    <row r="107" spans="1:15" ht="15.75" x14ac:dyDescent="0.25">
      <c r="A107" s="31">
        <v>282</v>
      </c>
      <c r="B107" s="32" t="s">
        <v>562</v>
      </c>
      <c r="C107" s="32" t="s">
        <v>563</v>
      </c>
      <c r="D107" s="32" t="s">
        <v>72</v>
      </c>
      <c r="E107" s="32" t="s">
        <v>105</v>
      </c>
      <c r="F107" s="32" t="s">
        <v>2027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77</v>
      </c>
      <c r="L107" s="32" t="s">
        <v>77</v>
      </c>
      <c r="M107" s="32" t="s">
        <v>77</v>
      </c>
      <c r="N107" s="32" t="s">
        <v>77</v>
      </c>
      <c r="O107" s="32" t="s">
        <v>1202</v>
      </c>
    </row>
    <row r="108" spans="1:15" ht="15.75" hidden="1" x14ac:dyDescent="0.25">
      <c r="A108" s="31">
        <v>146</v>
      </c>
      <c r="B108" s="32" t="s">
        <v>2036</v>
      </c>
      <c r="C108" s="32" t="s">
        <v>2037</v>
      </c>
      <c r="D108" s="32" t="s">
        <v>72</v>
      </c>
      <c r="E108" s="32" t="s">
        <v>73</v>
      </c>
      <c r="F108" s="32" t="s">
        <v>2027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2016</v>
      </c>
    </row>
    <row r="109" spans="1:15" hidden="1" x14ac:dyDescent="0.25">
      <c r="A109" s="29">
        <v>147</v>
      </c>
      <c r="B109" s="29" t="s">
        <v>1294</v>
      </c>
      <c r="C109" s="29" t="s">
        <v>1295</v>
      </c>
      <c r="D109" s="29" t="s">
        <v>87</v>
      </c>
      <c r="E109" s="29" t="s">
        <v>73</v>
      </c>
      <c r="F109" s="30" t="s">
        <v>2027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1179</v>
      </c>
    </row>
    <row r="110" spans="1:15" ht="15.75" hidden="1" x14ac:dyDescent="0.25">
      <c r="A110" s="31">
        <v>149</v>
      </c>
      <c r="B110" s="32" t="s">
        <v>2231</v>
      </c>
      <c r="C110" s="29" t="s">
        <v>2481</v>
      </c>
      <c r="D110" s="29"/>
      <c r="E110" s="29" t="s">
        <v>73</v>
      </c>
      <c r="F110" s="32" t="s">
        <v>1299</v>
      </c>
      <c r="G110" s="32" t="s">
        <v>1299</v>
      </c>
      <c r="H110" s="32" t="s">
        <v>1299</v>
      </c>
      <c r="I110" s="32" t="s">
        <v>1299</v>
      </c>
      <c r="J110" s="32" t="s">
        <v>1299</v>
      </c>
      <c r="K110" s="32" t="s">
        <v>1299</v>
      </c>
      <c r="L110" s="32" t="s">
        <v>1299</v>
      </c>
      <c r="M110" s="32" t="s">
        <v>1299</v>
      </c>
      <c r="N110" s="32"/>
      <c r="O110" s="32"/>
    </row>
    <row r="111" spans="1:15" ht="15.75" x14ac:dyDescent="0.25">
      <c r="A111" s="31">
        <v>796</v>
      </c>
      <c r="B111" s="32" t="s">
        <v>253</v>
      </c>
      <c r="C111" s="32" t="s">
        <v>254</v>
      </c>
      <c r="D111" s="32" t="s">
        <v>72</v>
      </c>
      <c r="E111" s="32" t="s">
        <v>105</v>
      </c>
      <c r="F111" s="32" t="s">
        <v>2029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77</v>
      </c>
      <c r="L111" s="32" t="s">
        <v>77</v>
      </c>
      <c r="M111" s="32" t="s">
        <v>77</v>
      </c>
      <c r="N111" s="32" t="s">
        <v>77</v>
      </c>
      <c r="O111" s="32" t="s">
        <v>1206</v>
      </c>
    </row>
    <row r="112" spans="1:15" ht="15.75" hidden="1" x14ac:dyDescent="0.25">
      <c r="A112" s="31">
        <v>152</v>
      </c>
      <c r="B112" s="32" t="s">
        <v>2038</v>
      </c>
      <c r="C112" s="32" t="s">
        <v>1879</v>
      </c>
      <c r="D112" s="32" t="s">
        <v>72</v>
      </c>
      <c r="E112" s="32" t="s">
        <v>73</v>
      </c>
      <c r="F112" s="32" t="s">
        <v>2027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1179</v>
      </c>
    </row>
    <row r="113" spans="1:15" ht="15.75" hidden="1" x14ac:dyDescent="0.25">
      <c r="A113" s="31">
        <v>153</v>
      </c>
      <c r="B113" s="32" t="s">
        <v>1296</v>
      </c>
      <c r="C113" s="32" t="s">
        <v>2039</v>
      </c>
      <c r="D113" s="32" t="s">
        <v>1297</v>
      </c>
      <c r="E113" s="32" t="s">
        <v>73</v>
      </c>
      <c r="F113" s="32" t="s">
        <v>2027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2016</v>
      </c>
      <c r="L113" s="32" t="s">
        <v>2016</v>
      </c>
      <c r="M113" s="32" t="s">
        <v>2016</v>
      </c>
      <c r="N113" s="32" t="s">
        <v>2016</v>
      </c>
      <c r="O113" s="32" t="s">
        <v>2016</v>
      </c>
    </row>
    <row r="114" spans="1:15" ht="31.5" x14ac:dyDescent="0.25">
      <c r="A114" s="31">
        <v>397</v>
      </c>
      <c r="B114" s="32" t="s">
        <v>653</v>
      </c>
      <c r="C114" s="32" t="s">
        <v>654</v>
      </c>
      <c r="D114" s="32" t="s">
        <v>87</v>
      </c>
      <c r="E114" s="32" t="s">
        <v>105</v>
      </c>
      <c r="F114" s="32" t="s">
        <v>2027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77</v>
      </c>
      <c r="O114" s="32" t="s">
        <v>1208</v>
      </c>
    </row>
    <row r="115" spans="1:15" ht="15.75" x14ac:dyDescent="0.25">
      <c r="A115" s="31">
        <v>3</v>
      </c>
      <c r="B115" s="32" t="s">
        <v>2019</v>
      </c>
      <c r="C115" s="32" t="s">
        <v>2020</v>
      </c>
      <c r="D115" s="32" t="s">
        <v>2016</v>
      </c>
      <c r="E115" s="32" t="s">
        <v>105</v>
      </c>
      <c r="F115" s="32" t="s">
        <v>2027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77</v>
      </c>
      <c r="L115" s="32" t="s">
        <v>77</v>
      </c>
      <c r="M115" s="32" t="s">
        <v>77</v>
      </c>
      <c r="N115" s="32" t="s">
        <v>2016</v>
      </c>
      <c r="O115" s="32" t="s">
        <v>2016</v>
      </c>
    </row>
    <row r="116" spans="1:15" ht="15.75" hidden="1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2029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1189</v>
      </c>
    </row>
    <row r="117" spans="1:15" ht="15.75" hidden="1" x14ac:dyDescent="0.25">
      <c r="A117" s="31">
        <v>159</v>
      </c>
      <c r="B117" s="32" t="s">
        <v>1939</v>
      </c>
      <c r="C117" s="32" t="s">
        <v>2040</v>
      </c>
      <c r="D117" s="32" t="s">
        <v>2016</v>
      </c>
      <c r="E117" s="32" t="s">
        <v>2016</v>
      </c>
      <c r="F117" s="32" t="s">
        <v>2027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2016</v>
      </c>
    </row>
    <row r="118" spans="1:15" ht="31.5" hidden="1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2027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1185</v>
      </c>
    </row>
    <row r="119" spans="1:15" ht="15.75" hidden="1" x14ac:dyDescent="0.25">
      <c r="A119" s="31">
        <v>161</v>
      </c>
      <c r="B119" s="32" t="s">
        <v>1956</v>
      </c>
      <c r="C119" s="32" t="s">
        <v>2041</v>
      </c>
      <c r="D119" s="32" t="s">
        <v>72</v>
      </c>
      <c r="E119" s="32" t="s">
        <v>82</v>
      </c>
      <c r="F119" s="32" t="s">
        <v>2027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1286</v>
      </c>
    </row>
    <row r="120" spans="1:15" ht="15.75" hidden="1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2027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1182</v>
      </c>
    </row>
    <row r="121" spans="1:15" ht="15.75" hidden="1" x14ac:dyDescent="0.25">
      <c r="A121" s="31">
        <v>165</v>
      </c>
      <c r="B121" s="32" t="s">
        <v>1926</v>
      </c>
      <c r="C121" s="32" t="s">
        <v>2042</v>
      </c>
      <c r="D121" s="32" t="s">
        <v>2016</v>
      </c>
      <c r="E121" s="32" t="s">
        <v>2016</v>
      </c>
      <c r="F121" s="32" t="s">
        <v>2029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2016</v>
      </c>
    </row>
    <row r="122" spans="1:15" ht="15.75" x14ac:dyDescent="0.25">
      <c r="A122" s="31">
        <v>307</v>
      </c>
      <c r="B122" s="32" t="s">
        <v>2190</v>
      </c>
      <c r="C122" s="29" t="s">
        <v>2483</v>
      </c>
      <c r="D122" s="29"/>
      <c r="E122" s="29" t="s">
        <v>105</v>
      </c>
      <c r="F122" s="32" t="s">
        <v>2029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74</v>
      </c>
      <c r="M122" s="32" t="s">
        <v>74</v>
      </c>
      <c r="N122" s="32" t="s">
        <v>77</v>
      </c>
      <c r="O122" s="32" t="s">
        <v>1206</v>
      </c>
    </row>
    <row r="123" spans="1:15" ht="15.75" hidden="1" x14ac:dyDescent="0.25">
      <c r="A123" s="31">
        <v>169</v>
      </c>
      <c r="B123" s="32" t="s">
        <v>268</v>
      </c>
      <c r="C123" s="32" t="s">
        <v>269</v>
      </c>
      <c r="D123" s="32" t="s">
        <v>87</v>
      </c>
      <c r="E123" s="32" t="s">
        <v>73</v>
      </c>
      <c r="F123" s="32" t="s">
        <v>2027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77</v>
      </c>
      <c r="L123" s="32" t="s">
        <v>77</v>
      </c>
      <c r="M123" s="32" t="s">
        <v>77</v>
      </c>
      <c r="N123" s="32" t="s">
        <v>77</v>
      </c>
      <c r="O123" s="32" t="s">
        <v>1179</v>
      </c>
    </row>
    <row r="124" spans="1:15" ht="15.75" x14ac:dyDescent="0.25">
      <c r="A124" s="31">
        <v>431</v>
      </c>
      <c r="B124" s="32" t="s">
        <v>1228</v>
      </c>
      <c r="C124" s="32" t="s">
        <v>1229</v>
      </c>
      <c r="D124" s="32" t="s">
        <v>72</v>
      </c>
      <c r="E124" s="32" t="s">
        <v>105</v>
      </c>
      <c r="F124" s="32" t="s">
        <v>2029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77</v>
      </c>
      <c r="L124" s="32" t="s">
        <v>77</v>
      </c>
      <c r="M124" s="32" t="s">
        <v>77</v>
      </c>
      <c r="N124" s="32" t="s">
        <v>77</v>
      </c>
      <c r="O124" s="32" t="s">
        <v>1202</v>
      </c>
    </row>
    <row r="125" spans="1:15" ht="15.75" x14ac:dyDescent="0.25">
      <c r="A125" s="31">
        <v>701</v>
      </c>
      <c r="B125" s="32" t="s">
        <v>2118</v>
      </c>
      <c r="C125" s="32" t="s">
        <v>2119</v>
      </c>
      <c r="D125" s="32" t="s">
        <v>2016</v>
      </c>
      <c r="E125" s="32" t="s">
        <v>105</v>
      </c>
      <c r="F125" s="32" t="s">
        <v>2027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2016</v>
      </c>
    </row>
    <row r="126" spans="1:15" ht="15.75" hidden="1" x14ac:dyDescent="0.25">
      <c r="A126" s="31">
        <v>175</v>
      </c>
      <c r="B126" s="32" t="s">
        <v>304</v>
      </c>
      <c r="C126" s="32" t="s">
        <v>305</v>
      </c>
      <c r="D126" s="32" t="s">
        <v>72</v>
      </c>
      <c r="E126" s="32" t="s">
        <v>73</v>
      </c>
      <c r="F126" s="32" t="s">
        <v>2027</v>
      </c>
      <c r="G126" s="32" t="s">
        <v>77</v>
      </c>
      <c r="H126" s="32" t="s">
        <v>74</v>
      </c>
      <c r="I126" s="32" t="s">
        <v>74</v>
      </c>
      <c r="J126" s="32" t="s">
        <v>74</v>
      </c>
      <c r="K126" s="32" t="s">
        <v>74</v>
      </c>
      <c r="L126" s="32" t="s">
        <v>74</v>
      </c>
      <c r="M126" s="32" t="s">
        <v>74</v>
      </c>
      <c r="N126" s="32" t="s">
        <v>74</v>
      </c>
      <c r="O126" s="32" t="s">
        <v>1182</v>
      </c>
    </row>
    <row r="127" spans="1:15" ht="15.75" hidden="1" x14ac:dyDescent="0.25">
      <c r="A127" s="31">
        <v>180</v>
      </c>
      <c r="B127" s="32" t="s">
        <v>314</v>
      </c>
      <c r="C127" s="32" t="s">
        <v>315</v>
      </c>
      <c r="D127" s="32" t="s">
        <v>87</v>
      </c>
      <c r="E127" s="32" t="s">
        <v>73</v>
      </c>
      <c r="F127" s="32" t="s">
        <v>2029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77</v>
      </c>
      <c r="L127" s="32" t="s">
        <v>77</v>
      </c>
      <c r="M127" s="32" t="s">
        <v>77</v>
      </c>
      <c r="N127" s="32" t="s">
        <v>74</v>
      </c>
      <c r="O127" s="32" t="s">
        <v>1188</v>
      </c>
    </row>
    <row r="128" spans="1:15" ht="15.75" x14ac:dyDescent="0.25">
      <c r="A128" s="31">
        <v>748</v>
      </c>
      <c r="B128" s="32" t="s">
        <v>247</v>
      </c>
      <c r="C128" s="32" t="s">
        <v>248</v>
      </c>
      <c r="D128" s="32" t="s">
        <v>72</v>
      </c>
      <c r="E128" s="32" t="s">
        <v>105</v>
      </c>
      <c r="F128" s="32" t="s">
        <v>2027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74</v>
      </c>
      <c r="L128" s="32" t="s">
        <v>74</v>
      </c>
      <c r="M128" s="32" t="s">
        <v>74</v>
      </c>
      <c r="N128" s="32" t="s">
        <v>74</v>
      </c>
      <c r="O128" s="32" t="s">
        <v>1203</v>
      </c>
    </row>
    <row r="129" spans="1:15" ht="15.75" hidden="1" x14ac:dyDescent="0.25">
      <c r="A129" s="31">
        <v>182</v>
      </c>
      <c r="B129" s="32" t="s">
        <v>1886</v>
      </c>
      <c r="C129" s="32" t="s">
        <v>2043</v>
      </c>
      <c r="D129" s="32" t="s">
        <v>72</v>
      </c>
      <c r="E129" s="32" t="s">
        <v>2132</v>
      </c>
      <c r="F129" s="32" t="s">
        <v>2027</v>
      </c>
      <c r="G129" s="32" t="s">
        <v>77</v>
      </c>
      <c r="H129" s="32" t="s">
        <v>77</v>
      </c>
      <c r="I129" s="32" t="s">
        <v>74</v>
      </c>
      <c r="J129" s="32" t="s">
        <v>77</v>
      </c>
      <c r="K129" s="32" t="s">
        <v>77</v>
      </c>
      <c r="L129" s="32" t="s">
        <v>77</v>
      </c>
      <c r="M129" s="32" t="s">
        <v>77</v>
      </c>
      <c r="N129" s="32" t="s">
        <v>1299</v>
      </c>
      <c r="O129" s="32" t="s">
        <v>2016</v>
      </c>
    </row>
    <row r="130" spans="1:15" ht="15.75" hidden="1" x14ac:dyDescent="0.25">
      <c r="A130" s="31">
        <v>183</v>
      </c>
      <c r="B130" s="32" t="s">
        <v>2210</v>
      </c>
      <c r="C130" s="29" t="s">
        <v>2482</v>
      </c>
      <c r="D130" s="29"/>
      <c r="E130" s="29" t="s">
        <v>73</v>
      </c>
      <c r="F130" s="32" t="s">
        <v>1299</v>
      </c>
      <c r="G130" s="32" t="s">
        <v>1299</v>
      </c>
      <c r="H130" s="32" t="s">
        <v>1299</v>
      </c>
      <c r="I130" s="32" t="s">
        <v>1299</v>
      </c>
      <c r="J130" s="32" t="s">
        <v>1299</v>
      </c>
      <c r="K130" s="32" t="s">
        <v>1299</v>
      </c>
      <c r="L130" s="32" t="s">
        <v>1299</v>
      </c>
      <c r="M130" s="32" t="s">
        <v>1299</v>
      </c>
      <c r="N130" s="32"/>
      <c r="O130" s="32"/>
    </row>
    <row r="131" spans="1:15" ht="15.75" hidden="1" x14ac:dyDescent="0.25">
      <c r="A131" s="31">
        <v>184</v>
      </c>
      <c r="B131" s="32" t="s">
        <v>318</v>
      </c>
      <c r="C131" s="32" t="s">
        <v>319</v>
      </c>
      <c r="D131" s="32" t="s">
        <v>87</v>
      </c>
      <c r="E131" s="32" t="s">
        <v>73</v>
      </c>
      <c r="F131" s="32" t="s">
        <v>2029</v>
      </c>
      <c r="G131" s="32" t="s">
        <v>77</v>
      </c>
      <c r="H131" s="32" t="s">
        <v>77</v>
      </c>
      <c r="I131" s="32" t="s">
        <v>74</v>
      </c>
      <c r="J131" s="32" t="s">
        <v>77</v>
      </c>
      <c r="K131" s="32" t="s">
        <v>74</v>
      </c>
      <c r="L131" s="32" t="s">
        <v>77</v>
      </c>
      <c r="M131" s="32" t="s">
        <v>74</v>
      </c>
      <c r="N131" s="32" t="s">
        <v>77</v>
      </c>
      <c r="O131" s="32" t="s">
        <v>1181</v>
      </c>
    </row>
    <row r="132" spans="1:15" ht="15.75" hidden="1" x14ac:dyDescent="0.25">
      <c r="A132" s="31">
        <v>185</v>
      </c>
      <c r="B132" s="32" t="s">
        <v>320</v>
      </c>
      <c r="C132" s="32" t="s">
        <v>321</v>
      </c>
      <c r="D132" s="32" t="s">
        <v>72</v>
      </c>
      <c r="E132" s="32" t="s">
        <v>73</v>
      </c>
      <c r="F132" s="32" t="s">
        <v>2027</v>
      </c>
      <c r="G132" s="32" t="s">
        <v>77</v>
      </c>
      <c r="H132" s="32" t="s">
        <v>77</v>
      </c>
      <c r="I132" s="32" t="s">
        <v>74</v>
      </c>
      <c r="J132" s="32" t="s">
        <v>74</v>
      </c>
      <c r="K132" s="32" t="s">
        <v>74</v>
      </c>
      <c r="L132" s="32" t="s">
        <v>77</v>
      </c>
      <c r="M132" s="32" t="s">
        <v>77</v>
      </c>
      <c r="N132" s="32" t="s">
        <v>74</v>
      </c>
      <c r="O132" s="32" t="s">
        <v>1185</v>
      </c>
    </row>
    <row r="133" spans="1:15" ht="15.75" hidden="1" x14ac:dyDescent="0.25">
      <c r="A133" s="29">
        <v>188</v>
      </c>
      <c r="B133" s="29" t="s">
        <v>326</v>
      </c>
      <c r="C133" s="29" t="s">
        <v>327</v>
      </c>
      <c r="D133" s="29" t="s">
        <v>87</v>
      </c>
      <c r="E133" s="29" t="s">
        <v>82</v>
      </c>
      <c r="F133" s="32" t="s">
        <v>2027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74</v>
      </c>
      <c r="L133" s="32" t="s">
        <v>77</v>
      </c>
      <c r="M133" s="32" t="s">
        <v>74</v>
      </c>
      <c r="N133" s="32" t="s">
        <v>77</v>
      </c>
      <c r="O133" s="32" t="s">
        <v>1178</v>
      </c>
    </row>
    <row r="134" spans="1:15" ht="15.75" x14ac:dyDescent="0.25">
      <c r="A134" s="31">
        <v>782</v>
      </c>
      <c r="B134" s="32" t="s">
        <v>340</v>
      </c>
      <c r="C134" s="32" t="s">
        <v>341</v>
      </c>
      <c r="D134" s="32" t="s">
        <v>72</v>
      </c>
      <c r="E134" s="32" t="s">
        <v>105</v>
      </c>
      <c r="F134" s="32" t="s">
        <v>2027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74</v>
      </c>
      <c r="L134" s="32" t="s">
        <v>74</v>
      </c>
      <c r="M134" s="32" t="s">
        <v>74</v>
      </c>
      <c r="N134" s="32" t="s">
        <v>74</v>
      </c>
      <c r="O134" s="32" t="s">
        <v>1178</v>
      </c>
    </row>
    <row r="135" spans="1:15" ht="15.75" hidden="1" x14ac:dyDescent="0.25">
      <c r="A135" s="31">
        <v>192</v>
      </c>
      <c r="B135" s="32" t="s">
        <v>334</v>
      </c>
      <c r="C135" s="32" t="s">
        <v>335</v>
      </c>
      <c r="D135" s="32" t="s">
        <v>72</v>
      </c>
      <c r="E135" s="32" t="s">
        <v>73</v>
      </c>
      <c r="F135" s="32" t="s">
        <v>2027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1179</v>
      </c>
    </row>
    <row r="136" spans="1:15" ht="15.75" x14ac:dyDescent="0.25">
      <c r="A136" s="31">
        <v>76</v>
      </c>
      <c r="B136" s="32" t="s">
        <v>137</v>
      </c>
      <c r="C136" s="32" t="s">
        <v>138</v>
      </c>
      <c r="D136" s="32" t="s">
        <v>87</v>
      </c>
      <c r="E136" s="32" t="s">
        <v>105</v>
      </c>
      <c r="F136" s="32" t="s">
        <v>2027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74</v>
      </c>
      <c r="O136" s="32" t="s">
        <v>1204</v>
      </c>
    </row>
    <row r="137" spans="1:15" ht="15.75" hidden="1" x14ac:dyDescent="0.25">
      <c r="A137" s="31">
        <v>194</v>
      </c>
      <c r="B137" s="32" t="s">
        <v>1232</v>
      </c>
      <c r="C137" s="32" t="s">
        <v>1233</v>
      </c>
      <c r="D137" s="32" t="s">
        <v>72</v>
      </c>
      <c r="E137" s="32" t="s">
        <v>73</v>
      </c>
      <c r="F137" s="32" t="s">
        <v>2027</v>
      </c>
      <c r="G137" s="32" t="s">
        <v>77</v>
      </c>
      <c r="H137" s="32" t="s">
        <v>74</v>
      </c>
      <c r="I137" s="32" t="s">
        <v>77</v>
      </c>
      <c r="J137" s="32" t="s">
        <v>77</v>
      </c>
      <c r="K137" s="32" t="s">
        <v>74</v>
      </c>
      <c r="L137" s="32" t="s">
        <v>77</v>
      </c>
      <c r="M137" s="32" t="s">
        <v>74</v>
      </c>
      <c r="N137" s="32" t="s">
        <v>74</v>
      </c>
      <c r="O137" s="32" t="s">
        <v>1185</v>
      </c>
    </row>
    <row r="138" spans="1:15" ht="15.75" x14ac:dyDescent="0.25">
      <c r="A138" s="31">
        <v>253</v>
      </c>
      <c r="B138" s="32" t="s">
        <v>512</v>
      </c>
      <c r="C138" s="32" t="s">
        <v>513</v>
      </c>
      <c r="D138" s="32" t="s">
        <v>87</v>
      </c>
      <c r="E138" s="32" t="s">
        <v>105</v>
      </c>
      <c r="F138" s="32" t="s">
        <v>2027</v>
      </c>
      <c r="G138" s="32" t="s">
        <v>77</v>
      </c>
      <c r="H138" s="32" t="s">
        <v>77</v>
      </c>
      <c r="I138" s="32" t="s">
        <v>74</v>
      </c>
      <c r="J138" s="32" t="s">
        <v>77</v>
      </c>
      <c r="K138" s="32" t="s">
        <v>77</v>
      </c>
      <c r="L138" s="32" t="s">
        <v>77</v>
      </c>
      <c r="M138" s="32" t="s">
        <v>77</v>
      </c>
      <c r="N138" s="32" t="s">
        <v>74</v>
      </c>
      <c r="O138" s="32" t="s">
        <v>1203</v>
      </c>
    </row>
    <row r="139" spans="1:15" ht="15.75" x14ac:dyDescent="0.25">
      <c r="A139" s="31">
        <v>854</v>
      </c>
      <c r="B139" s="32" t="s">
        <v>1000</v>
      </c>
      <c r="C139" s="32" t="s">
        <v>1001</v>
      </c>
      <c r="D139" s="32" t="s">
        <v>72</v>
      </c>
      <c r="E139" s="32" t="s">
        <v>105</v>
      </c>
      <c r="F139" s="32" t="s">
        <v>2027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77</v>
      </c>
      <c r="L139" s="32" t="s">
        <v>77</v>
      </c>
      <c r="M139" s="32" t="s">
        <v>77</v>
      </c>
      <c r="N139" s="32" t="s">
        <v>77</v>
      </c>
      <c r="O139" s="32" t="s">
        <v>1203</v>
      </c>
    </row>
    <row r="140" spans="1:15" ht="15.75" hidden="1" x14ac:dyDescent="0.25">
      <c r="A140" s="31">
        <v>199</v>
      </c>
      <c r="B140" s="32" t="s">
        <v>1880</v>
      </c>
      <c r="C140" s="32" t="s">
        <v>1881</v>
      </c>
      <c r="D140" s="32" t="s">
        <v>72</v>
      </c>
      <c r="E140" s="32" t="s">
        <v>73</v>
      </c>
      <c r="F140" s="32" t="s">
        <v>2027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2016</v>
      </c>
      <c r="L140" s="32" t="s">
        <v>2016</v>
      </c>
      <c r="M140" s="32" t="s">
        <v>2016</v>
      </c>
      <c r="N140" s="32" t="s">
        <v>2016</v>
      </c>
      <c r="O140" s="32" t="s">
        <v>2016</v>
      </c>
    </row>
    <row r="141" spans="1:15" ht="15.75" x14ac:dyDescent="0.25">
      <c r="A141" s="31">
        <v>502</v>
      </c>
      <c r="B141" s="32" t="s">
        <v>785</v>
      </c>
      <c r="C141" s="32" t="s">
        <v>786</v>
      </c>
      <c r="D141" s="32" t="s">
        <v>87</v>
      </c>
      <c r="E141" s="32" t="s">
        <v>105</v>
      </c>
      <c r="F141" s="32" t="s">
        <v>2027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32" t="s">
        <v>1203</v>
      </c>
    </row>
    <row r="142" spans="1:15" ht="15.75" hidden="1" x14ac:dyDescent="0.25">
      <c r="A142" s="31">
        <v>204</v>
      </c>
      <c r="B142" s="32" t="s">
        <v>1891</v>
      </c>
      <c r="C142" s="32" t="s">
        <v>2047</v>
      </c>
      <c r="D142" s="32" t="s">
        <v>2016</v>
      </c>
      <c r="E142" s="32" t="s">
        <v>82</v>
      </c>
      <c r="F142" s="32" t="s">
        <v>2027</v>
      </c>
      <c r="G142" s="32" t="s">
        <v>77</v>
      </c>
      <c r="H142" s="32" t="s">
        <v>77</v>
      </c>
      <c r="I142" s="32" t="s">
        <v>77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1189</v>
      </c>
    </row>
    <row r="143" spans="1:15" ht="15.75" x14ac:dyDescent="0.25">
      <c r="A143" s="31">
        <v>799</v>
      </c>
      <c r="B143" s="32" t="s">
        <v>916</v>
      </c>
      <c r="C143" s="32" t="s">
        <v>917</v>
      </c>
      <c r="D143" s="32" t="s">
        <v>72</v>
      </c>
      <c r="E143" s="32" t="s">
        <v>105</v>
      </c>
      <c r="F143" s="32" t="s">
        <v>2027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1202</v>
      </c>
    </row>
    <row r="144" spans="1:15" ht="15.75" hidden="1" x14ac:dyDescent="0.25">
      <c r="A144" s="31">
        <v>209</v>
      </c>
      <c r="B144" s="32" t="s">
        <v>356</v>
      </c>
      <c r="C144" s="32" t="s">
        <v>357</v>
      </c>
      <c r="D144" s="32" t="s">
        <v>87</v>
      </c>
      <c r="E144" s="32" t="s">
        <v>82</v>
      </c>
      <c r="F144" s="32" t="s">
        <v>2027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1189</v>
      </c>
    </row>
    <row r="145" spans="1:15" ht="15.75" hidden="1" x14ac:dyDescent="0.25">
      <c r="A145" s="31">
        <v>211</v>
      </c>
      <c r="B145" s="32" t="s">
        <v>358</v>
      </c>
      <c r="C145" s="32" t="s">
        <v>359</v>
      </c>
      <c r="D145" s="32" t="s">
        <v>72</v>
      </c>
      <c r="E145" s="32" t="s">
        <v>82</v>
      </c>
      <c r="F145" s="32" t="s">
        <v>2027</v>
      </c>
      <c r="G145" s="32" t="s">
        <v>77</v>
      </c>
      <c r="H145" s="32" t="s">
        <v>77</v>
      </c>
      <c r="I145" s="32" t="s">
        <v>74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1189</v>
      </c>
    </row>
    <row r="146" spans="1:15" ht="15.75" hidden="1" x14ac:dyDescent="0.25">
      <c r="A146" s="31">
        <v>212</v>
      </c>
      <c r="B146" s="32" t="s">
        <v>1882</v>
      </c>
      <c r="C146" s="32" t="s">
        <v>1883</v>
      </c>
      <c r="D146" s="32" t="s">
        <v>72</v>
      </c>
      <c r="E146" s="32" t="s">
        <v>73</v>
      </c>
      <c r="F146" s="32" t="s">
        <v>2027</v>
      </c>
      <c r="G146" s="32" t="s">
        <v>77</v>
      </c>
      <c r="H146" s="32" t="s">
        <v>74</v>
      </c>
      <c r="I146" s="32" t="s">
        <v>77</v>
      </c>
      <c r="J146" s="32" t="s">
        <v>77</v>
      </c>
      <c r="K146" s="32" t="s">
        <v>77</v>
      </c>
      <c r="L146" s="32" t="s">
        <v>77</v>
      </c>
      <c r="M146" s="32" t="s">
        <v>1275</v>
      </c>
      <c r="N146" s="32" t="s">
        <v>1202</v>
      </c>
      <c r="O146" s="32" t="s">
        <v>2016</v>
      </c>
    </row>
    <row r="147" spans="1:15" ht="15.75" hidden="1" x14ac:dyDescent="0.25">
      <c r="A147" s="31">
        <v>213</v>
      </c>
      <c r="B147" s="32" t="s">
        <v>360</v>
      </c>
      <c r="C147" s="32" t="s">
        <v>361</v>
      </c>
      <c r="D147" s="32" t="s">
        <v>87</v>
      </c>
      <c r="E147" s="32" t="s">
        <v>82</v>
      </c>
      <c r="F147" s="32" t="s">
        <v>2027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1189</v>
      </c>
    </row>
    <row r="148" spans="1:15" s="110" customFormat="1" ht="15.75" hidden="1" x14ac:dyDescent="0.25">
      <c r="A148" s="116">
        <v>214</v>
      </c>
      <c r="B148" s="117" t="s">
        <v>2581</v>
      </c>
      <c r="C148" s="117" t="s">
        <v>2582</v>
      </c>
      <c r="D148" s="117" t="s">
        <v>72</v>
      </c>
      <c r="E148" s="117" t="s">
        <v>82</v>
      </c>
      <c r="F148" s="117" t="s">
        <v>2027</v>
      </c>
      <c r="G148" s="117" t="s">
        <v>2029</v>
      </c>
      <c r="H148" s="117" t="s">
        <v>2029</v>
      </c>
      <c r="I148" s="117"/>
      <c r="J148" s="117" t="s">
        <v>2029</v>
      </c>
      <c r="K148" s="117"/>
      <c r="L148" s="117"/>
      <c r="M148" s="117"/>
      <c r="N148" s="117"/>
      <c r="O148" s="117"/>
    </row>
    <row r="149" spans="1:15" ht="15.75" hidden="1" x14ac:dyDescent="0.25">
      <c r="A149" s="31">
        <v>217</v>
      </c>
      <c r="B149" s="32" t="s">
        <v>363</v>
      </c>
      <c r="C149" s="32" t="s">
        <v>364</v>
      </c>
      <c r="D149" s="32" t="s">
        <v>87</v>
      </c>
      <c r="E149" s="32" t="s">
        <v>82</v>
      </c>
      <c r="F149" s="32" t="s">
        <v>2027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1189</v>
      </c>
    </row>
    <row r="150" spans="1:15" ht="15.75" hidden="1" x14ac:dyDescent="0.25">
      <c r="A150" s="31">
        <v>218</v>
      </c>
      <c r="B150" s="32" t="s">
        <v>1897</v>
      </c>
      <c r="C150" s="32" t="s">
        <v>2048</v>
      </c>
      <c r="D150" s="32" t="s">
        <v>72</v>
      </c>
      <c r="E150" s="32" t="s">
        <v>82</v>
      </c>
      <c r="F150" s="32" t="s">
        <v>2027</v>
      </c>
      <c r="G150" s="32" t="s">
        <v>77</v>
      </c>
      <c r="H150" s="32" t="s">
        <v>77</v>
      </c>
      <c r="I150" s="32" t="s">
        <v>74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2016</v>
      </c>
    </row>
    <row r="151" spans="1:15" ht="15.75" hidden="1" x14ac:dyDescent="0.25">
      <c r="A151" s="31">
        <v>219</v>
      </c>
      <c r="B151" s="32" t="s">
        <v>365</v>
      </c>
      <c r="C151" s="32" t="s">
        <v>366</v>
      </c>
      <c r="D151" s="32" t="s">
        <v>87</v>
      </c>
      <c r="E151" s="32" t="s">
        <v>82</v>
      </c>
      <c r="F151" s="32" t="s">
        <v>2027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74</v>
      </c>
      <c r="L151" s="32" t="s">
        <v>77</v>
      </c>
      <c r="M151" s="32" t="s">
        <v>74</v>
      </c>
      <c r="N151" s="32" t="s">
        <v>77</v>
      </c>
      <c r="O151" s="32" t="s">
        <v>1189</v>
      </c>
    </row>
    <row r="152" spans="1:15" ht="15.75" hidden="1" x14ac:dyDescent="0.25">
      <c r="A152" s="31">
        <v>222</v>
      </c>
      <c r="B152" s="32" t="s">
        <v>369</v>
      </c>
      <c r="C152" s="32" t="s">
        <v>370</v>
      </c>
      <c r="D152" s="32" t="s">
        <v>87</v>
      </c>
      <c r="E152" s="32" t="s">
        <v>82</v>
      </c>
      <c r="F152" s="32" t="s">
        <v>2027</v>
      </c>
      <c r="G152" s="32" t="s">
        <v>77</v>
      </c>
      <c r="H152" s="32" t="s">
        <v>77</v>
      </c>
      <c r="I152" s="32" t="s">
        <v>77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1189</v>
      </c>
    </row>
    <row r="153" spans="1:15" ht="15.75" hidden="1" x14ac:dyDescent="0.25">
      <c r="A153" s="31">
        <v>223</v>
      </c>
      <c r="B153" s="32" t="s">
        <v>371</v>
      </c>
      <c r="C153" s="32" t="s">
        <v>372</v>
      </c>
      <c r="D153" s="32" t="s">
        <v>87</v>
      </c>
      <c r="E153" s="32" t="s">
        <v>73</v>
      </c>
      <c r="F153" s="32" t="s">
        <v>2027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1183</v>
      </c>
    </row>
    <row r="154" spans="1:15" ht="15.75" hidden="1" x14ac:dyDescent="0.25">
      <c r="A154" s="31">
        <v>224</v>
      </c>
      <c r="B154" s="32" t="s">
        <v>373</v>
      </c>
      <c r="C154" s="32" t="s">
        <v>374</v>
      </c>
      <c r="D154" s="32" t="s">
        <v>87</v>
      </c>
      <c r="E154" s="32" t="s">
        <v>73</v>
      </c>
      <c r="F154" s="32" t="s">
        <v>2029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hidden="1" x14ac:dyDescent="0.25">
      <c r="A155" s="31">
        <v>225</v>
      </c>
      <c r="B155" s="32" t="s">
        <v>375</v>
      </c>
      <c r="C155" s="32" t="s">
        <v>376</v>
      </c>
      <c r="D155" s="32" t="s">
        <v>87</v>
      </c>
      <c r="E155" s="32" t="s">
        <v>73</v>
      </c>
      <c r="F155" s="32" t="s">
        <v>2027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77</v>
      </c>
      <c r="L155" s="32" t="s">
        <v>77</v>
      </c>
      <c r="M155" s="32" t="s">
        <v>77</v>
      </c>
      <c r="N155" s="32" t="s">
        <v>74</v>
      </c>
      <c r="O155" s="32" t="s">
        <v>1181</v>
      </c>
    </row>
    <row r="156" spans="1:15" ht="15.75" hidden="1" x14ac:dyDescent="0.25">
      <c r="A156" s="31">
        <v>227</v>
      </c>
      <c r="B156" s="32" t="s">
        <v>379</v>
      </c>
      <c r="C156" s="32" t="s">
        <v>380</v>
      </c>
      <c r="D156" s="32" t="s">
        <v>72</v>
      </c>
      <c r="E156" s="32" t="s">
        <v>73</v>
      </c>
      <c r="F156" s="32" t="s">
        <v>2027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77</v>
      </c>
      <c r="L156" s="32" t="s">
        <v>77</v>
      </c>
      <c r="M156" s="32" t="s">
        <v>74</v>
      </c>
      <c r="N156" s="32" t="s">
        <v>74</v>
      </c>
      <c r="O156" s="32" t="s">
        <v>1179</v>
      </c>
    </row>
    <row r="157" spans="1:15" ht="15.75" x14ac:dyDescent="0.25">
      <c r="A157" s="31">
        <v>747</v>
      </c>
      <c r="B157" s="32" t="s">
        <v>342</v>
      </c>
      <c r="C157" s="32" t="s">
        <v>343</v>
      </c>
      <c r="D157" s="32" t="s">
        <v>72</v>
      </c>
      <c r="E157" s="32" t="s">
        <v>105</v>
      </c>
      <c r="F157" s="32" t="s">
        <v>2029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77</v>
      </c>
      <c r="O157" s="32" t="s">
        <v>1202</v>
      </c>
    </row>
    <row r="158" spans="1:15" ht="15.75" hidden="1" x14ac:dyDescent="0.25">
      <c r="A158" s="31">
        <v>231</v>
      </c>
      <c r="B158" s="32" t="s">
        <v>386</v>
      </c>
      <c r="C158" s="32" t="s">
        <v>387</v>
      </c>
      <c r="D158" s="32" t="s">
        <v>87</v>
      </c>
      <c r="E158" s="32" t="s">
        <v>73</v>
      </c>
      <c r="F158" s="32" t="s">
        <v>2029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74</v>
      </c>
      <c r="O158" s="32" t="s">
        <v>1188</v>
      </c>
    </row>
    <row r="159" spans="1:15" ht="15.75" hidden="1" x14ac:dyDescent="0.25">
      <c r="A159" s="31">
        <v>232</v>
      </c>
      <c r="B159" s="32" t="s">
        <v>388</v>
      </c>
      <c r="C159" s="32" t="s">
        <v>389</v>
      </c>
      <c r="D159" s="32" t="s">
        <v>87</v>
      </c>
      <c r="E159" s="32" t="s">
        <v>73</v>
      </c>
      <c r="F159" s="32" t="s">
        <v>2029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1188</v>
      </c>
    </row>
    <row r="160" spans="1:15" ht="31.5" hidden="1" x14ac:dyDescent="0.25">
      <c r="A160" s="31">
        <v>234</v>
      </c>
      <c r="B160" s="32" t="s">
        <v>392</v>
      </c>
      <c r="C160" s="32" t="s">
        <v>393</v>
      </c>
      <c r="D160" s="32" t="s">
        <v>130</v>
      </c>
      <c r="E160" s="32" t="s">
        <v>82</v>
      </c>
      <c r="F160" s="32" t="s">
        <v>2027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77</v>
      </c>
      <c r="M160" s="32" t="s">
        <v>74</v>
      </c>
      <c r="N160" s="32" t="s">
        <v>77</v>
      </c>
      <c r="O160" s="32" t="s">
        <v>1178</v>
      </c>
    </row>
    <row r="161" spans="1:15" ht="15.75" hidden="1" x14ac:dyDescent="0.25">
      <c r="A161" s="31">
        <v>235</v>
      </c>
      <c r="B161" s="32" t="s">
        <v>394</v>
      </c>
      <c r="C161" s="32" t="s">
        <v>1270</v>
      </c>
      <c r="D161" s="32" t="s">
        <v>87</v>
      </c>
      <c r="E161" s="32" t="s">
        <v>73</v>
      </c>
      <c r="F161" s="32" t="s">
        <v>2029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1188</v>
      </c>
    </row>
    <row r="162" spans="1:15" ht="15.75" hidden="1" x14ac:dyDescent="0.25">
      <c r="A162" s="31">
        <v>237</v>
      </c>
      <c r="B162" s="32" t="s">
        <v>395</v>
      </c>
      <c r="C162" s="32" t="s">
        <v>396</v>
      </c>
      <c r="D162" s="32" t="s">
        <v>87</v>
      </c>
      <c r="E162" s="32" t="s">
        <v>73</v>
      </c>
      <c r="F162" s="32" t="s">
        <v>2029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74</v>
      </c>
      <c r="L162" s="32" t="s">
        <v>74</v>
      </c>
      <c r="M162" s="32" t="s">
        <v>74</v>
      </c>
      <c r="N162" s="32" t="s">
        <v>77</v>
      </c>
      <c r="O162" s="32" t="s">
        <v>1188</v>
      </c>
    </row>
    <row r="163" spans="1:15" ht="15.75" hidden="1" x14ac:dyDescent="0.25">
      <c r="A163" s="31">
        <v>238</v>
      </c>
      <c r="B163" s="32" t="s">
        <v>2123</v>
      </c>
      <c r="C163" s="32" t="s">
        <v>2124</v>
      </c>
      <c r="D163" s="32" t="s">
        <v>87</v>
      </c>
      <c r="E163" s="32" t="s">
        <v>73</v>
      </c>
      <c r="F163" s="32" t="s">
        <v>74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1181</v>
      </c>
    </row>
    <row r="164" spans="1:15" ht="15.75" hidden="1" x14ac:dyDescent="0.25">
      <c r="A164" s="31">
        <v>239</v>
      </c>
      <c r="B164" s="32" t="s">
        <v>397</v>
      </c>
      <c r="C164" s="32" t="s">
        <v>398</v>
      </c>
      <c r="D164" s="32" t="s">
        <v>87</v>
      </c>
      <c r="E164" s="32" t="s">
        <v>73</v>
      </c>
      <c r="F164" s="32" t="s">
        <v>2029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77</v>
      </c>
      <c r="L164" s="32" t="s">
        <v>77</v>
      </c>
      <c r="M164" s="32" t="s">
        <v>77</v>
      </c>
      <c r="N164" s="32" t="s">
        <v>77</v>
      </c>
      <c r="O164" s="32" t="s">
        <v>1188</v>
      </c>
    </row>
    <row r="165" spans="1:15" ht="15.75" hidden="1" x14ac:dyDescent="0.25">
      <c r="A165" s="31">
        <v>240</v>
      </c>
      <c r="B165" s="32" t="s">
        <v>480</v>
      </c>
      <c r="C165" s="32" t="s">
        <v>481</v>
      </c>
      <c r="D165" s="32" t="s">
        <v>87</v>
      </c>
      <c r="E165" s="32" t="s">
        <v>73</v>
      </c>
      <c r="F165" s="32" t="s">
        <v>2029</v>
      </c>
      <c r="G165" s="32" t="s">
        <v>77</v>
      </c>
      <c r="H165" s="32" t="s">
        <v>77</v>
      </c>
      <c r="I165" s="32" t="s">
        <v>77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1185</v>
      </c>
    </row>
    <row r="166" spans="1:15" ht="15.75" hidden="1" x14ac:dyDescent="0.25">
      <c r="A166" s="31">
        <v>241</v>
      </c>
      <c r="B166" s="32" t="s">
        <v>462</v>
      </c>
      <c r="C166" s="32" t="s">
        <v>463</v>
      </c>
      <c r="D166" s="32" t="s">
        <v>87</v>
      </c>
      <c r="E166" s="32" t="s">
        <v>73</v>
      </c>
      <c r="F166" s="32" t="s">
        <v>2027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1183</v>
      </c>
    </row>
    <row r="167" spans="1:15" ht="15.75" hidden="1" x14ac:dyDescent="0.25">
      <c r="A167" s="31">
        <v>243</v>
      </c>
      <c r="B167" s="32" t="s">
        <v>466</v>
      </c>
      <c r="C167" s="32" t="s">
        <v>467</v>
      </c>
      <c r="D167" s="32" t="s">
        <v>87</v>
      </c>
      <c r="E167" s="32" t="s">
        <v>73</v>
      </c>
      <c r="F167" s="32" t="s">
        <v>2029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77</v>
      </c>
      <c r="L167" s="32" t="s">
        <v>77</v>
      </c>
      <c r="M167" s="32" t="s">
        <v>77</v>
      </c>
      <c r="N167" s="32" t="s">
        <v>74</v>
      </c>
      <c r="O167" s="32" t="s">
        <v>1184</v>
      </c>
    </row>
    <row r="168" spans="1:15" ht="15.75" hidden="1" x14ac:dyDescent="0.25">
      <c r="A168" s="31">
        <v>244</v>
      </c>
      <c r="B168" s="32" t="s">
        <v>468</v>
      </c>
      <c r="C168" s="32" t="s">
        <v>469</v>
      </c>
      <c r="D168" s="32" t="s">
        <v>87</v>
      </c>
      <c r="E168" s="32" t="s">
        <v>73</v>
      </c>
      <c r="F168" s="32" t="s">
        <v>2027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74</v>
      </c>
      <c r="O168" s="32" t="s">
        <v>1183</v>
      </c>
    </row>
    <row r="169" spans="1:15" ht="15.75" hidden="1" x14ac:dyDescent="0.25">
      <c r="A169" s="31">
        <v>245</v>
      </c>
      <c r="B169" s="32" t="s">
        <v>2174</v>
      </c>
      <c r="C169" s="29" t="s">
        <v>2138</v>
      </c>
      <c r="D169" s="29" t="s">
        <v>72</v>
      </c>
      <c r="E169" s="29"/>
      <c r="F169" s="32" t="s">
        <v>2027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74</v>
      </c>
      <c r="L169" s="32" t="s">
        <v>74</v>
      </c>
      <c r="M169" s="32" t="s">
        <v>74</v>
      </c>
      <c r="N169" s="32" t="s">
        <v>77</v>
      </c>
      <c r="O169" s="32"/>
    </row>
    <row r="170" spans="1:15" ht="15.75" hidden="1" x14ac:dyDescent="0.25">
      <c r="A170" s="31">
        <v>246</v>
      </c>
      <c r="B170" s="32" t="s">
        <v>470</v>
      </c>
      <c r="C170" s="32" t="s">
        <v>471</v>
      </c>
      <c r="D170" s="32" t="s">
        <v>87</v>
      </c>
      <c r="E170" s="32" t="s">
        <v>73</v>
      </c>
      <c r="F170" s="32" t="s">
        <v>2029</v>
      </c>
      <c r="G170" s="32" t="s">
        <v>77</v>
      </c>
      <c r="H170" s="32" t="s">
        <v>77</v>
      </c>
      <c r="I170" s="32" t="s">
        <v>74</v>
      </c>
      <c r="J170" s="32" t="s">
        <v>77</v>
      </c>
      <c r="K170" s="32" t="s">
        <v>74</v>
      </c>
      <c r="L170" s="32" t="s">
        <v>77</v>
      </c>
      <c r="M170" s="32" t="s">
        <v>74</v>
      </c>
      <c r="N170" s="32" t="s">
        <v>74</v>
      </c>
      <c r="O170" s="32" t="s">
        <v>1184</v>
      </c>
    </row>
    <row r="171" spans="1:15" ht="15.75" hidden="1" x14ac:dyDescent="0.25">
      <c r="A171" s="31">
        <v>248</v>
      </c>
      <c r="B171" s="32" t="s">
        <v>472</v>
      </c>
      <c r="C171" s="32" t="s">
        <v>473</v>
      </c>
      <c r="D171" s="32" t="s">
        <v>87</v>
      </c>
      <c r="E171" s="32" t="s">
        <v>73</v>
      </c>
      <c r="F171" s="32" t="s">
        <v>2027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77</v>
      </c>
      <c r="L171" s="32" t="s">
        <v>77</v>
      </c>
      <c r="M171" s="32" t="s">
        <v>77</v>
      </c>
      <c r="N171" s="32" t="s">
        <v>77</v>
      </c>
      <c r="O171" s="32" t="s">
        <v>1182</v>
      </c>
    </row>
    <row r="172" spans="1:15" ht="15.75" hidden="1" x14ac:dyDescent="0.25">
      <c r="A172" s="31">
        <v>249</v>
      </c>
      <c r="B172" s="32" t="s">
        <v>474</v>
      </c>
      <c r="C172" s="32" t="s">
        <v>475</v>
      </c>
      <c r="D172" s="32" t="s">
        <v>72</v>
      </c>
      <c r="E172" s="32" t="s">
        <v>90</v>
      </c>
      <c r="F172" s="32" t="s">
        <v>2027</v>
      </c>
      <c r="G172" s="32" t="s">
        <v>77</v>
      </c>
      <c r="H172" s="32" t="s">
        <v>77</v>
      </c>
      <c r="I172" s="32" t="s">
        <v>77</v>
      </c>
      <c r="J172" s="32" t="s">
        <v>77</v>
      </c>
      <c r="K172" s="32" t="s">
        <v>74</v>
      </c>
      <c r="L172" s="32" t="s">
        <v>74</v>
      </c>
      <c r="M172" s="32" t="s">
        <v>74</v>
      </c>
      <c r="N172" s="32" t="s">
        <v>77</v>
      </c>
      <c r="O172" s="32" t="s">
        <v>1180</v>
      </c>
    </row>
    <row r="173" spans="1:15" ht="15.75" hidden="1" x14ac:dyDescent="0.25">
      <c r="A173" s="31">
        <v>252</v>
      </c>
      <c r="B173" s="32" t="s">
        <v>510</v>
      </c>
      <c r="C173" s="32" t="s">
        <v>511</v>
      </c>
      <c r="D173" s="32" t="s">
        <v>72</v>
      </c>
      <c r="E173" s="32" t="s">
        <v>90</v>
      </c>
      <c r="F173" s="32" t="s">
        <v>2027</v>
      </c>
      <c r="G173" s="32" t="s">
        <v>77</v>
      </c>
      <c r="H173" s="32" t="s">
        <v>77</v>
      </c>
      <c r="I173" s="32" t="s">
        <v>77</v>
      </c>
      <c r="J173" s="32" t="s">
        <v>77</v>
      </c>
      <c r="K173" s="32" t="s">
        <v>74</v>
      </c>
      <c r="L173" s="32" t="s">
        <v>74</v>
      </c>
      <c r="M173" s="32" t="s">
        <v>74</v>
      </c>
      <c r="N173" s="32" t="s">
        <v>77</v>
      </c>
      <c r="O173" s="32" t="s">
        <v>1180</v>
      </c>
    </row>
    <row r="174" spans="1:15" ht="15.75" x14ac:dyDescent="0.25">
      <c r="A174" s="29">
        <v>189</v>
      </c>
      <c r="B174" s="29" t="s">
        <v>328</v>
      </c>
      <c r="C174" s="30" t="s">
        <v>329</v>
      </c>
      <c r="D174" s="32" t="s">
        <v>72</v>
      </c>
      <c r="E174" s="32" t="s">
        <v>105</v>
      </c>
      <c r="F174" s="29" t="s">
        <v>2027</v>
      </c>
      <c r="G174" s="29" t="s">
        <v>77</v>
      </c>
      <c r="H174" s="29" t="s">
        <v>77</v>
      </c>
      <c r="I174" s="29" t="s">
        <v>74</v>
      </c>
      <c r="J174" s="29" t="s">
        <v>77</v>
      </c>
      <c r="K174" s="29" t="s">
        <v>77</v>
      </c>
      <c r="L174" s="29" t="s">
        <v>77</v>
      </c>
      <c r="M174" s="29" t="s">
        <v>77</v>
      </c>
      <c r="N174" s="29" t="s">
        <v>77</v>
      </c>
      <c r="O174" s="29" t="s">
        <v>1203</v>
      </c>
    </row>
    <row r="175" spans="1:15" ht="31.5" x14ac:dyDescent="0.25">
      <c r="A175" s="31">
        <v>64</v>
      </c>
      <c r="B175" s="32" t="s">
        <v>1242</v>
      </c>
      <c r="C175" s="32" t="s">
        <v>1243</v>
      </c>
      <c r="D175" s="32" t="s">
        <v>72</v>
      </c>
      <c r="E175" s="32" t="s">
        <v>105</v>
      </c>
      <c r="F175" s="32" t="s">
        <v>2027</v>
      </c>
      <c r="G175" s="32" t="s">
        <v>77</v>
      </c>
      <c r="H175" s="32" t="s">
        <v>77</v>
      </c>
      <c r="I175" s="32" t="s">
        <v>74</v>
      </c>
      <c r="J175" s="32" t="s">
        <v>74</v>
      </c>
      <c r="K175" s="32" t="s">
        <v>74</v>
      </c>
      <c r="L175" s="32" t="s">
        <v>77</v>
      </c>
      <c r="M175" s="32" t="s">
        <v>77</v>
      </c>
      <c r="N175" s="32" t="s">
        <v>77</v>
      </c>
      <c r="O175" s="32" t="s">
        <v>1208</v>
      </c>
    </row>
    <row r="176" spans="1:15" ht="15.75" x14ac:dyDescent="0.25">
      <c r="A176" s="31">
        <v>520</v>
      </c>
      <c r="B176" s="32" t="s">
        <v>813</v>
      </c>
      <c r="C176" s="32" t="s">
        <v>38</v>
      </c>
      <c r="D176" s="32" t="s">
        <v>87</v>
      </c>
      <c r="E176" s="32" t="s">
        <v>105</v>
      </c>
      <c r="F176" s="32" t="s">
        <v>2027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1178</v>
      </c>
    </row>
    <row r="177" spans="1:15" ht="15.75" hidden="1" x14ac:dyDescent="0.25">
      <c r="A177" s="31">
        <v>259</v>
      </c>
      <c r="B177" s="32" t="s">
        <v>2160</v>
      </c>
      <c r="C177" s="29" t="s">
        <v>2161</v>
      </c>
      <c r="D177" s="29" t="s">
        <v>72</v>
      </c>
      <c r="E177" s="29" t="s">
        <v>73</v>
      </c>
      <c r="F177" s="32" t="s">
        <v>2027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77</v>
      </c>
      <c r="O177" s="32"/>
    </row>
    <row r="178" spans="1:15" ht="15.75" x14ac:dyDescent="0.25">
      <c r="A178" s="31">
        <v>647</v>
      </c>
      <c r="B178" s="32" t="s">
        <v>514</v>
      </c>
      <c r="C178" s="32" t="s">
        <v>515</v>
      </c>
      <c r="D178" s="32" t="s">
        <v>72</v>
      </c>
      <c r="E178" s="32" t="s">
        <v>105</v>
      </c>
      <c r="F178" s="32" t="s">
        <v>2027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77</v>
      </c>
      <c r="O178" s="32" t="s">
        <v>1202</v>
      </c>
    </row>
    <row r="179" spans="1:15" ht="15.75" x14ac:dyDescent="0.25">
      <c r="A179" s="31">
        <v>597</v>
      </c>
      <c r="B179" s="32" t="s">
        <v>605</v>
      </c>
      <c r="C179" s="32" t="s">
        <v>606</v>
      </c>
      <c r="D179" s="32" t="s">
        <v>72</v>
      </c>
      <c r="E179" s="32" t="s">
        <v>105</v>
      </c>
      <c r="F179" s="32" t="s">
        <v>2027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1203</v>
      </c>
    </row>
    <row r="180" spans="1:15" ht="15.75" hidden="1" x14ac:dyDescent="0.25">
      <c r="A180" s="31">
        <v>264</v>
      </c>
      <c r="B180" s="32" t="s">
        <v>532</v>
      </c>
      <c r="C180" s="32" t="s">
        <v>533</v>
      </c>
      <c r="D180" s="32" t="s">
        <v>87</v>
      </c>
      <c r="E180" s="32" t="s">
        <v>73</v>
      </c>
      <c r="F180" s="32" t="s">
        <v>2029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74</v>
      </c>
      <c r="O180" s="32" t="s">
        <v>1179</v>
      </c>
    </row>
    <row r="181" spans="1:15" ht="15.75" hidden="1" x14ac:dyDescent="0.25">
      <c r="A181" s="31">
        <v>266</v>
      </c>
      <c r="B181" s="32" t="s">
        <v>536</v>
      </c>
      <c r="C181" s="32" t="s">
        <v>537</v>
      </c>
      <c r="D181" s="32" t="s">
        <v>72</v>
      </c>
      <c r="E181" s="32" t="s">
        <v>73</v>
      </c>
      <c r="F181" s="32" t="s">
        <v>2027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74</v>
      </c>
      <c r="L181" s="32" t="s">
        <v>77</v>
      </c>
      <c r="M181" s="32" t="s">
        <v>74</v>
      </c>
      <c r="N181" s="32" t="s">
        <v>77</v>
      </c>
      <c r="O181" s="32" t="s">
        <v>1186</v>
      </c>
    </row>
    <row r="182" spans="1:15" ht="15.75" hidden="1" x14ac:dyDescent="0.25">
      <c r="A182" s="31">
        <v>267</v>
      </c>
      <c r="B182" s="32" t="s">
        <v>538</v>
      </c>
      <c r="C182" s="32" t="s">
        <v>539</v>
      </c>
      <c r="D182" s="32" t="s">
        <v>72</v>
      </c>
      <c r="E182" s="32" t="s">
        <v>73</v>
      </c>
      <c r="F182" s="32" t="s">
        <v>2027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74</v>
      </c>
      <c r="L182" s="32" t="s">
        <v>77</v>
      </c>
      <c r="M182" s="32" t="s">
        <v>74</v>
      </c>
      <c r="N182" s="32" t="s">
        <v>77</v>
      </c>
      <c r="O182" s="32" t="s">
        <v>1186</v>
      </c>
    </row>
    <row r="183" spans="1:15" ht="15.75" hidden="1" x14ac:dyDescent="0.25">
      <c r="A183" s="31">
        <v>268</v>
      </c>
      <c r="B183" s="32" t="s">
        <v>540</v>
      </c>
      <c r="C183" s="32" t="s">
        <v>541</v>
      </c>
      <c r="D183" s="32" t="s">
        <v>72</v>
      </c>
      <c r="E183" s="32" t="s">
        <v>82</v>
      </c>
      <c r="F183" s="32" t="s">
        <v>2027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1189</v>
      </c>
    </row>
    <row r="184" spans="1:15" ht="15.75" hidden="1" x14ac:dyDescent="0.25">
      <c r="A184" s="31">
        <v>272</v>
      </c>
      <c r="B184" s="32" t="s">
        <v>545</v>
      </c>
      <c r="C184" s="32" t="s">
        <v>546</v>
      </c>
      <c r="D184" s="32" t="s">
        <v>72</v>
      </c>
      <c r="E184" s="32" t="s">
        <v>73</v>
      </c>
      <c r="F184" s="32" t="s">
        <v>2027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77</v>
      </c>
      <c r="L184" s="32" t="s">
        <v>77</v>
      </c>
      <c r="M184" s="32" t="s">
        <v>77</v>
      </c>
      <c r="N184" s="32" t="s">
        <v>77</v>
      </c>
      <c r="O184" s="32" t="s">
        <v>1184</v>
      </c>
    </row>
    <row r="185" spans="1:15" ht="15.75" x14ac:dyDescent="0.25">
      <c r="A185" s="31">
        <v>504</v>
      </c>
      <c r="B185" s="32" t="s">
        <v>787</v>
      </c>
      <c r="C185" s="32" t="s">
        <v>788</v>
      </c>
      <c r="D185" s="32" t="s">
        <v>87</v>
      </c>
      <c r="E185" s="32" t="s">
        <v>105</v>
      </c>
      <c r="F185" s="32" t="s">
        <v>2027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74</v>
      </c>
      <c r="L185" s="32" t="s">
        <v>77</v>
      </c>
      <c r="M185" s="32" t="s">
        <v>77</v>
      </c>
      <c r="N185" s="32" t="s">
        <v>74</v>
      </c>
      <c r="O185" s="32" t="s">
        <v>1206</v>
      </c>
    </row>
    <row r="186" spans="1:15" ht="31.5" x14ac:dyDescent="0.25">
      <c r="A186" s="31">
        <v>741</v>
      </c>
      <c r="B186" s="32" t="s">
        <v>740</v>
      </c>
      <c r="C186" s="32" t="s">
        <v>741</v>
      </c>
      <c r="D186" s="32" t="s">
        <v>72</v>
      </c>
      <c r="E186" s="32" t="s">
        <v>105</v>
      </c>
      <c r="F186" s="32" t="s">
        <v>2027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74</v>
      </c>
      <c r="O186" s="32" t="s">
        <v>1208</v>
      </c>
    </row>
    <row r="187" spans="1:15" ht="15.75" x14ac:dyDescent="0.25">
      <c r="A187" s="29">
        <v>107</v>
      </c>
      <c r="B187" s="29" t="s">
        <v>178</v>
      </c>
      <c r="C187" s="32" t="s">
        <v>179</v>
      </c>
      <c r="D187" s="32" t="s">
        <v>72</v>
      </c>
      <c r="E187" s="29" t="s">
        <v>105</v>
      </c>
      <c r="F187" s="32" t="s">
        <v>2027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74</v>
      </c>
      <c r="M187" s="32" t="s">
        <v>74</v>
      </c>
      <c r="N187" s="32" t="s">
        <v>74</v>
      </c>
      <c r="O187" s="29" t="s">
        <v>1202</v>
      </c>
    </row>
    <row r="188" spans="1:15" ht="15.75" hidden="1" x14ac:dyDescent="0.25">
      <c r="A188" s="31">
        <v>279</v>
      </c>
      <c r="B188" s="32" t="s">
        <v>1199</v>
      </c>
      <c r="C188" s="32" t="s">
        <v>1200</v>
      </c>
      <c r="D188" s="32" t="s">
        <v>72</v>
      </c>
      <c r="E188" s="32" t="s">
        <v>73</v>
      </c>
      <c r="F188" s="32" t="s">
        <v>2027</v>
      </c>
      <c r="G188" s="32" t="s">
        <v>77</v>
      </c>
      <c r="H188" s="32" t="s">
        <v>77</v>
      </c>
      <c r="I188" s="32" t="s">
        <v>74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77</v>
      </c>
      <c r="O188" s="32" t="s">
        <v>1184</v>
      </c>
    </row>
    <row r="189" spans="1:15" ht="15.75" hidden="1" x14ac:dyDescent="0.25">
      <c r="A189" s="31">
        <v>280</v>
      </c>
      <c r="B189" s="32" t="s">
        <v>1197</v>
      </c>
      <c r="C189" s="32" t="s">
        <v>1198</v>
      </c>
      <c r="D189" s="32" t="s">
        <v>87</v>
      </c>
      <c r="E189" s="32" t="s">
        <v>73</v>
      </c>
      <c r="F189" s="32" t="s">
        <v>2027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74</v>
      </c>
      <c r="L189" s="32" t="s">
        <v>77</v>
      </c>
      <c r="M189" s="32" t="s">
        <v>74</v>
      </c>
      <c r="N189" s="32" t="s">
        <v>74</v>
      </c>
      <c r="O189" s="32" t="s">
        <v>1186</v>
      </c>
    </row>
    <row r="190" spans="1:15" ht="15.75" hidden="1" x14ac:dyDescent="0.25">
      <c r="A190" s="31">
        <v>281</v>
      </c>
      <c r="B190" s="32" t="s">
        <v>1230</v>
      </c>
      <c r="C190" s="32" t="s">
        <v>1231</v>
      </c>
      <c r="D190" s="32" t="s">
        <v>72</v>
      </c>
      <c r="E190" s="32" t="s">
        <v>73</v>
      </c>
      <c r="F190" s="32" t="s">
        <v>2027</v>
      </c>
      <c r="G190" s="32" t="s">
        <v>77</v>
      </c>
      <c r="H190" s="32" t="s">
        <v>77</v>
      </c>
      <c r="I190" s="32" t="s">
        <v>77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1179</v>
      </c>
    </row>
    <row r="191" spans="1:15" ht="15.75" x14ac:dyDescent="0.25">
      <c r="A191" s="31">
        <v>689</v>
      </c>
      <c r="B191" s="32" t="s">
        <v>2106</v>
      </c>
      <c r="C191" s="32" t="s">
        <v>2107</v>
      </c>
      <c r="D191" s="32" t="s">
        <v>72</v>
      </c>
      <c r="E191" s="32" t="s">
        <v>105</v>
      </c>
      <c r="F191" s="32" t="s">
        <v>2027</v>
      </c>
      <c r="G191" s="32" t="s">
        <v>2027</v>
      </c>
      <c r="H191" s="32" t="s">
        <v>2027</v>
      </c>
      <c r="I191" s="32" t="s">
        <v>2016</v>
      </c>
      <c r="J191" s="32" t="s">
        <v>2027</v>
      </c>
      <c r="K191" s="32" t="s">
        <v>2016</v>
      </c>
      <c r="L191" s="32" t="s">
        <v>2016</v>
      </c>
      <c r="M191" s="32" t="s">
        <v>2016</v>
      </c>
      <c r="N191" s="32" t="s">
        <v>2016</v>
      </c>
      <c r="O191" s="32" t="s">
        <v>2016</v>
      </c>
    </row>
    <row r="192" spans="1:15" ht="15.75" x14ac:dyDescent="0.25">
      <c r="A192" s="31">
        <v>740</v>
      </c>
      <c r="B192" s="32" t="s">
        <v>180</v>
      </c>
      <c r="C192" s="32" t="s">
        <v>181</v>
      </c>
      <c r="D192" s="32" t="s">
        <v>72</v>
      </c>
      <c r="E192" s="32" t="s">
        <v>105</v>
      </c>
      <c r="F192" s="32" t="s">
        <v>2027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74</v>
      </c>
      <c r="L192" s="32" t="s">
        <v>77</v>
      </c>
      <c r="M192" s="32" t="s">
        <v>74</v>
      </c>
      <c r="N192" s="32" t="s">
        <v>74</v>
      </c>
      <c r="O192" s="32" t="s">
        <v>1203</v>
      </c>
    </row>
    <row r="193" spans="1:15" ht="15.75" x14ac:dyDescent="0.25">
      <c r="A193" s="31">
        <v>650</v>
      </c>
      <c r="B193" s="32" t="s">
        <v>2076</v>
      </c>
      <c r="C193" s="32" t="s">
        <v>2077</v>
      </c>
      <c r="D193" s="32" t="s">
        <v>2016</v>
      </c>
      <c r="E193" s="32" t="s">
        <v>105</v>
      </c>
      <c r="F193" s="32" t="s">
        <v>2027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74</v>
      </c>
      <c r="M193" s="32" t="s">
        <v>74</v>
      </c>
      <c r="N193" s="32" t="s">
        <v>74</v>
      </c>
      <c r="O193" s="32" t="s">
        <v>2016</v>
      </c>
    </row>
    <row r="194" spans="1:15" ht="15.75" x14ac:dyDescent="0.25">
      <c r="A194" s="31">
        <v>198</v>
      </c>
      <c r="B194" s="32" t="s">
        <v>2045</v>
      </c>
      <c r="C194" s="32" t="s">
        <v>2046</v>
      </c>
      <c r="D194" s="32" t="s">
        <v>72</v>
      </c>
      <c r="E194" s="32" t="s">
        <v>105</v>
      </c>
      <c r="F194" s="32" t="s">
        <v>2027</v>
      </c>
      <c r="G194" s="32" t="s">
        <v>2027</v>
      </c>
      <c r="H194" s="32" t="s">
        <v>2027</v>
      </c>
      <c r="I194" s="32" t="s">
        <v>2016</v>
      </c>
      <c r="J194" s="32" t="s">
        <v>2027</v>
      </c>
      <c r="K194" s="32" t="s">
        <v>2016</v>
      </c>
      <c r="L194" s="32" t="s">
        <v>2016</v>
      </c>
      <c r="M194" s="32" t="s">
        <v>2016</v>
      </c>
      <c r="N194" s="32" t="s">
        <v>2016</v>
      </c>
      <c r="O194" s="32" t="s">
        <v>2016</v>
      </c>
    </row>
    <row r="195" spans="1:15" ht="15.75" hidden="1" x14ac:dyDescent="0.25">
      <c r="A195" s="31">
        <v>289</v>
      </c>
      <c r="B195" s="32" t="s">
        <v>2226</v>
      </c>
      <c r="C195" s="29" t="s">
        <v>2227</v>
      </c>
      <c r="D195" s="29" t="s">
        <v>87</v>
      </c>
      <c r="E195" s="29" t="s">
        <v>82</v>
      </c>
      <c r="F195" s="32" t="s">
        <v>2027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2016</v>
      </c>
    </row>
    <row r="196" spans="1:15" ht="15.75" x14ac:dyDescent="0.25">
      <c r="A196" s="31">
        <v>869</v>
      </c>
      <c r="B196" s="32" t="s">
        <v>1026</v>
      </c>
      <c r="C196" s="32" t="s">
        <v>1257</v>
      </c>
      <c r="D196" s="32" t="s">
        <v>72</v>
      </c>
      <c r="E196" s="32" t="s">
        <v>105</v>
      </c>
      <c r="F196" s="32" t="s">
        <v>2027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77</v>
      </c>
      <c r="L196" s="32" t="s">
        <v>77</v>
      </c>
      <c r="M196" s="32" t="s">
        <v>77</v>
      </c>
      <c r="N196" s="32" t="s">
        <v>77</v>
      </c>
      <c r="O196" s="32" t="s">
        <v>1178</v>
      </c>
    </row>
    <row r="197" spans="1:15" ht="31.5" x14ac:dyDescent="0.25">
      <c r="A197" s="31">
        <v>877</v>
      </c>
      <c r="B197" s="32" t="s">
        <v>1039</v>
      </c>
      <c r="C197" s="32" t="s">
        <v>1040</v>
      </c>
      <c r="D197" s="32" t="s">
        <v>72</v>
      </c>
      <c r="E197" s="32" t="s">
        <v>105</v>
      </c>
      <c r="F197" s="32" t="s">
        <v>2027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77</v>
      </c>
      <c r="L197" s="32" t="s">
        <v>77</v>
      </c>
      <c r="M197" s="32" t="s">
        <v>77</v>
      </c>
      <c r="N197" s="32" t="s">
        <v>74</v>
      </c>
      <c r="O197" s="32" t="s">
        <v>1208</v>
      </c>
    </row>
    <row r="198" spans="1:15" ht="15.75" x14ac:dyDescent="0.25">
      <c r="A198" s="31">
        <v>196</v>
      </c>
      <c r="B198" s="32" t="s">
        <v>338</v>
      </c>
      <c r="C198" s="32" t="s">
        <v>339</v>
      </c>
      <c r="D198" s="32" t="s">
        <v>72</v>
      </c>
      <c r="E198" s="32" t="s">
        <v>105</v>
      </c>
      <c r="F198" s="32" t="s">
        <v>2027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77</v>
      </c>
      <c r="L198" s="32" t="s">
        <v>77</v>
      </c>
      <c r="M198" s="32" t="s">
        <v>77</v>
      </c>
      <c r="N198" s="32" t="s">
        <v>77</v>
      </c>
      <c r="O198" s="32" t="s">
        <v>1204</v>
      </c>
    </row>
    <row r="199" spans="1:15" ht="31.5" hidden="1" x14ac:dyDescent="0.25">
      <c r="A199" s="31">
        <v>293</v>
      </c>
      <c r="B199" s="32" t="s">
        <v>582</v>
      </c>
      <c r="C199" s="32" t="s">
        <v>583</v>
      </c>
      <c r="D199" s="32" t="s">
        <v>72</v>
      </c>
      <c r="E199" s="32" t="s">
        <v>82</v>
      </c>
      <c r="F199" s="32" t="s">
        <v>2027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1190</v>
      </c>
    </row>
    <row r="200" spans="1:15" ht="31.5" hidden="1" x14ac:dyDescent="0.25">
      <c r="A200" s="31">
        <v>294</v>
      </c>
      <c r="B200" s="32" t="s">
        <v>584</v>
      </c>
      <c r="C200" s="32" t="s">
        <v>585</v>
      </c>
      <c r="D200" s="32" t="s">
        <v>72</v>
      </c>
      <c r="E200" s="32" t="s">
        <v>82</v>
      </c>
      <c r="F200" s="32" t="s">
        <v>2027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1190</v>
      </c>
    </row>
    <row r="201" spans="1:15" ht="31.5" hidden="1" x14ac:dyDescent="0.25">
      <c r="A201" s="31">
        <v>295</v>
      </c>
      <c r="B201" s="32" t="s">
        <v>586</v>
      </c>
      <c r="C201" s="32" t="s">
        <v>587</v>
      </c>
      <c r="D201" s="32" t="s">
        <v>72</v>
      </c>
      <c r="E201" s="32" t="s">
        <v>82</v>
      </c>
      <c r="F201" s="32" t="s">
        <v>2027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1190</v>
      </c>
    </row>
    <row r="202" spans="1:15" ht="15.75" hidden="1" x14ac:dyDescent="0.25">
      <c r="A202" s="31">
        <v>296</v>
      </c>
      <c r="B202" s="32" t="s">
        <v>588</v>
      </c>
      <c r="C202" s="32" t="s">
        <v>1205</v>
      </c>
      <c r="D202" s="32" t="s">
        <v>72</v>
      </c>
      <c r="E202" s="32" t="s">
        <v>90</v>
      </c>
      <c r="F202" s="32" t="s">
        <v>2027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74</v>
      </c>
      <c r="O202" s="32" t="s">
        <v>1178</v>
      </c>
    </row>
    <row r="203" spans="1:15" ht="15.75" hidden="1" x14ac:dyDescent="0.25">
      <c r="A203" s="31">
        <v>297</v>
      </c>
      <c r="B203" s="32" t="s">
        <v>1254</v>
      </c>
      <c r="C203" s="32" t="s">
        <v>1255</v>
      </c>
      <c r="D203" s="32" t="s">
        <v>72</v>
      </c>
      <c r="E203" s="32" t="s">
        <v>90</v>
      </c>
      <c r="F203" s="32" t="s">
        <v>2027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1178</v>
      </c>
    </row>
    <row r="204" spans="1:15" ht="15.75" hidden="1" x14ac:dyDescent="0.25">
      <c r="A204" s="31">
        <v>298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2027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1179</v>
      </c>
    </row>
    <row r="205" spans="1:15" ht="31.5" x14ac:dyDescent="0.25">
      <c r="A205" s="31">
        <v>30</v>
      </c>
      <c r="B205" s="32" t="s">
        <v>1288</v>
      </c>
      <c r="C205" s="32" t="s">
        <v>1289</v>
      </c>
      <c r="D205" s="32" t="s">
        <v>72</v>
      </c>
      <c r="E205" s="32" t="s">
        <v>105</v>
      </c>
      <c r="F205" s="32" t="s">
        <v>2027</v>
      </c>
      <c r="G205" s="32" t="s">
        <v>77</v>
      </c>
      <c r="H205" s="32" t="s">
        <v>77</v>
      </c>
      <c r="I205" s="32" t="s">
        <v>77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1208</v>
      </c>
    </row>
    <row r="206" spans="1:15" ht="15.75" hidden="1" x14ac:dyDescent="0.25">
      <c r="A206" s="31">
        <v>300</v>
      </c>
      <c r="B206" s="32" t="s">
        <v>1222</v>
      </c>
      <c r="C206" s="32" t="s">
        <v>1223</v>
      </c>
      <c r="D206" s="32" t="s">
        <v>72</v>
      </c>
      <c r="E206" s="32" t="s">
        <v>73</v>
      </c>
      <c r="F206" s="32" t="s">
        <v>2027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1181</v>
      </c>
    </row>
    <row r="207" spans="1:15" ht="15.75" hidden="1" x14ac:dyDescent="0.25">
      <c r="A207" s="31">
        <v>301</v>
      </c>
      <c r="B207" s="32" t="s">
        <v>589</v>
      </c>
      <c r="C207" s="32" t="s">
        <v>590</v>
      </c>
      <c r="D207" s="32" t="s">
        <v>72</v>
      </c>
      <c r="E207" s="32" t="s">
        <v>90</v>
      </c>
      <c r="F207" s="32" t="s">
        <v>2027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77</v>
      </c>
      <c r="L207" s="32" t="s">
        <v>77</v>
      </c>
      <c r="M207" s="32" t="s">
        <v>77</v>
      </c>
      <c r="N207" s="32" t="s">
        <v>77</v>
      </c>
      <c r="O207" s="32" t="s">
        <v>1180</v>
      </c>
    </row>
    <row r="208" spans="1:15" ht="15.75" hidden="1" x14ac:dyDescent="0.25">
      <c r="A208" s="31">
        <v>302</v>
      </c>
      <c r="B208" s="32" t="s">
        <v>1224</v>
      </c>
      <c r="C208" s="32" t="s">
        <v>1225</v>
      </c>
      <c r="D208" s="32" t="s">
        <v>72</v>
      </c>
      <c r="E208" s="32" t="s">
        <v>73</v>
      </c>
      <c r="F208" s="32" t="s">
        <v>2027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74</v>
      </c>
      <c r="O208" s="32" t="s">
        <v>1186</v>
      </c>
    </row>
    <row r="209" spans="1:15" ht="15.75" x14ac:dyDescent="0.25">
      <c r="A209" s="31">
        <v>770</v>
      </c>
      <c r="B209" s="32" t="s">
        <v>902</v>
      </c>
      <c r="C209" s="32" t="s">
        <v>53</v>
      </c>
      <c r="D209" s="32" t="s">
        <v>72</v>
      </c>
      <c r="E209" s="32" t="s">
        <v>105</v>
      </c>
      <c r="F209" s="32" t="s">
        <v>2027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77</v>
      </c>
      <c r="L209" s="32" t="s">
        <v>77</v>
      </c>
      <c r="M209" s="32" t="s">
        <v>77</v>
      </c>
      <c r="N209" s="32" t="s">
        <v>77</v>
      </c>
      <c r="O209" s="32" t="s">
        <v>1206</v>
      </c>
    </row>
    <row r="210" spans="1:15" ht="15.75" x14ac:dyDescent="0.25">
      <c r="A210" s="31">
        <v>837</v>
      </c>
      <c r="B210" s="32" t="s">
        <v>2175</v>
      </c>
      <c r="C210" s="29" t="s">
        <v>2493</v>
      </c>
      <c r="D210" s="29"/>
      <c r="E210" s="29" t="s">
        <v>105</v>
      </c>
      <c r="F210" s="32" t="s">
        <v>2027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74</v>
      </c>
      <c r="M210" s="32" t="s">
        <v>74</v>
      </c>
      <c r="N210" s="32" t="s">
        <v>77</v>
      </c>
      <c r="O210" s="32"/>
    </row>
    <row r="211" spans="1:15" ht="15.75" x14ac:dyDescent="0.25">
      <c r="A211" s="31">
        <v>941</v>
      </c>
      <c r="B211" s="32" t="s">
        <v>1101</v>
      </c>
      <c r="C211" s="29" t="s">
        <v>1102</v>
      </c>
      <c r="D211" s="32" t="s">
        <v>72</v>
      </c>
      <c r="E211" s="32" t="s">
        <v>105</v>
      </c>
      <c r="F211" s="32" t="s">
        <v>2027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74</v>
      </c>
      <c r="O211" s="29" t="s">
        <v>1204</v>
      </c>
    </row>
    <row r="212" spans="1:15" ht="15.75" hidden="1" x14ac:dyDescent="0.25">
      <c r="A212" s="31">
        <v>308</v>
      </c>
      <c r="B212" s="32" t="s">
        <v>2635</v>
      </c>
      <c r="C212" s="29" t="s">
        <v>2628</v>
      </c>
      <c r="D212" s="29" t="s">
        <v>72</v>
      </c>
      <c r="E212" s="29" t="s">
        <v>73</v>
      </c>
      <c r="F212" s="32" t="s">
        <v>2029</v>
      </c>
      <c r="G212" s="32" t="s">
        <v>77</v>
      </c>
      <c r="H212" s="32" t="s">
        <v>77</v>
      </c>
      <c r="I212" s="32"/>
      <c r="J212" s="32" t="s">
        <v>77</v>
      </c>
      <c r="K212" s="32"/>
      <c r="L212" s="32"/>
      <c r="M212" s="32"/>
      <c r="N212" s="32"/>
      <c r="O212" s="32"/>
    </row>
    <row r="213" spans="1:15" ht="15.75" hidden="1" x14ac:dyDescent="0.25">
      <c r="A213" s="31">
        <v>309</v>
      </c>
      <c r="B213" s="32" t="s">
        <v>1932</v>
      </c>
      <c r="C213" s="32" t="s">
        <v>2049</v>
      </c>
      <c r="D213" s="32" t="s">
        <v>72</v>
      </c>
      <c r="E213" s="32" t="s">
        <v>82</v>
      </c>
      <c r="F213" s="32" t="s">
        <v>2027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74</v>
      </c>
      <c r="L213" s="32" t="s">
        <v>77</v>
      </c>
      <c r="M213" s="32" t="s">
        <v>74</v>
      </c>
      <c r="N213" s="32" t="s">
        <v>77</v>
      </c>
      <c r="O213" s="32" t="s">
        <v>2016</v>
      </c>
    </row>
    <row r="214" spans="1:15" ht="15.75" x14ac:dyDescent="0.25">
      <c r="A214" s="31">
        <v>479</v>
      </c>
      <c r="B214" s="32" t="s">
        <v>2587</v>
      </c>
      <c r="C214" s="32" t="s">
        <v>2586</v>
      </c>
      <c r="D214" s="32" t="s">
        <v>72</v>
      </c>
      <c r="E214" s="32" t="s">
        <v>105</v>
      </c>
      <c r="F214" s="32"/>
      <c r="G214" s="32"/>
      <c r="H214" s="32"/>
      <c r="I214" s="32"/>
      <c r="J214" s="32"/>
      <c r="K214" s="32"/>
      <c r="L214" s="32"/>
      <c r="M214" s="32"/>
      <c r="N214" s="32"/>
      <c r="O214" s="32"/>
    </row>
    <row r="215" spans="1:15" ht="15.75" hidden="1" x14ac:dyDescent="0.25">
      <c r="A215" s="31">
        <v>311</v>
      </c>
      <c r="B215" s="32" t="s">
        <v>2526</v>
      </c>
      <c r="C215" s="29" t="s">
        <v>2181</v>
      </c>
      <c r="D215" s="29" t="s">
        <v>72</v>
      </c>
      <c r="E215" s="29" t="s">
        <v>90</v>
      </c>
      <c r="F215" s="32" t="s">
        <v>2027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74</v>
      </c>
      <c r="M215" s="32" t="s">
        <v>74</v>
      </c>
      <c r="N215" s="32" t="s">
        <v>77</v>
      </c>
      <c r="O215" s="32"/>
    </row>
    <row r="216" spans="1:15" ht="15.75" hidden="1" x14ac:dyDescent="0.25">
      <c r="A216" s="31">
        <v>312</v>
      </c>
      <c r="B216" s="32" t="s">
        <v>599</v>
      </c>
      <c r="C216" s="32" t="s">
        <v>600</v>
      </c>
      <c r="D216" s="32" t="s">
        <v>72</v>
      </c>
      <c r="E216" s="32" t="s">
        <v>73</v>
      </c>
      <c r="F216" s="32" t="s">
        <v>2027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77</v>
      </c>
      <c r="L216" s="32" t="s">
        <v>77</v>
      </c>
      <c r="M216" s="32" t="s">
        <v>77</v>
      </c>
      <c r="N216" s="32" t="s">
        <v>77</v>
      </c>
      <c r="O216" s="32" t="s">
        <v>1182</v>
      </c>
    </row>
    <row r="217" spans="1:15" ht="15.75" hidden="1" x14ac:dyDescent="0.25">
      <c r="A217" s="31">
        <v>314</v>
      </c>
      <c r="B217" s="32" t="s">
        <v>601</v>
      </c>
      <c r="C217" s="32" t="s">
        <v>602</v>
      </c>
      <c r="D217" s="32" t="s">
        <v>72</v>
      </c>
      <c r="E217" s="32" t="s">
        <v>90</v>
      </c>
      <c r="F217" s="32" t="s">
        <v>2027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1178</v>
      </c>
    </row>
    <row r="218" spans="1:15" ht="15.75" x14ac:dyDescent="0.25">
      <c r="A218" s="31">
        <v>467</v>
      </c>
      <c r="B218" s="32" t="s">
        <v>1907</v>
      </c>
      <c r="C218" s="32" t="s">
        <v>1908</v>
      </c>
      <c r="D218" s="32" t="s">
        <v>72</v>
      </c>
      <c r="E218" s="32" t="s">
        <v>105</v>
      </c>
      <c r="F218" s="32" t="s">
        <v>2027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74</v>
      </c>
      <c r="O218" s="32" t="s">
        <v>2016</v>
      </c>
    </row>
    <row r="219" spans="1:15" ht="15.75" hidden="1" x14ac:dyDescent="0.25">
      <c r="A219" s="31">
        <v>317</v>
      </c>
      <c r="B219" s="32" t="s">
        <v>1934</v>
      </c>
      <c r="C219" s="32" t="s">
        <v>1937</v>
      </c>
      <c r="D219" s="32" t="s">
        <v>72</v>
      </c>
      <c r="E219" s="32" t="s">
        <v>73</v>
      </c>
      <c r="F219" s="32" t="s">
        <v>2027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2016</v>
      </c>
    </row>
    <row r="220" spans="1:15" ht="15.75" hidden="1" x14ac:dyDescent="0.25">
      <c r="A220" s="31">
        <v>318</v>
      </c>
      <c r="B220" s="32" t="s">
        <v>1949</v>
      </c>
      <c r="C220" s="32" t="s">
        <v>2050</v>
      </c>
      <c r="D220" s="32" t="s">
        <v>72</v>
      </c>
      <c r="E220" s="32" t="s">
        <v>2016</v>
      </c>
      <c r="F220" s="32" t="s">
        <v>2027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77</v>
      </c>
      <c r="O220" s="32" t="s">
        <v>1182</v>
      </c>
    </row>
    <row r="221" spans="1:15" ht="15.75" hidden="1" x14ac:dyDescent="0.25">
      <c r="A221" s="31">
        <v>319</v>
      </c>
      <c r="B221" s="32" t="s">
        <v>1962</v>
      </c>
      <c r="C221" s="32" t="s">
        <v>2051</v>
      </c>
      <c r="D221" s="32" t="s">
        <v>2016</v>
      </c>
      <c r="E221" s="32" t="s">
        <v>73</v>
      </c>
      <c r="F221" s="32" t="s">
        <v>2027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77</v>
      </c>
      <c r="O221" s="32" t="s">
        <v>2016</v>
      </c>
    </row>
    <row r="222" spans="1:15" ht="31.5" hidden="1" x14ac:dyDescent="0.25">
      <c r="A222" s="31">
        <v>320</v>
      </c>
      <c r="B222" s="32" t="s">
        <v>2052</v>
      </c>
      <c r="C222" s="32" t="s">
        <v>2053</v>
      </c>
      <c r="D222" s="32" t="s">
        <v>2016</v>
      </c>
      <c r="E222" s="32" t="s">
        <v>2016</v>
      </c>
      <c r="F222" s="32" t="s">
        <v>2027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2016</v>
      </c>
    </row>
    <row r="223" spans="1:15" ht="15.75" hidden="1" x14ac:dyDescent="0.25">
      <c r="A223" s="31">
        <v>321</v>
      </c>
      <c r="B223" s="32" t="s">
        <v>607</v>
      </c>
      <c r="C223" s="32" t="s">
        <v>1267</v>
      </c>
      <c r="D223" s="32" t="s">
        <v>130</v>
      </c>
      <c r="E223" s="32" t="s">
        <v>73</v>
      </c>
      <c r="F223" s="32" t="s">
        <v>2027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77</v>
      </c>
      <c r="O223" s="32" t="s">
        <v>1184</v>
      </c>
    </row>
    <row r="224" spans="1:15" ht="15.75" hidden="1" x14ac:dyDescent="0.25">
      <c r="A224" s="31">
        <v>325</v>
      </c>
      <c r="B224" s="32" t="s">
        <v>1918</v>
      </c>
      <c r="C224" s="32" t="s">
        <v>1923</v>
      </c>
      <c r="D224" s="32" t="s">
        <v>72</v>
      </c>
      <c r="E224" s="32" t="s">
        <v>73</v>
      </c>
      <c r="F224" s="32" t="s">
        <v>2027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74</v>
      </c>
      <c r="O224" s="32" t="s">
        <v>2016</v>
      </c>
    </row>
    <row r="225" spans="1:15" ht="15.75" hidden="1" x14ac:dyDescent="0.25">
      <c r="A225" s="31">
        <v>326</v>
      </c>
      <c r="B225" s="32" t="s">
        <v>612</v>
      </c>
      <c r="C225" s="32" t="s">
        <v>1266</v>
      </c>
      <c r="D225" s="32" t="s">
        <v>72</v>
      </c>
      <c r="E225" s="32" t="s">
        <v>73</v>
      </c>
      <c r="F225" s="32" t="s">
        <v>2027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77</v>
      </c>
      <c r="L225" s="32" t="s">
        <v>77</v>
      </c>
      <c r="M225" s="32" t="s">
        <v>77</v>
      </c>
      <c r="N225" s="32" t="s">
        <v>77</v>
      </c>
      <c r="O225" s="32" t="s">
        <v>1184</v>
      </c>
    </row>
    <row r="226" spans="1:15" ht="15.75" hidden="1" x14ac:dyDescent="0.25">
      <c r="A226" s="31">
        <v>327</v>
      </c>
      <c r="B226" s="32" t="s">
        <v>613</v>
      </c>
      <c r="C226" s="32" t="s">
        <v>614</v>
      </c>
      <c r="D226" s="32" t="s">
        <v>87</v>
      </c>
      <c r="E226" s="32" t="s">
        <v>73</v>
      </c>
      <c r="F226" s="32" t="s">
        <v>2027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74</v>
      </c>
      <c r="O226" s="32" t="s">
        <v>1183</v>
      </c>
    </row>
    <row r="227" spans="1:15" ht="15.75" hidden="1" x14ac:dyDescent="0.25">
      <c r="A227" s="31">
        <v>330</v>
      </c>
      <c r="B227" s="32" t="s">
        <v>617</v>
      </c>
      <c r="C227" s="32" t="s">
        <v>618</v>
      </c>
      <c r="D227" s="32" t="s">
        <v>87</v>
      </c>
      <c r="E227" s="32" t="s">
        <v>82</v>
      </c>
      <c r="F227" s="32" t="s">
        <v>2029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1189</v>
      </c>
    </row>
    <row r="228" spans="1:15" ht="15.75" hidden="1" x14ac:dyDescent="0.25">
      <c r="A228" s="31">
        <v>331</v>
      </c>
      <c r="B228" s="32" t="s">
        <v>1889</v>
      </c>
      <c r="C228" s="32" t="s">
        <v>2054</v>
      </c>
      <c r="D228" s="32" t="s">
        <v>2016</v>
      </c>
      <c r="E228" s="32" t="s">
        <v>2016</v>
      </c>
      <c r="F228" s="32" t="s">
        <v>2027</v>
      </c>
      <c r="G228" s="32" t="s">
        <v>1299</v>
      </c>
      <c r="H228" s="32" t="s">
        <v>1299</v>
      </c>
      <c r="I228" s="32" t="s">
        <v>1299</v>
      </c>
      <c r="J228" s="32" t="s">
        <v>1299</v>
      </c>
      <c r="K228" s="32" t="s">
        <v>1299</v>
      </c>
      <c r="L228" s="32" t="s">
        <v>1299</v>
      </c>
      <c r="M228" s="32" t="s">
        <v>1299</v>
      </c>
      <c r="N228" s="32" t="s">
        <v>1299</v>
      </c>
      <c r="O228" s="32" t="s">
        <v>2016</v>
      </c>
    </row>
    <row r="229" spans="1:15" ht="15.75" hidden="1" x14ac:dyDescent="0.25">
      <c r="A229" s="31">
        <v>332</v>
      </c>
      <c r="B229" s="32" t="s">
        <v>1892</v>
      </c>
      <c r="C229" s="32" t="s">
        <v>2055</v>
      </c>
      <c r="D229" s="32" t="s">
        <v>2016</v>
      </c>
      <c r="E229" s="32" t="s">
        <v>2016</v>
      </c>
      <c r="F229" s="32" t="s">
        <v>2027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2016</v>
      </c>
    </row>
    <row r="230" spans="1:15" ht="15.75" hidden="1" x14ac:dyDescent="0.25">
      <c r="A230" s="31">
        <v>333</v>
      </c>
      <c r="B230" s="32" t="s">
        <v>2056</v>
      </c>
      <c r="C230" s="32" t="s">
        <v>2057</v>
      </c>
      <c r="D230" s="32" t="s">
        <v>2016</v>
      </c>
      <c r="E230" s="32" t="s">
        <v>2016</v>
      </c>
      <c r="F230" s="32" t="s">
        <v>2027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77</v>
      </c>
      <c r="L230" s="32" t="s">
        <v>77</v>
      </c>
      <c r="M230" s="32" t="s">
        <v>77</v>
      </c>
      <c r="N230" s="32" t="s">
        <v>77</v>
      </c>
      <c r="O230" s="32" t="s">
        <v>2016</v>
      </c>
    </row>
    <row r="231" spans="1:15" ht="15.75" x14ac:dyDescent="0.25">
      <c r="A231" s="31">
        <v>853</v>
      </c>
      <c r="B231" s="32" t="s">
        <v>998</v>
      </c>
      <c r="C231" s="32" t="s">
        <v>999</v>
      </c>
      <c r="D231" s="32" t="s">
        <v>72</v>
      </c>
      <c r="E231" s="32" t="s">
        <v>105</v>
      </c>
      <c r="F231" s="32" t="s">
        <v>2027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1203</v>
      </c>
    </row>
    <row r="232" spans="1:15" ht="15.75" hidden="1" x14ac:dyDescent="0.25">
      <c r="A232" s="31">
        <v>335</v>
      </c>
      <c r="B232" s="32" t="s">
        <v>1910</v>
      </c>
      <c r="C232" s="32" t="s">
        <v>1911</v>
      </c>
      <c r="D232" s="32" t="s">
        <v>72</v>
      </c>
      <c r="E232" s="32" t="s">
        <v>73</v>
      </c>
      <c r="F232" s="32" t="s">
        <v>2027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2016</v>
      </c>
    </row>
    <row r="233" spans="1:15" ht="15.75" hidden="1" x14ac:dyDescent="0.25">
      <c r="A233" s="31">
        <v>336</v>
      </c>
      <c r="B233" s="32" t="s">
        <v>2196</v>
      </c>
      <c r="C233" s="29" t="s">
        <v>2141</v>
      </c>
      <c r="D233" s="29" t="s">
        <v>72</v>
      </c>
      <c r="E233" s="29" t="s">
        <v>73</v>
      </c>
      <c r="F233" s="32" t="s">
        <v>2027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74</v>
      </c>
      <c r="M233" s="32" t="s">
        <v>74</v>
      </c>
      <c r="N233" s="32" t="s">
        <v>77</v>
      </c>
      <c r="O233" s="32"/>
    </row>
    <row r="234" spans="1:15" ht="15.75" x14ac:dyDescent="0.25">
      <c r="A234" s="31">
        <v>352</v>
      </c>
      <c r="B234" s="32" t="s">
        <v>625</v>
      </c>
      <c r="C234" s="32" t="s">
        <v>1201</v>
      </c>
      <c r="D234" s="32" t="s">
        <v>72</v>
      </c>
      <c r="E234" s="32" t="s">
        <v>105</v>
      </c>
      <c r="F234" s="32" t="s">
        <v>2027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77</v>
      </c>
      <c r="L234" s="32" t="s">
        <v>77</v>
      </c>
      <c r="M234" s="32" t="s">
        <v>77</v>
      </c>
      <c r="N234" s="32" t="s">
        <v>77</v>
      </c>
      <c r="O234" s="32" t="s">
        <v>1202</v>
      </c>
    </row>
    <row r="235" spans="1:15" ht="15.75" hidden="1" x14ac:dyDescent="0.25">
      <c r="A235" s="31">
        <v>338</v>
      </c>
      <c r="B235" s="32" t="s">
        <v>1898</v>
      </c>
      <c r="C235" s="32" t="s">
        <v>1899</v>
      </c>
      <c r="D235" s="32" t="s">
        <v>72</v>
      </c>
      <c r="E235" s="32" t="s">
        <v>73</v>
      </c>
      <c r="F235" s="32" t="s">
        <v>2027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77</v>
      </c>
      <c r="L235" s="32" t="s">
        <v>77</v>
      </c>
      <c r="M235" s="32" t="s">
        <v>77</v>
      </c>
      <c r="N235" s="32" t="s">
        <v>2016</v>
      </c>
      <c r="O235" s="32" t="s">
        <v>2016</v>
      </c>
    </row>
    <row r="236" spans="1:15" ht="15.75" hidden="1" x14ac:dyDescent="0.25">
      <c r="A236" s="31">
        <v>339</v>
      </c>
      <c r="B236" s="32" t="s">
        <v>1955</v>
      </c>
      <c r="C236" s="32" t="s">
        <v>2059</v>
      </c>
      <c r="D236" s="32" t="s">
        <v>72</v>
      </c>
      <c r="E236" s="32" t="s">
        <v>73</v>
      </c>
      <c r="F236" s="32" t="s">
        <v>2029</v>
      </c>
      <c r="G236" s="32" t="s">
        <v>77</v>
      </c>
      <c r="H236" s="32" t="s">
        <v>77</v>
      </c>
      <c r="I236" s="32" t="s">
        <v>74</v>
      </c>
      <c r="J236" s="32" t="s">
        <v>77</v>
      </c>
      <c r="K236" s="32" t="s">
        <v>77</v>
      </c>
      <c r="L236" s="32" t="s">
        <v>77</v>
      </c>
      <c r="M236" s="32" t="s">
        <v>77</v>
      </c>
      <c r="N236" s="32" t="s">
        <v>74</v>
      </c>
      <c r="O236" s="32" t="s">
        <v>1179</v>
      </c>
    </row>
    <row r="237" spans="1:15" ht="15.75" hidden="1" x14ac:dyDescent="0.25">
      <c r="A237" s="31">
        <v>342</v>
      </c>
      <c r="B237" s="32" t="s">
        <v>2193</v>
      </c>
      <c r="C237" s="29" t="s">
        <v>2182</v>
      </c>
      <c r="D237" s="29" t="s">
        <v>72</v>
      </c>
      <c r="E237" s="29" t="s">
        <v>90</v>
      </c>
      <c r="F237" s="32" t="s">
        <v>2029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74</v>
      </c>
      <c r="M237" s="32" t="s">
        <v>74</v>
      </c>
      <c r="N237" s="32" t="s">
        <v>74</v>
      </c>
      <c r="O237" s="32"/>
    </row>
    <row r="238" spans="1:15" ht="15.75" hidden="1" x14ac:dyDescent="0.25">
      <c r="A238" s="31">
        <v>345</v>
      </c>
      <c r="B238" s="32" t="s">
        <v>2510</v>
      </c>
      <c r="C238" s="29" t="s">
        <v>2497</v>
      </c>
      <c r="D238" s="29"/>
      <c r="E238" s="29" t="s">
        <v>82</v>
      </c>
      <c r="F238" s="32" t="s">
        <v>1299</v>
      </c>
      <c r="G238" s="32" t="s">
        <v>1299</v>
      </c>
      <c r="H238" s="32" t="s">
        <v>1299</v>
      </c>
      <c r="I238" s="32" t="s">
        <v>1299</v>
      </c>
      <c r="J238" s="32" t="s">
        <v>1299</v>
      </c>
      <c r="K238" s="32" t="s">
        <v>1299</v>
      </c>
      <c r="L238" s="32" t="s">
        <v>1299</v>
      </c>
      <c r="M238" s="32" t="s">
        <v>1299</v>
      </c>
      <c r="N238" s="32" t="s">
        <v>1299</v>
      </c>
      <c r="O238" s="32"/>
    </row>
    <row r="239" spans="1:15" ht="15.75" hidden="1" x14ac:dyDescent="0.25">
      <c r="A239" s="31">
        <v>346</v>
      </c>
      <c r="B239" s="32" t="s">
        <v>2296</v>
      </c>
      <c r="C239" s="29" t="s">
        <v>2216</v>
      </c>
      <c r="D239" s="29" t="s">
        <v>72</v>
      </c>
      <c r="E239" s="29" t="s">
        <v>73</v>
      </c>
      <c r="F239" s="32"/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74</v>
      </c>
      <c r="M239" s="32" t="s">
        <v>74</v>
      </c>
      <c r="N239" s="32" t="s">
        <v>74</v>
      </c>
      <c r="O239" s="32" t="s">
        <v>1184</v>
      </c>
    </row>
    <row r="240" spans="1:15" ht="15.75" hidden="1" x14ac:dyDescent="0.25">
      <c r="A240" s="31">
        <v>347</v>
      </c>
      <c r="B240" s="32" t="s">
        <v>2207</v>
      </c>
      <c r="C240" s="29" t="s">
        <v>2484</v>
      </c>
      <c r="D240" s="29"/>
      <c r="E240" s="29" t="s">
        <v>73</v>
      </c>
      <c r="F240" s="32" t="s">
        <v>1299</v>
      </c>
      <c r="G240" s="32" t="s">
        <v>1299</v>
      </c>
      <c r="H240" s="32" t="s">
        <v>1299</v>
      </c>
      <c r="I240" s="32" t="s">
        <v>1299</v>
      </c>
      <c r="J240" s="32" t="s">
        <v>1299</v>
      </c>
      <c r="K240" s="32" t="s">
        <v>1299</v>
      </c>
      <c r="L240" s="32" t="s">
        <v>1299</v>
      </c>
      <c r="M240" s="32" t="s">
        <v>1299</v>
      </c>
      <c r="N240" s="32"/>
      <c r="O240" s="32"/>
    </row>
    <row r="241" spans="1:15" ht="15.75" x14ac:dyDescent="0.25">
      <c r="A241" s="31">
        <v>852</v>
      </c>
      <c r="B241" s="32" t="s">
        <v>996</v>
      </c>
      <c r="C241" s="32" t="s">
        <v>997</v>
      </c>
      <c r="D241" s="32" t="s">
        <v>72</v>
      </c>
      <c r="E241" s="32" t="s">
        <v>105</v>
      </c>
      <c r="F241" s="32" t="s">
        <v>2027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74</v>
      </c>
      <c r="O241" s="32" t="s">
        <v>1202</v>
      </c>
    </row>
    <row r="242" spans="1:15" ht="15.75" hidden="1" x14ac:dyDescent="0.25">
      <c r="A242" s="31">
        <v>349</v>
      </c>
      <c r="B242" s="32" t="s">
        <v>2511</v>
      </c>
      <c r="C242" s="29" t="s">
        <v>2498</v>
      </c>
      <c r="D242" s="29" t="s">
        <v>72</v>
      </c>
      <c r="E242" s="29" t="s">
        <v>73</v>
      </c>
      <c r="F242" s="32" t="s">
        <v>2027</v>
      </c>
      <c r="G242" s="32" t="s">
        <v>77</v>
      </c>
      <c r="H242" s="32" t="s">
        <v>77</v>
      </c>
      <c r="I242" s="32" t="s">
        <v>1299</v>
      </c>
      <c r="J242" s="32" t="s">
        <v>77</v>
      </c>
      <c r="K242" s="32" t="s">
        <v>1299</v>
      </c>
      <c r="L242" s="32" t="s">
        <v>1299</v>
      </c>
      <c r="M242" s="32" t="s">
        <v>1299</v>
      </c>
      <c r="N242" s="32" t="s">
        <v>1299</v>
      </c>
      <c r="O242" s="32"/>
    </row>
    <row r="243" spans="1:15" ht="15.75" x14ac:dyDescent="0.25">
      <c r="A243" s="31">
        <v>928</v>
      </c>
      <c r="B243" s="32" t="s">
        <v>1902</v>
      </c>
      <c r="C243" s="32" t="s">
        <v>1906</v>
      </c>
      <c r="D243" s="32" t="s">
        <v>72</v>
      </c>
      <c r="E243" s="32" t="s">
        <v>105</v>
      </c>
      <c r="F243" s="32" t="s">
        <v>2027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 t="s">
        <v>2016</v>
      </c>
    </row>
    <row r="244" spans="1:15" ht="15.75" x14ac:dyDescent="0.25">
      <c r="A244" s="31">
        <v>942</v>
      </c>
      <c r="B244" s="32" t="s">
        <v>1103</v>
      </c>
      <c r="C244" s="32" t="s">
        <v>1104</v>
      </c>
      <c r="D244" s="32" t="s">
        <v>72</v>
      </c>
      <c r="E244" s="32" t="s">
        <v>105</v>
      </c>
      <c r="F244" s="32" t="s">
        <v>2027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77</v>
      </c>
      <c r="L244" s="32" t="s">
        <v>77</v>
      </c>
      <c r="M244" s="32" t="s">
        <v>77</v>
      </c>
      <c r="N244" s="32" t="s">
        <v>74</v>
      </c>
      <c r="O244" s="29" t="s">
        <v>1207</v>
      </c>
    </row>
    <row r="245" spans="1:15" ht="15.75" x14ac:dyDescent="0.25">
      <c r="A245" s="31">
        <v>310</v>
      </c>
      <c r="B245" s="32" t="s">
        <v>595</v>
      </c>
      <c r="C245" s="32" t="s">
        <v>596</v>
      </c>
      <c r="D245" s="32" t="s">
        <v>87</v>
      </c>
      <c r="E245" s="32" t="s">
        <v>105</v>
      </c>
      <c r="F245" s="32" t="s">
        <v>2027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77</v>
      </c>
      <c r="O245" s="32" t="s">
        <v>1178</v>
      </c>
    </row>
    <row r="246" spans="1:15" ht="15.75" hidden="1" x14ac:dyDescent="0.25">
      <c r="A246" s="31">
        <v>353</v>
      </c>
      <c r="B246" s="32" t="s">
        <v>1238</v>
      </c>
      <c r="C246" s="32" t="s">
        <v>1239</v>
      </c>
      <c r="D246" s="32" t="s">
        <v>72</v>
      </c>
      <c r="E246" s="32" t="s">
        <v>82</v>
      </c>
      <c r="F246" s="32" t="s">
        <v>2027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hidden="1" x14ac:dyDescent="0.25">
      <c r="A247" s="31">
        <v>354</v>
      </c>
      <c r="B247" s="32" t="s">
        <v>1195</v>
      </c>
      <c r="C247" s="32" t="s">
        <v>1196</v>
      </c>
      <c r="D247" s="32" t="s">
        <v>72</v>
      </c>
      <c r="E247" s="32" t="s">
        <v>73</v>
      </c>
      <c r="F247" s="32" t="s">
        <v>2027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77</v>
      </c>
      <c r="O247" s="32" t="s">
        <v>1185</v>
      </c>
    </row>
    <row r="248" spans="1:15" ht="15.75" hidden="1" x14ac:dyDescent="0.25">
      <c r="A248" s="31">
        <v>355</v>
      </c>
      <c r="B248" s="32" t="s">
        <v>1259</v>
      </c>
      <c r="C248" s="32" t="s">
        <v>1260</v>
      </c>
      <c r="D248" s="32" t="s">
        <v>72</v>
      </c>
      <c r="E248" s="32" t="s">
        <v>73</v>
      </c>
      <c r="F248" s="32" t="s">
        <v>2029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1182</v>
      </c>
    </row>
    <row r="249" spans="1:15" ht="15.75" hidden="1" x14ac:dyDescent="0.25">
      <c r="A249" s="31">
        <v>356</v>
      </c>
      <c r="B249" s="32" t="s">
        <v>1263</v>
      </c>
      <c r="C249" s="32" t="s">
        <v>1264</v>
      </c>
      <c r="D249" s="32" t="s">
        <v>72</v>
      </c>
      <c r="E249" s="32" t="s">
        <v>90</v>
      </c>
      <c r="F249" s="32" t="s">
        <v>2027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74</v>
      </c>
      <c r="L249" s="32" t="s">
        <v>77</v>
      </c>
      <c r="M249" s="32" t="s">
        <v>74</v>
      </c>
      <c r="N249" s="32" t="s">
        <v>77</v>
      </c>
      <c r="O249" s="32" t="s">
        <v>1179</v>
      </c>
    </row>
    <row r="250" spans="1:15" ht="15.75" x14ac:dyDescent="0.25">
      <c r="A250" s="31">
        <v>510</v>
      </c>
      <c r="B250" s="32" t="s">
        <v>796</v>
      </c>
      <c r="C250" s="32" t="s">
        <v>797</v>
      </c>
      <c r="D250" s="32" t="s">
        <v>87</v>
      </c>
      <c r="E250" s="32" t="s">
        <v>105</v>
      </c>
      <c r="F250" s="32" t="s">
        <v>2027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77</v>
      </c>
      <c r="N250" s="32" t="s">
        <v>74</v>
      </c>
      <c r="O250" s="32" t="s">
        <v>1203</v>
      </c>
    </row>
    <row r="251" spans="1:15" ht="15.75" x14ac:dyDescent="0.25">
      <c r="A251" s="31">
        <v>528</v>
      </c>
      <c r="B251" s="32" t="s">
        <v>566</v>
      </c>
      <c r="C251" s="32" t="s">
        <v>567</v>
      </c>
      <c r="D251" s="32" t="s">
        <v>87</v>
      </c>
      <c r="E251" s="32" t="s">
        <v>105</v>
      </c>
      <c r="F251" s="32" t="s">
        <v>2027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74</v>
      </c>
      <c r="L251" s="32" t="s">
        <v>77</v>
      </c>
      <c r="M251" s="32" t="s">
        <v>77</v>
      </c>
      <c r="N251" s="32" t="s">
        <v>74</v>
      </c>
      <c r="O251" s="32" t="s">
        <v>1202</v>
      </c>
    </row>
    <row r="252" spans="1:15" ht="15.75" hidden="1" x14ac:dyDescent="0.25">
      <c r="A252" s="31">
        <v>359</v>
      </c>
      <c r="B252" s="32" t="s">
        <v>2235</v>
      </c>
      <c r="C252" s="29" t="s">
        <v>2343</v>
      </c>
      <c r="D252" s="29" t="s">
        <v>72</v>
      </c>
      <c r="E252" s="29" t="s">
        <v>73</v>
      </c>
      <c r="F252" s="32" t="s">
        <v>1299</v>
      </c>
      <c r="G252" s="32" t="s">
        <v>1299</v>
      </c>
      <c r="H252" s="32" t="s">
        <v>1299</v>
      </c>
      <c r="I252" s="32" t="s">
        <v>1299</v>
      </c>
      <c r="J252" s="32" t="s">
        <v>1299</v>
      </c>
      <c r="K252" s="32" t="s">
        <v>1299</v>
      </c>
      <c r="L252" s="32" t="s">
        <v>1299</v>
      </c>
      <c r="M252" s="32" t="s">
        <v>1299</v>
      </c>
      <c r="N252" s="32"/>
      <c r="O252" s="32"/>
    </row>
    <row r="253" spans="1:15" ht="15.75" hidden="1" x14ac:dyDescent="0.25">
      <c r="A253" s="31">
        <v>360</v>
      </c>
      <c r="B253" s="32" t="s">
        <v>2236</v>
      </c>
      <c r="C253" s="29" t="s">
        <v>2476</v>
      </c>
      <c r="D253" s="29" t="s">
        <v>87</v>
      </c>
      <c r="E253" s="29" t="s">
        <v>90</v>
      </c>
      <c r="F253" s="32" t="s">
        <v>2027</v>
      </c>
      <c r="G253" s="32" t="s">
        <v>2477</v>
      </c>
      <c r="H253" s="32" t="s">
        <v>2477</v>
      </c>
      <c r="I253" s="32" t="s">
        <v>1275</v>
      </c>
      <c r="J253" s="32" t="s">
        <v>2029</v>
      </c>
      <c r="K253" s="32" t="s">
        <v>2477</v>
      </c>
      <c r="L253" s="32" t="s">
        <v>2477</v>
      </c>
      <c r="M253" s="32" t="s">
        <v>2477</v>
      </c>
      <c r="N253" s="32" t="s">
        <v>2477</v>
      </c>
      <c r="O253" s="32" t="s">
        <v>1180</v>
      </c>
    </row>
    <row r="254" spans="1:15" ht="15.75" x14ac:dyDescent="0.25">
      <c r="A254" s="31">
        <v>142</v>
      </c>
      <c r="B254" s="32" t="s">
        <v>241</v>
      </c>
      <c r="C254" s="32" t="s">
        <v>242</v>
      </c>
      <c r="D254" s="32" t="s">
        <v>72</v>
      </c>
      <c r="E254" s="32" t="s">
        <v>105</v>
      </c>
      <c r="F254" s="32" t="s">
        <v>2029</v>
      </c>
      <c r="G254" s="32" t="s">
        <v>77</v>
      </c>
      <c r="H254" s="32" t="s">
        <v>77</v>
      </c>
      <c r="I254" s="32" t="s">
        <v>77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77</v>
      </c>
      <c r="O254" s="32" t="s">
        <v>1207</v>
      </c>
    </row>
    <row r="255" spans="1:15" ht="15.75" hidden="1" x14ac:dyDescent="0.25">
      <c r="A255" s="31">
        <v>363</v>
      </c>
      <c r="B255" s="32" t="s">
        <v>2512</v>
      </c>
      <c r="C255" s="29" t="s">
        <v>2499</v>
      </c>
      <c r="D255" s="29"/>
      <c r="E255" s="29" t="s">
        <v>73</v>
      </c>
      <c r="F255" s="32" t="s">
        <v>1299</v>
      </c>
      <c r="G255" s="32" t="s">
        <v>1299</v>
      </c>
      <c r="H255" s="32" t="s">
        <v>1299</v>
      </c>
      <c r="I255" s="32" t="s">
        <v>1299</v>
      </c>
      <c r="J255" s="32" t="s">
        <v>1299</v>
      </c>
      <c r="K255" s="32" t="s">
        <v>1299</v>
      </c>
      <c r="L255" s="32" t="s">
        <v>1299</v>
      </c>
      <c r="M255" s="32" t="s">
        <v>1299</v>
      </c>
      <c r="N255" s="32" t="s">
        <v>1299</v>
      </c>
      <c r="O255" s="32"/>
    </row>
    <row r="256" spans="1:15" ht="15.75" hidden="1" x14ac:dyDescent="0.25">
      <c r="A256" s="31">
        <v>364</v>
      </c>
      <c r="B256" s="32" t="s">
        <v>2404</v>
      </c>
      <c r="C256" s="29" t="s">
        <v>2407</v>
      </c>
      <c r="D256" s="29" t="s">
        <v>72</v>
      </c>
      <c r="E256" s="29"/>
      <c r="F256" s="32" t="s">
        <v>2027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74</v>
      </c>
      <c r="M256" s="32" t="s">
        <v>74</v>
      </c>
      <c r="N256" s="32" t="s">
        <v>77</v>
      </c>
      <c r="O256" s="32" t="s">
        <v>2121</v>
      </c>
    </row>
    <row r="257" spans="1:15" ht="15.75" hidden="1" x14ac:dyDescent="0.25">
      <c r="A257" s="31">
        <v>365</v>
      </c>
      <c r="B257" s="32" t="s">
        <v>2513</v>
      </c>
      <c r="C257" s="29" t="s">
        <v>2500</v>
      </c>
      <c r="D257" s="29"/>
      <c r="E257" s="29" t="s">
        <v>73</v>
      </c>
      <c r="F257" s="32" t="s">
        <v>1299</v>
      </c>
      <c r="G257" s="32" t="s">
        <v>1299</v>
      </c>
      <c r="H257" s="32" t="s">
        <v>1299</v>
      </c>
      <c r="I257" s="32" t="s">
        <v>1299</v>
      </c>
      <c r="J257" s="32" t="s">
        <v>1299</v>
      </c>
      <c r="K257" s="32" t="s">
        <v>1299</v>
      </c>
      <c r="L257" s="32" t="s">
        <v>1299</v>
      </c>
      <c r="M257" s="32" t="s">
        <v>1299</v>
      </c>
      <c r="N257" s="32" t="s">
        <v>1299</v>
      </c>
      <c r="O257" s="32"/>
    </row>
    <row r="258" spans="1:15" ht="15.75" hidden="1" x14ac:dyDescent="0.25">
      <c r="A258" s="31">
        <v>366</v>
      </c>
      <c r="B258" s="32" t="s">
        <v>2230</v>
      </c>
      <c r="C258" s="29" t="s">
        <v>2229</v>
      </c>
      <c r="D258" s="29"/>
      <c r="E258" s="29"/>
      <c r="F258" s="32" t="s">
        <v>1299</v>
      </c>
      <c r="G258" s="32" t="s">
        <v>1299</v>
      </c>
      <c r="H258" s="32" t="s">
        <v>1299</v>
      </c>
      <c r="I258" s="32" t="s">
        <v>1299</v>
      </c>
      <c r="J258" s="32" t="s">
        <v>1299</v>
      </c>
      <c r="K258" s="32" t="s">
        <v>1299</v>
      </c>
      <c r="L258" s="32" t="s">
        <v>1299</v>
      </c>
      <c r="M258" s="32" t="s">
        <v>1299</v>
      </c>
      <c r="N258" s="32"/>
      <c r="O258" s="32"/>
    </row>
    <row r="259" spans="1:15" ht="15.75" hidden="1" x14ac:dyDescent="0.25">
      <c r="A259" s="31">
        <v>367</v>
      </c>
      <c r="B259" s="32" t="s">
        <v>2514</v>
      </c>
      <c r="C259" s="29" t="s">
        <v>2501</v>
      </c>
      <c r="D259" s="29"/>
      <c r="E259" s="29" t="s">
        <v>82</v>
      </c>
      <c r="F259" s="32" t="s">
        <v>1299</v>
      </c>
      <c r="G259" s="32" t="s">
        <v>1299</v>
      </c>
      <c r="H259" s="32" t="s">
        <v>1299</v>
      </c>
      <c r="I259" s="32" t="s">
        <v>1299</v>
      </c>
      <c r="J259" s="32" t="s">
        <v>1299</v>
      </c>
      <c r="K259" s="32" t="s">
        <v>1299</v>
      </c>
      <c r="L259" s="32" t="s">
        <v>1299</v>
      </c>
      <c r="M259" s="32" t="s">
        <v>1299</v>
      </c>
      <c r="N259" s="32" t="s">
        <v>1299</v>
      </c>
      <c r="O259" s="32"/>
    </row>
    <row r="260" spans="1:15" ht="15.75" hidden="1" x14ac:dyDescent="0.25">
      <c r="A260" s="31">
        <v>368</v>
      </c>
      <c r="B260" s="32" t="s">
        <v>2515</v>
      </c>
      <c r="C260" s="29" t="s">
        <v>2502</v>
      </c>
      <c r="D260" s="29"/>
      <c r="E260" s="29" t="s">
        <v>82</v>
      </c>
      <c r="F260" s="32" t="s">
        <v>1299</v>
      </c>
      <c r="G260" s="32" t="s">
        <v>1299</v>
      </c>
      <c r="H260" s="32" t="s">
        <v>1299</v>
      </c>
      <c r="I260" s="32" t="s">
        <v>1299</v>
      </c>
      <c r="J260" s="32" t="s">
        <v>1299</v>
      </c>
      <c r="K260" s="32" t="s">
        <v>1299</v>
      </c>
      <c r="L260" s="32" t="s">
        <v>1299</v>
      </c>
      <c r="M260" s="32" t="s">
        <v>1299</v>
      </c>
      <c r="N260" s="32" t="s">
        <v>1299</v>
      </c>
      <c r="O260" s="32"/>
    </row>
    <row r="261" spans="1:15" ht="15.75" hidden="1" x14ac:dyDescent="0.25">
      <c r="A261" s="31">
        <v>369</v>
      </c>
      <c r="B261" s="32" t="s">
        <v>2509</v>
      </c>
      <c r="C261" s="29" t="s">
        <v>2496</v>
      </c>
      <c r="D261" s="29"/>
      <c r="E261" s="29" t="s">
        <v>73</v>
      </c>
      <c r="F261" s="32" t="s">
        <v>1299</v>
      </c>
      <c r="G261" s="32" t="s">
        <v>1299</v>
      </c>
      <c r="H261" s="32" t="s">
        <v>1299</v>
      </c>
      <c r="I261" s="32" t="s">
        <v>1299</v>
      </c>
      <c r="J261" s="32" t="s">
        <v>1299</v>
      </c>
      <c r="K261" s="32" t="s">
        <v>1299</v>
      </c>
      <c r="L261" s="32" t="s">
        <v>1299</v>
      </c>
      <c r="M261" s="32" t="s">
        <v>1299</v>
      </c>
      <c r="N261" s="32" t="s">
        <v>1299</v>
      </c>
      <c r="O261" s="32"/>
    </row>
    <row r="262" spans="1:15" ht="15.75" x14ac:dyDescent="0.25">
      <c r="A262" s="31">
        <v>965</v>
      </c>
      <c r="B262" s="32" t="s">
        <v>1127</v>
      </c>
      <c r="C262" s="29" t="s">
        <v>2120</v>
      </c>
      <c r="D262" s="32" t="s">
        <v>72</v>
      </c>
      <c r="E262" s="32" t="s">
        <v>105</v>
      </c>
      <c r="F262" s="32" t="s">
        <v>2027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74</v>
      </c>
      <c r="O262" s="29" t="s">
        <v>2121</v>
      </c>
    </row>
    <row r="263" spans="1:15" ht="15.75" x14ac:dyDescent="0.25">
      <c r="A263" s="31">
        <v>9</v>
      </c>
      <c r="B263" s="32" t="s">
        <v>2008</v>
      </c>
      <c r="C263" s="32" t="s">
        <v>2028</v>
      </c>
      <c r="D263" s="32" t="s">
        <v>2016</v>
      </c>
      <c r="E263" s="32" t="s">
        <v>105</v>
      </c>
      <c r="F263" s="32" t="s">
        <v>2027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77</v>
      </c>
      <c r="N263" s="32" t="s">
        <v>77</v>
      </c>
      <c r="O263" s="32" t="s">
        <v>2016</v>
      </c>
    </row>
    <row r="264" spans="1:15" ht="31.5" x14ac:dyDescent="0.25">
      <c r="A264" s="31">
        <v>444</v>
      </c>
      <c r="B264" s="32" t="s">
        <v>726</v>
      </c>
      <c r="C264" s="32" t="s">
        <v>727</v>
      </c>
      <c r="D264" s="32" t="s">
        <v>130</v>
      </c>
      <c r="E264" s="32" t="s">
        <v>105</v>
      </c>
      <c r="F264" s="32" t="s">
        <v>2027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77</v>
      </c>
      <c r="O264" s="32" t="s">
        <v>1203</v>
      </c>
    </row>
    <row r="265" spans="1:15" ht="15.75" hidden="1" x14ac:dyDescent="0.25">
      <c r="A265" s="31">
        <v>374</v>
      </c>
      <c r="B265" s="32" t="s">
        <v>2636</v>
      </c>
      <c r="C265" s="29" t="s">
        <v>2629</v>
      </c>
      <c r="D265" s="29" t="s">
        <v>72</v>
      </c>
      <c r="E265" s="29" t="s">
        <v>73</v>
      </c>
      <c r="F265" s="32" t="s">
        <v>2029</v>
      </c>
      <c r="G265" s="32" t="s">
        <v>77</v>
      </c>
      <c r="H265" s="32" t="s">
        <v>77</v>
      </c>
      <c r="I265" s="32"/>
      <c r="J265" s="32" t="s">
        <v>77</v>
      </c>
      <c r="K265" s="32"/>
      <c r="L265" s="32"/>
      <c r="M265" s="32"/>
      <c r="N265" s="32"/>
      <c r="O265" s="32"/>
    </row>
    <row r="266" spans="1:15" ht="15.75" hidden="1" x14ac:dyDescent="0.25">
      <c r="A266" s="31">
        <v>375</v>
      </c>
      <c r="B266" s="32" t="s">
        <v>2519</v>
      </c>
      <c r="C266" s="29" t="s">
        <v>2506</v>
      </c>
      <c r="D266" s="29"/>
      <c r="E266" s="29" t="s">
        <v>90</v>
      </c>
      <c r="F266" s="32" t="s">
        <v>1299</v>
      </c>
      <c r="G266" s="32" t="s">
        <v>1299</v>
      </c>
      <c r="H266" s="32" t="s">
        <v>1299</v>
      </c>
      <c r="I266" s="32" t="s">
        <v>1299</v>
      </c>
      <c r="J266" s="32" t="s">
        <v>1299</v>
      </c>
      <c r="K266" s="32" t="s">
        <v>1299</v>
      </c>
      <c r="L266" s="32" t="s">
        <v>1299</v>
      </c>
      <c r="M266" s="32" t="s">
        <v>1299</v>
      </c>
      <c r="N266" s="32" t="s">
        <v>1299</v>
      </c>
      <c r="O266" s="32"/>
    </row>
    <row r="267" spans="1:15" ht="15.75" hidden="1" x14ac:dyDescent="0.25">
      <c r="A267" s="31">
        <v>376</v>
      </c>
      <c r="B267" s="32" t="s">
        <v>2637</v>
      </c>
      <c r="C267" s="29" t="s">
        <v>2630</v>
      </c>
      <c r="D267" s="29" t="s">
        <v>72</v>
      </c>
      <c r="E267" s="29" t="s">
        <v>73</v>
      </c>
      <c r="F267" s="32" t="s">
        <v>2029</v>
      </c>
      <c r="G267" s="32" t="s">
        <v>77</v>
      </c>
      <c r="H267" s="32" t="s">
        <v>77</v>
      </c>
      <c r="I267" s="32"/>
      <c r="J267" s="32" t="s">
        <v>77</v>
      </c>
      <c r="K267" s="32"/>
      <c r="L267" s="32"/>
      <c r="M267" s="32"/>
      <c r="N267" s="32"/>
      <c r="O267" s="32"/>
    </row>
    <row r="268" spans="1:15" ht="15.75" hidden="1" x14ac:dyDescent="0.25">
      <c r="A268" s="31">
        <v>377</v>
      </c>
      <c r="B268" s="32" t="s">
        <v>2225</v>
      </c>
      <c r="C268" s="29" t="s">
        <v>2221</v>
      </c>
      <c r="D268" s="29" t="s">
        <v>72</v>
      </c>
      <c r="E268" s="29" t="s">
        <v>73</v>
      </c>
      <c r="F268" s="32" t="s">
        <v>2027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77</v>
      </c>
      <c r="L268" s="32" t="s">
        <v>77</v>
      </c>
      <c r="M268" s="32" t="s">
        <v>77</v>
      </c>
      <c r="N268" s="32" t="s">
        <v>74</v>
      </c>
      <c r="O268" s="32" t="s">
        <v>2016</v>
      </c>
    </row>
    <row r="269" spans="1:15" ht="15.75" hidden="1" x14ac:dyDescent="0.25">
      <c r="A269" s="31">
        <v>378</v>
      </c>
      <c r="B269" s="32" t="s">
        <v>2232</v>
      </c>
      <c r="C269" s="29" t="s">
        <v>2486</v>
      </c>
      <c r="D269" s="29"/>
      <c r="E269" s="29" t="s">
        <v>90</v>
      </c>
      <c r="F269" s="32" t="s">
        <v>1299</v>
      </c>
      <c r="G269" s="32" t="s">
        <v>1299</v>
      </c>
      <c r="H269" s="32" t="s">
        <v>1299</v>
      </c>
      <c r="I269" s="32" t="s">
        <v>1299</v>
      </c>
      <c r="J269" s="32" t="s">
        <v>1299</v>
      </c>
      <c r="K269" s="32" t="s">
        <v>1299</v>
      </c>
      <c r="L269" s="32" t="s">
        <v>1299</v>
      </c>
      <c r="M269" s="32" t="s">
        <v>1299</v>
      </c>
      <c r="N269" s="32"/>
      <c r="O269" s="32"/>
    </row>
    <row r="270" spans="1:15" ht="15.75" x14ac:dyDescent="0.25">
      <c r="A270" s="31">
        <v>140</v>
      </c>
      <c r="B270" s="32" t="s">
        <v>2208</v>
      </c>
      <c r="C270" s="29" t="s">
        <v>2480</v>
      </c>
      <c r="D270" s="29"/>
      <c r="E270" s="29" t="s">
        <v>105</v>
      </c>
      <c r="F270" s="32" t="s">
        <v>1299</v>
      </c>
      <c r="G270" s="32" t="s">
        <v>1299</v>
      </c>
      <c r="H270" s="32" t="s">
        <v>1299</v>
      </c>
      <c r="I270" s="32" t="s">
        <v>1299</v>
      </c>
      <c r="J270" s="32" t="s">
        <v>1299</v>
      </c>
      <c r="K270" s="32" t="s">
        <v>1299</v>
      </c>
      <c r="L270" s="32" t="s">
        <v>1299</v>
      </c>
      <c r="M270" s="32" t="s">
        <v>1299</v>
      </c>
      <c r="N270" s="32"/>
      <c r="O270" s="32"/>
    </row>
    <row r="271" spans="1:15" ht="15.75" hidden="1" x14ac:dyDescent="0.25">
      <c r="A271" s="31">
        <v>382</v>
      </c>
      <c r="B271" s="32" t="s">
        <v>2435</v>
      </c>
      <c r="C271" s="29" t="s">
        <v>2487</v>
      </c>
      <c r="D271" s="29"/>
      <c r="E271" s="29" t="s">
        <v>73</v>
      </c>
      <c r="F271" s="32" t="s">
        <v>1299</v>
      </c>
      <c r="G271" s="32" t="s">
        <v>1299</v>
      </c>
      <c r="H271" s="32" t="s">
        <v>1299</v>
      </c>
      <c r="I271" s="32" t="s">
        <v>1299</v>
      </c>
      <c r="J271" s="32" t="s">
        <v>1299</v>
      </c>
      <c r="K271" s="32" t="s">
        <v>1299</v>
      </c>
      <c r="L271" s="32" t="s">
        <v>1299</v>
      </c>
      <c r="M271" s="32" t="s">
        <v>1299</v>
      </c>
      <c r="N271" s="32"/>
      <c r="O271" s="32"/>
    </row>
    <row r="272" spans="1:15" ht="15.75" x14ac:dyDescent="0.25">
      <c r="A272" s="31">
        <v>832</v>
      </c>
      <c r="B272" s="32" t="s">
        <v>967</v>
      </c>
      <c r="C272" s="32" t="s">
        <v>968</v>
      </c>
      <c r="D272" s="32" t="s">
        <v>72</v>
      </c>
      <c r="E272" s="32" t="s">
        <v>105</v>
      </c>
      <c r="F272" s="32" t="s">
        <v>2027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77</v>
      </c>
      <c r="L272" s="32" t="s">
        <v>77</v>
      </c>
      <c r="M272" s="32" t="s">
        <v>77</v>
      </c>
      <c r="N272" s="32" t="s">
        <v>77</v>
      </c>
      <c r="O272" s="32" t="s">
        <v>1207</v>
      </c>
    </row>
    <row r="273" spans="1:15" ht="31.5" hidden="1" x14ac:dyDescent="0.25">
      <c r="A273" s="31">
        <v>384</v>
      </c>
      <c r="B273" s="32" t="s">
        <v>2520</v>
      </c>
      <c r="C273" s="29" t="s">
        <v>2507</v>
      </c>
      <c r="D273" s="29"/>
      <c r="E273" s="29" t="s">
        <v>73</v>
      </c>
      <c r="F273" s="32" t="s">
        <v>1299</v>
      </c>
      <c r="G273" s="32" t="s">
        <v>1299</v>
      </c>
      <c r="H273" s="32" t="s">
        <v>1299</v>
      </c>
      <c r="I273" s="32" t="s">
        <v>1299</v>
      </c>
      <c r="J273" s="32" t="s">
        <v>1299</v>
      </c>
      <c r="K273" s="32" t="s">
        <v>1299</v>
      </c>
      <c r="L273" s="32" t="s">
        <v>1299</v>
      </c>
      <c r="M273" s="32" t="s">
        <v>1299</v>
      </c>
      <c r="N273" s="32" t="s">
        <v>1299</v>
      </c>
      <c r="O273" s="32"/>
    </row>
    <row r="274" spans="1:15" ht="31.5" hidden="1" x14ac:dyDescent="0.25">
      <c r="A274" s="31">
        <v>385</v>
      </c>
      <c r="B274" s="32" t="s">
        <v>630</v>
      </c>
      <c r="C274" s="32" t="s">
        <v>631</v>
      </c>
      <c r="D274" s="32" t="s">
        <v>72</v>
      </c>
      <c r="E274" s="32" t="s">
        <v>82</v>
      </c>
      <c r="F274" s="32" t="s">
        <v>2027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77</v>
      </c>
      <c r="O274" s="32" t="s">
        <v>1189</v>
      </c>
    </row>
    <row r="275" spans="1:15" ht="15.75" hidden="1" x14ac:dyDescent="0.25">
      <c r="A275" s="31">
        <v>386</v>
      </c>
      <c r="B275" s="32" t="s">
        <v>632</v>
      </c>
      <c r="C275" s="32" t="s">
        <v>633</v>
      </c>
      <c r="D275" s="32" t="s">
        <v>72</v>
      </c>
      <c r="E275" s="32" t="s">
        <v>82</v>
      </c>
      <c r="F275" s="32" t="s">
        <v>2027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74</v>
      </c>
      <c r="L275" s="32" t="s">
        <v>77</v>
      </c>
      <c r="M275" s="32" t="s">
        <v>74</v>
      </c>
      <c r="N275" s="32" t="s">
        <v>77</v>
      </c>
      <c r="O275" s="32" t="s">
        <v>1189</v>
      </c>
    </row>
    <row r="276" spans="1:15" ht="31.5" hidden="1" x14ac:dyDescent="0.25">
      <c r="A276" s="31">
        <v>387</v>
      </c>
      <c r="B276" s="32" t="s">
        <v>634</v>
      </c>
      <c r="C276" s="32" t="s">
        <v>635</v>
      </c>
      <c r="D276" s="32" t="s">
        <v>130</v>
      </c>
      <c r="E276" s="32" t="s">
        <v>73</v>
      </c>
      <c r="F276" s="32" t="s">
        <v>2027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1188</v>
      </c>
    </row>
    <row r="277" spans="1:15" ht="15.75" x14ac:dyDescent="0.25">
      <c r="A277" s="31">
        <v>805</v>
      </c>
      <c r="B277" s="32" t="s">
        <v>927</v>
      </c>
      <c r="C277" s="32" t="s">
        <v>928</v>
      </c>
      <c r="D277" s="32" t="s">
        <v>72</v>
      </c>
      <c r="E277" s="32" t="s">
        <v>105</v>
      </c>
      <c r="F277" s="32" t="s">
        <v>2027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1204</v>
      </c>
    </row>
    <row r="278" spans="1:15" ht="31.5" hidden="1" x14ac:dyDescent="0.25">
      <c r="A278" s="31">
        <v>389</v>
      </c>
      <c r="B278" s="32" t="s">
        <v>638</v>
      </c>
      <c r="C278" s="32" t="s">
        <v>30</v>
      </c>
      <c r="D278" s="32" t="s">
        <v>87</v>
      </c>
      <c r="E278" s="32" t="s">
        <v>73</v>
      </c>
      <c r="F278" s="32" t="s">
        <v>2027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1184</v>
      </c>
    </row>
    <row r="279" spans="1:15" ht="31.5" hidden="1" x14ac:dyDescent="0.25">
      <c r="A279" s="31">
        <v>390</v>
      </c>
      <c r="B279" s="32" t="s">
        <v>639</v>
      </c>
      <c r="C279" s="32" t="s">
        <v>640</v>
      </c>
      <c r="D279" s="32" t="s">
        <v>130</v>
      </c>
      <c r="E279" s="32" t="s">
        <v>82</v>
      </c>
      <c r="F279" s="32" t="s">
        <v>2027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1178</v>
      </c>
    </row>
    <row r="280" spans="1:15" ht="15.75" hidden="1" x14ac:dyDescent="0.25">
      <c r="A280" s="31">
        <v>391</v>
      </c>
      <c r="B280" s="32" t="s">
        <v>641</v>
      </c>
      <c r="C280" s="32" t="s">
        <v>642</v>
      </c>
      <c r="D280" s="32" t="s">
        <v>130</v>
      </c>
      <c r="E280" s="32" t="s">
        <v>73</v>
      </c>
      <c r="F280" s="32" t="s">
        <v>2027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1185</v>
      </c>
    </row>
    <row r="281" spans="1:15" ht="31.5" hidden="1" x14ac:dyDescent="0.25">
      <c r="A281" s="31">
        <v>392</v>
      </c>
      <c r="B281" s="32" t="s">
        <v>643</v>
      </c>
      <c r="C281" s="32" t="s">
        <v>644</v>
      </c>
      <c r="D281" s="32" t="s">
        <v>130</v>
      </c>
      <c r="E281" s="32" t="s">
        <v>90</v>
      </c>
      <c r="F281" s="32" t="s">
        <v>2029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1178</v>
      </c>
    </row>
    <row r="282" spans="1:15" ht="31.5" hidden="1" x14ac:dyDescent="0.25">
      <c r="A282" s="31">
        <v>394</v>
      </c>
      <c r="B282" s="32" t="s">
        <v>647</v>
      </c>
      <c r="C282" s="32" t="s">
        <v>648</v>
      </c>
      <c r="D282" s="32" t="s">
        <v>130</v>
      </c>
      <c r="E282" s="32" t="s">
        <v>73</v>
      </c>
      <c r="F282" s="32" t="s">
        <v>2027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74</v>
      </c>
      <c r="O282" s="32" t="s">
        <v>1185</v>
      </c>
    </row>
    <row r="283" spans="1:15" ht="15.75" x14ac:dyDescent="0.25">
      <c r="A283" s="31">
        <v>798</v>
      </c>
      <c r="B283" s="32" t="s">
        <v>914</v>
      </c>
      <c r="C283" s="32" t="s">
        <v>915</v>
      </c>
      <c r="D283" s="32" t="s">
        <v>72</v>
      </c>
      <c r="E283" s="32" t="s">
        <v>105</v>
      </c>
      <c r="F283" s="32" t="s">
        <v>2027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1206</v>
      </c>
    </row>
    <row r="284" spans="1:15" ht="15.75" x14ac:dyDescent="0.25">
      <c r="A284" s="31">
        <v>964</v>
      </c>
      <c r="B284" s="32" t="s">
        <v>1125</v>
      </c>
      <c r="C284" s="29" t="s">
        <v>1126</v>
      </c>
      <c r="D284" s="32" t="s">
        <v>72</v>
      </c>
      <c r="E284" s="32" t="s">
        <v>105</v>
      </c>
      <c r="F284" s="32" t="s">
        <v>2027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29" t="s">
        <v>1204</v>
      </c>
    </row>
    <row r="285" spans="1:15" ht="15.75" x14ac:dyDescent="0.25">
      <c r="A285" s="31">
        <v>11</v>
      </c>
      <c r="B285" s="32" t="s">
        <v>2522</v>
      </c>
      <c r="C285" s="29" t="s">
        <v>2478</v>
      </c>
      <c r="D285" s="29"/>
      <c r="E285" s="29" t="s">
        <v>105</v>
      </c>
      <c r="F285" s="32" t="s">
        <v>2027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/>
    </row>
    <row r="286" spans="1:15" ht="15.75" hidden="1" x14ac:dyDescent="0.25">
      <c r="A286" s="31">
        <v>398</v>
      </c>
      <c r="B286" s="32" t="s">
        <v>2638</v>
      </c>
      <c r="C286" s="29" t="s">
        <v>2631</v>
      </c>
      <c r="D286" s="29" t="s">
        <v>72</v>
      </c>
      <c r="E286" s="29" t="s">
        <v>73</v>
      </c>
      <c r="F286" s="32" t="s">
        <v>2029</v>
      </c>
      <c r="G286" s="32" t="s">
        <v>77</v>
      </c>
      <c r="H286" s="32" t="s">
        <v>77</v>
      </c>
      <c r="I286" s="32"/>
      <c r="J286" s="32" t="s">
        <v>77</v>
      </c>
      <c r="K286" s="32"/>
      <c r="L286" s="32"/>
      <c r="M286" s="32"/>
      <c r="N286" s="32"/>
      <c r="O286" s="32"/>
    </row>
    <row r="287" spans="1:15" ht="31.5" hidden="1" x14ac:dyDescent="0.25">
      <c r="A287" s="31">
        <v>399</v>
      </c>
      <c r="B287" s="32" t="s">
        <v>655</v>
      </c>
      <c r="C287" s="32" t="s">
        <v>656</v>
      </c>
      <c r="D287" s="32" t="s">
        <v>72</v>
      </c>
      <c r="E287" s="32" t="s">
        <v>73</v>
      </c>
      <c r="F287" s="32" t="s">
        <v>2027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1189</v>
      </c>
    </row>
    <row r="288" spans="1:15" ht="15.75" x14ac:dyDescent="0.25">
      <c r="A288" s="31">
        <v>683</v>
      </c>
      <c r="B288" s="32" t="s">
        <v>1980</v>
      </c>
      <c r="C288" s="32" t="s">
        <v>2096</v>
      </c>
      <c r="D288" s="32" t="s">
        <v>2016</v>
      </c>
      <c r="E288" s="32" t="s">
        <v>105</v>
      </c>
      <c r="F288" s="32" t="s">
        <v>2027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74</v>
      </c>
      <c r="M288" s="32" t="s">
        <v>74</v>
      </c>
      <c r="N288" s="32" t="s">
        <v>74</v>
      </c>
      <c r="O288" s="32" t="s">
        <v>1207</v>
      </c>
    </row>
    <row r="289" spans="1:15" ht="15.75" hidden="1" x14ac:dyDescent="0.25">
      <c r="A289" s="31">
        <v>403</v>
      </c>
      <c r="B289" s="32" t="s">
        <v>661</v>
      </c>
      <c r="C289" s="32" t="s">
        <v>662</v>
      </c>
      <c r="D289" s="32" t="s">
        <v>72</v>
      </c>
      <c r="E289" s="32" t="s">
        <v>90</v>
      </c>
      <c r="F289" s="32" t="s">
        <v>2027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74</v>
      </c>
      <c r="N289" s="32" t="s">
        <v>77</v>
      </c>
      <c r="O289" s="32" t="s">
        <v>1180</v>
      </c>
    </row>
    <row r="290" spans="1:15" ht="15.75" x14ac:dyDescent="0.25">
      <c r="A290" s="31">
        <v>705</v>
      </c>
      <c r="B290" s="32" t="s">
        <v>880</v>
      </c>
      <c r="C290" s="32" t="s">
        <v>25</v>
      </c>
      <c r="D290" s="32" t="s">
        <v>72</v>
      </c>
      <c r="E290" s="32" t="s">
        <v>105</v>
      </c>
      <c r="F290" s="32" t="s">
        <v>2027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1203</v>
      </c>
    </row>
    <row r="291" spans="1:15" ht="31.5" hidden="1" x14ac:dyDescent="0.25">
      <c r="A291" s="31">
        <v>406</v>
      </c>
      <c r="B291" s="32" t="s">
        <v>667</v>
      </c>
      <c r="C291" s="32" t="s">
        <v>668</v>
      </c>
      <c r="D291" s="32" t="s">
        <v>130</v>
      </c>
      <c r="E291" s="32" t="s">
        <v>73</v>
      </c>
      <c r="F291" s="32" t="s">
        <v>2029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74</v>
      </c>
      <c r="L291" s="32" t="s">
        <v>77</v>
      </c>
      <c r="M291" s="32" t="s">
        <v>74</v>
      </c>
      <c r="N291" s="32" t="s">
        <v>74</v>
      </c>
      <c r="O291" s="32" t="s">
        <v>1181</v>
      </c>
    </row>
    <row r="292" spans="1:15" ht="15.75" hidden="1" x14ac:dyDescent="0.25">
      <c r="A292" s="31">
        <v>407</v>
      </c>
      <c r="B292" s="32" t="s">
        <v>669</v>
      </c>
      <c r="C292" s="32" t="s">
        <v>670</v>
      </c>
      <c r="D292" s="32" t="s">
        <v>130</v>
      </c>
      <c r="E292" s="32" t="s">
        <v>73</v>
      </c>
      <c r="F292" s="32" t="s">
        <v>2027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1181</v>
      </c>
    </row>
    <row r="293" spans="1:15" ht="31.5" hidden="1" x14ac:dyDescent="0.25">
      <c r="A293" s="31">
        <v>408</v>
      </c>
      <c r="B293" s="32" t="s">
        <v>671</v>
      </c>
      <c r="C293" s="32" t="s">
        <v>672</v>
      </c>
      <c r="D293" s="32" t="s">
        <v>72</v>
      </c>
      <c r="E293" s="32" t="s">
        <v>73</v>
      </c>
      <c r="F293" s="32" t="s">
        <v>2027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1185</v>
      </c>
    </row>
    <row r="294" spans="1:15" ht="15.75" hidden="1" x14ac:dyDescent="0.25">
      <c r="A294" s="31">
        <v>409</v>
      </c>
      <c r="B294" s="32" t="s">
        <v>673</v>
      </c>
      <c r="C294" s="32" t="s">
        <v>674</v>
      </c>
      <c r="D294" s="32" t="s">
        <v>130</v>
      </c>
      <c r="E294" s="32" t="s">
        <v>73</v>
      </c>
      <c r="F294" s="32" t="s">
        <v>2027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77</v>
      </c>
      <c r="O294" s="32" t="s">
        <v>1185</v>
      </c>
    </row>
    <row r="295" spans="1:15" ht="15.75" hidden="1" x14ac:dyDescent="0.25">
      <c r="A295" s="31">
        <v>410</v>
      </c>
      <c r="B295" s="32" t="s">
        <v>675</v>
      </c>
      <c r="C295" s="32" t="s">
        <v>676</v>
      </c>
      <c r="D295" s="32" t="s">
        <v>130</v>
      </c>
      <c r="E295" s="32" t="s">
        <v>73</v>
      </c>
      <c r="F295" s="32" t="s">
        <v>2027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1185</v>
      </c>
    </row>
    <row r="296" spans="1:15" ht="15.75" x14ac:dyDescent="0.25">
      <c r="A296" s="31">
        <v>986</v>
      </c>
      <c r="B296" s="32" t="s">
        <v>1150</v>
      </c>
      <c r="C296" s="29" t="s">
        <v>1151</v>
      </c>
      <c r="D296" s="32" t="s">
        <v>72</v>
      </c>
      <c r="E296" s="32" t="s">
        <v>105</v>
      </c>
      <c r="F296" s="32" t="s">
        <v>2027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1207</v>
      </c>
    </row>
    <row r="297" spans="1:15" ht="31.5" hidden="1" x14ac:dyDescent="0.25">
      <c r="A297" s="31">
        <v>412</v>
      </c>
      <c r="B297" s="32" t="s">
        <v>2639</v>
      </c>
      <c r="C297" s="29" t="s">
        <v>2632</v>
      </c>
      <c r="D297" s="29" t="s">
        <v>72</v>
      </c>
      <c r="E297" s="29" t="s">
        <v>73</v>
      </c>
      <c r="F297" s="32" t="s">
        <v>2029</v>
      </c>
      <c r="G297" s="32" t="s">
        <v>77</v>
      </c>
      <c r="H297" s="32" t="s">
        <v>77</v>
      </c>
      <c r="I297" s="32"/>
      <c r="J297" s="32" t="s">
        <v>77</v>
      </c>
      <c r="K297" s="32"/>
      <c r="L297" s="32"/>
      <c r="M297" s="32"/>
      <c r="N297" s="32"/>
      <c r="O297" s="32"/>
    </row>
    <row r="298" spans="1:15" ht="15.75" x14ac:dyDescent="0.25">
      <c r="A298" s="31">
        <v>291</v>
      </c>
      <c r="B298" s="32" t="s">
        <v>578</v>
      </c>
      <c r="C298" s="32" t="s">
        <v>579</v>
      </c>
      <c r="D298" s="32" t="s">
        <v>72</v>
      </c>
      <c r="E298" s="32" t="s">
        <v>105</v>
      </c>
      <c r="F298" s="32" t="s">
        <v>2027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74</v>
      </c>
      <c r="O298" s="32" t="s">
        <v>1202</v>
      </c>
    </row>
    <row r="299" spans="1:15" ht="31.5" hidden="1" x14ac:dyDescent="0.25">
      <c r="A299" s="31">
        <v>414</v>
      </c>
      <c r="B299" s="32" t="s">
        <v>1954</v>
      </c>
      <c r="C299" s="32" t="s">
        <v>2060</v>
      </c>
      <c r="D299" s="32" t="s">
        <v>72</v>
      </c>
      <c r="E299" s="32" t="s">
        <v>73</v>
      </c>
      <c r="F299" s="32" t="s">
        <v>2029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74</v>
      </c>
      <c r="L299" s="32" t="s">
        <v>77</v>
      </c>
      <c r="M299" s="32" t="s">
        <v>74</v>
      </c>
      <c r="N299" s="32" t="s">
        <v>77</v>
      </c>
      <c r="O299" s="32" t="s">
        <v>1186</v>
      </c>
    </row>
    <row r="300" spans="1:15" ht="31.5" hidden="1" x14ac:dyDescent="0.25">
      <c r="A300" s="31">
        <v>415</v>
      </c>
      <c r="B300" s="32" t="s">
        <v>681</v>
      </c>
      <c r="C300" s="32" t="s">
        <v>682</v>
      </c>
      <c r="D300" s="32" t="s">
        <v>72</v>
      </c>
      <c r="E300" s="32" t="s">
        <v>73</v>
      </c>
      <c r="F300" s="32" t="s">
        <v>2027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1181</v>
      </c>
    </row>
    <row r="301" spans="1:15" ht="31.5" hidden="1" x14ac:dyDescent="0.25">
      <c r="A301" s="31">
        <v>416</v>
      </c>
      <c r="B301" s="32" t="s">
        <v>683</v>
      </c>
      <c r="C301" s="32" t="s">
        <v>684</v>
      </c>
      <c r="D301" s="32" t="s">
        <v>72</v>
      </c>
      <c r="E301" s="32" t="s">
        <v>73</v>
      </c>
      <c r="F301" s="32" t="s">
        <v>2027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77</v>
      </c>
      <c r="L301" s="32" t="s">
        <v>77</v>
      </c>
      <c r="M301" s="32" t="s">
        <v>77</v>
      </c>
      <c r="N301" s="32" t="s">
        <v>77</v>
      </c>
      <c r="O301" s="32" t="s">
        <v>1181</v>
      </c>
    </row>
    <row r="302" spans="1:15" ht="31.5" hidden="1" x14ac:dyDescent="0.25">
      <c r="A302" s="31">
        <v>420</v>
      </c>
      <c r="B302" s="32" t="s">
        <v>691</v>
      </c>
      <c r="C302" s="32" t="s">
        <v>692</v>
      </c>
      <c r="D302" s="32" t="s">
        <v>130</v>
      </c>
      <c r="E302" s="32" t="s">
        <v>73</v>
      </c>
      <c r="F302" s="32" t="s">
        <v>2027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1182</v>
      </c>
    </row>
    <row r="303" spans="1:15" ht="31.5" hidden="1" x14ac:dyDescent="0.25">
      <c r="A303" s="31">
        <v>421</v>
      </c>
      <c r="B303" s="32" t="s">
        <v>693</v>
      </c>
      <c r="C303" s="32" t="s">
        <v>694</v>
      </c>
      <c r="D303" s="32" t="s">
        <v>130</v>
      </c>
      <c r="E303" s="32" t="s">
        <v>73</v>
      </c>
      <c r="F303" s="32" t="s">
        <v>2027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1181</v>
      </c>
    </row>
    <row r="304" spans="1:15" ht="15.75" hidden="1" x14ac:dyDescent="0.25">
      <c r="A304" s="31">
        <v>422</v>
      </c>
      <c r="B304" s="32" t="s">
        <v>695</v>
      </c>
      <c r="C304" s="32" t="s">
        <v>696</v>
      </c>
      <c r="D304" s="32" t="s">
        <v>130</v>
      </c>
      <c r="E304" s="32" t="s">
        <v>73</v>
      </c>
      <c r="F304" s="32" t="s">
        <v>2027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1185</v>
      </c>
    </row>
    <row r="305" spans="1:15" ht="15.75" hidden="1" x14ac:dyDescent="0.25">
      <c r="A305" s="31">
        <v>423</v>
      </c>
      <c r="B305" s="32" t="s">
        <v>697</v>
      </c>
      <c r="C305" s="32" t="s">
        <v>698</v>
      </c>
      <c r="D305" s="32" t="s">
        <v>130</v>
      </c>
      <c r="E305" s="32" t="s">
        <v>73</v>
      </c>
      <c r="F305" s="32" t="s">
        <v>2027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77</v>
      </c>
      <c r="N305" s="32" t="s">
        <v>74</v>
      </c>
      <c r="O305" s="32" t="s">
        <v>1181</v>
      </c>
    </row>
    <row r="306" spans="1:15" s="118" customFormat="1" ht="15.75" hidden="1" x14ac:dyDescent="0.25">
      <c r="A306" s="116">
        <v>424</v>
      </c>
      <c r="B306" s="117" t="s">
        <v>699</v>
      </c>
      <c r="C306" s="117" t="s">
        <v>700</v>
      </c>
      <c r="D306" s="117" t="s">
        <v>130</v>
      </c>
      <c r="E306" s="117" t="s">
        <v>73</v>
      </c>
      <c r="F306" s="117" t="s">
        <v>2027</v>
      </c>
      <c r="G306" s="117" t="s">
        <v>77</v>
      </c>
      <c r="H306" s="117" t="s">
        <v>77</v>
      </c>
      <c r="I306" s="117" t="s">
        <v>74</v>
      </c>
      <c r="J306" s="117" t="s">
        <v>77</v>
      </c>
      <c r="K306" s="117" t="s">
        <v>74</v>
      </c>
      <c r="L306" s="117" t="s">
        <v>77</v>
      </c>
      <c r="M306" s="117" t="s">
        <v>77</v>
      </c>
      <c r="N306" s="117" t="s">
        <v>74</v>
      </c>
      <c r="O306" s="117" t="s">
        <v>1185</v>
      </c>
    </row>
    <row r="307" spans="1:15" ht="15.75" hidden="1" x14ac:dyDescent="0.25">
      <c r="A307" s="31">
        <v>425</v>
      </c>
      <c r="B307" s="32" t="s">
        <v>701</v>
      </c>
      <c r="C307" s="32" t="s">
        <v>702</v>
      </c>
      <c r="D307" s="32" t="s">
        <v>130</v>
      </c>
      <c r="E307" s="32" t="s">
        <v>73</v>
      </c>
      <c r="F307" s="32" t="s">
        <v>2027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77</v>
      </c>
      <c r="N307" s="32" t="s">
        <v>74</v>
      </c>
      <c r="O307" s="32" t="s">
        <v>1185</v>
      </c>
    </row>
    <row r="308" spans="1:15" ht="15.75" hidden="1" x14ac:dyDescent="0.25">
      <c r="A308" s="31">
        <v>427</v>
      </c>
      <c r="B308" s="32" t="s">
        <v>704</v>
      </c>
      <c r="C308" s="32" t="s">
        <v>705</v>
      </c>
      <c r="D308" s="32" t="s">
        <v>130</v>
      </c>
      <c r="E308" s="32" t="s">
        <v>82</v>
      </c>
      <c r="F308" s="32" t="s">
        <v>2027</v>
      </c>
      <c r="G308" s="32" t="s">
        <v>77</v>
      </c>
      <c r="H308" s="32" t="s">
        <v>77</v>
      </c>
      <c r="I308" s="32" t="s">
        <v>77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74</v>
      </c>
      <c r="O308" s="32" t="s">
        <v>1190</v>
      </c>
    </row>
    <row r="309" spans="1:15" ht="15.75" hidden="1" x14ac:dyDescent="0.25">
      <c r="A309" s="31">
        <v>428</v>
      </c>
      <c r="B309" s="32" t="s">
        <v>706</v>
      </c>
      <c r="C309" s="32" t="s">
        <v>707</v>
      </c>
      <c r="D309" s="32" t="s">
        <v>87</v>
      </c>
      <c r="E309" s="32" t="s">
        <v>73</v>
      </c>
      <c r="F309" s="32" t="s">
        <v>2027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74</v>
      </c>
      <c r="O309" s="32" t="s">
        <v>1184</v>
      </c>
    </row>
    <row r="310" spans="1:15" ht="31.5" hidden="1" x14ac:dyDescent="0.25">
      <c r="A310" s="31">
        <v>429</v>
      </c>
      <c r="B310" s="32" t="s">
        <v>708</v>
      </c>
      <c r="C310" s="32" t="s">
        <v>709</v>
      </c>
      <c r="D310" s="32" t="s">
        <v>87</v>
      </c>
      <c r="E310" s="32" t="s">
        <v>82</v>
      </c>
      <c r="F310" s="32" t="s">
        <v>2027</v>
      </c>
      <c r="G310" s="32" t="s">
        <v>77</v>
      </c>
      <c r="H310" s="32" t="s">
        <v>77</v>
      </c>
      <c r="I310" s="32" t="s">
        <v>74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74</v>
      </c>
      <c r="O310" s="32" t="s">
        <v>1189</v>
      </c>
    </row>
    <row r="311" spans="1:15" ht="15.75" hidden="1" x14ac:dyDescent="0.25">
      <c r="A311" s="31">
        <v>430</v>
      </c>
      <c r="B311" s="32" t="s">
        <v>2610</v>
      </c>
      <c r="C311" s="32" t="s">
        <v>2609</v>
      </c>
      <c r="D311" s="32" t="s">
        <v>72</v>
      </c>
      <c r="E311" s="32" t="s">
        <v>90</v>
      </c>
      <c r="F311" s="32" t="s">
        <v>2027</v>
      </c>
      <c r="G311" s="32" t="s">
        <v>2029</v>
      </c>
      <c r="H311" s="32" t="s">
        <v>2029</v>
      </c>
      <c r="I311" s="32"/>
      <c r="J311" s="32" t="s">
        <v>2029</v>
      </c>
      <c r="K311" s="32"/>
      <c r="L311" s="32"/>
      <c r="M311" s="32"/>
      <c r="N311" s="32"/>
      <c r="O311" s="32"/>
    </row>
    <row r="312" spans="1:15" ht="15.75" x14ac:dyDescent="0.25">
      <c r="A312" s="31">
        <v>987</v>
      </c>
      <c r="B312" s="32" t="s">
        <v>1152</v>
      </c>
      <c r="C312" s="29" t="s">
        <v>1153</v>
      </c>
      <c r="D312" s="32" t="s">
        <v>72</v>
      </c>
      <c r="E312" s="32" t="s">
        <v>105</v>
      </c>
      <c r="F312" s="32" t="s">
        <v>2027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74</v>
      </c>
      <c r="O312" s="32" t="s">
        <v>1207</v>
      </c>
    </row>
    <row r="313" spans="1:15" ht="15.75" x14ac:dyDescent="0.25">
      <c r="A313" s="31">
        <v>819</v>
      </c>
      <c r="B313" s="32" t="s">
        <v>945</v>
      </c>
      <c r="C313" s="32" t="s">
        <v>946</v>
      </c>
      <c r="D313" s="32" t="s">
        <v>72</v>
      </c>
      <c r="E313" s="32" t="s">
        <v>105</v>
      </c>
      <c r="F313" s="32" t="s">
        <v>2027</v>
      </c>
      <c r="G313" s="32" t="s">
        <v>74</v>
      </c>
      <c r="H313" s="32" t="s">
        <v>74</v>
      </c>
      <c r="I313" s="32" t="s">
        <v>74</v>
      </c>
      <c r="J313" s="32" t="s">
        <v>74</v>
      </c>
      <c r="K313" s="32" t="s">
        <v>74</v>
      </c>
      <c r="L313" s="32" t="s">
        <v>74</v>
      </c>
      <c r="M313" s="32" t="s">
        <v>74</v>
      </c>
      <c r="N313" s="32" t="s">
        <v>74</v>
      </c>
      <c r="O313" s="32" t="s">
        <v>1202</v>
      </c>
    </row>
    <row r="314" spans="1:15" ht="15.75" hidden="1" x14ac:dyDescent="0.25">
      <c r="A314" s="31">
        <v>433</v>
      </c>
      <c r="B314" s="32" t="s">
        <v>712</v>
      </c>
      <c r="C314" s="32" t="s">
        <v>713</v>
      </c>
      <c r="D314" s="32" t="s">
        <v>87</v>
      </c>
      <c r="E314" s="32" t="s">
        <v>82</v>
      </c>
      <c r="F314" s="32" t="s">
        <v>2027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1189</v>
      </c>
    </row>
    <row r="315" spans="1:15" ht="15.75" hidden="1" x14ac:dyDescent="0.25">
      <c r="A315" s="31">
        <v>434</v>
      </c>
      <c r="B315" s="32" t="s">
        <v>714</v>
      </c>
      <c r="C315" s="32" t="s">
        <v>715</v>
      </c>
      <c r="D315" s="32" t="s">
        <v>130</v>
      </c>
      <c r="E315" s="32" t="s">
        <v>73</v>
      </c>
      <c r="F315" s="32" t="s">
        <v>2027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77</v>
      </c>
      <c r="M315" s="32" t="s">
        <v>74</v>
      </c>
      <c r="N315" s="32" t="s">
        <v>77</v>
      </c>
      <c r="O315" s="32" t="s">
        <v>1184</v>
      </c>
    </row>
    <row r="316" spans="1:15" ht="31.5" hidden="1" x14ac:dyDescent="0.25">
      <c r="A316" s="31">
        <v>435</v>
      </c>
      <c r="B316" s="32" t="s">
        <v>716</v>
      </c>
      <c r="C316" s="32" t="s">
        <v>717</v>
      </c>
      <c r="D316" s="32" t="s">
        <v>72</v>
      </c>
      <c r="E316" s="32" t="s">
        <v>73</v>
      </c>
      <c r="F316" s="32" t="s">
        <v>2029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1184</v>
      </c>
    </row>
    <row r="317" spans="1:15" ht="31.5" hidden="1" x14ac:dyDescent="0.25">
      <c r="A317" s="31">
        <v>436</v>
      </c>
      <c r="B317" s="32" t="s">
        <v>718</v>
      </c>
      <c r="C317" s="32" t="s">
        <v>719</v>
      </c>
      <c r="D317" s="32" t="s">
        <v>72</v>
      </c>
      <c r="E317" s="32" t="s">
        <v>73</v>
      </c>
      <c r="F317" s="32" t="s">
        <v>2029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77</v>
      </c>
      <c r="O317" s="32" t="s">
        <v>1184</v>
      </c>
    </row>
    <row r="318" spans="1:15" ht="15.75" hidden="1" x14ac:dyDescent="0.25">
      <c r="A318" s="31">
        <v>437</v>
      </c>
      <c r="B318" s="32" t="s">
        <v>720</v>
      </c>
      <c r="C318" s="32" t="s">
        <v>31</v>
      </c>
      <c r="D318" s="32" t="s">
        <v>72</v>
      </c>
      <c r="E318" s="32" t="s">
        <v>73</v>
      </c>
      <c r="F318" s="32" t="s">
        <v>2029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77</v>
      </c>
      <c r="O318" s="32" t="s">
        <v>1184</v>
      </c>
    </row>
    <row r="319" spans="1:15" ht="31.5" hidden="1" x14ac:dyDescent="0.25">
      <c r="A319" s="31">
        <v>438</v>
      </c>
      <c r="B319" s="32" t="s">
        <v>721</v>
      </c>
      <c r="C319" s="32" t="s">
        <v>32</v>
      </c>
      <c r="D319" s="32" t="s">
        <v>72</v>
      </c>
      <c r="E319" s="32" t="s">
        <v>73</v>
      </c>
      <c r="F319" s="32" t="s">
        <v>2029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1184</v>
      </c>
    </row>
    <row r="320" spans="1:15" ht="31.5" hidden="1" x14ac:dyDescent="0.25">
      <c r="A320" s="31">
        <v>441</v>
      </c>
      <c r="B320" s="32" t="s">
        <v>2061</v>
      </c>
      <c r="C320" s="32" t="s">
        <v>2062</v>
      </c>
      <c r="D320" s="32" t="s">
        <v>72</v>
      </c>
      <c r="E320" s="32" t="s">
        <v>73</v>
      </c>
      <c r="F320" s="32" t="s">
        <v>2027</v>
      </c>
      <c r="G320" s="32" t="s">
        <v>2027</v>
      </c>
      <c r="H320" s="32" t="s">
        <v>2027</v>
      </c>
      <c r="I320" s="32" t="s">
        <v>2016</v>
      </c>
      <c r="J320" s="32" t="s">
        <v>2027</v>
      </c>
      <c r="K320" s="32" t="s">
        <v>2016</v>
      </c>
      <c r="L320" s="32" t="s">
        <v>2016</v>
      </c>
      <c r="M320" s="32" t="s">
        <v>2016</v>
      </c>
      <c r="N320" s="32" t="s">
        <v>2016</v>
      </c>
      <c r="O320" s="32" t="s">
        <v>2016</v>
      </c>
    </row>
    <row r="321" spans="1:15" ht="15.75" hidden="1" x14ac:dyDescent="0.25">
      <c r="A321" s="31">
        <v>443</v>
      </c>
      <c r="B321" s="32" t="s">
        <v>725</v>
      </c>
      <c r="C321" s="32" t="s">
        <v>33</v>
      </c>
      <c r="D321" s="32" t="s">
        <v>130</v>
      </c>
      <c r="E321" s="32" t="s">
        <v>73</v>
      </c>
      <c r="F321" s="32" t="s">
        <v>2027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74</v>
      </c>
      <c r="N321" s="32" t="s">
        <v>77</v>
      </c>
      <c r="O321" s="32" t="s">
        <v>1182</v>
      </c>
    </row>
    <row r="322" spans="1:15" ht="15.75" x14ac:dyDescent="0.25">
      <c r="A322" s="31">
        <v>496</v>
      </c>
      <c r="B322" s="32" t="s">
        <v>775</v>
      </c>
      <c r="C322" s="32" t="s">
        <v>776</v>
      </c>
      <c r="D322" s="32" t="s">
        <v>87</v>
      </c>
      <c r="E322" s="32" t="s">
        <v>105</v>
      </c>
      <c r="F322" s="32" t="s">
        <v>2027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77</v>
      </c>
      <c r="N322" s="32" t="s">
        <v>74</v>
      </c>
      <c r="O322" s="32" t="s">
        <v>1207</v>
      </c>
    </row>
    <row r="323" spans="1:15" ht="15.75" hidden="1" x14ac:dyDescent="0.25">
      <c r="A323" s="31">
        <v>446</v>
      </c>
      <c r="B323" s="32" t="s">
        <v>1950</v>
      </c>
      <c r="C323" s="32" t="s">
        <v>1942</v>
      </c>
      <c r="D323" s="32" t="s">
        <v>72</v>
      </c>
      <c r="E323" s="32" t="s">
        <v>73</v>
      </c>
      <c r="F323" s="32" t="s">
        <v>2027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2016</v>
      </c>
    </row>
    <row r="324" spans="1:15" ht="15.75" hidden="1" x14ac:dyDescent="0.25">
      <c r="A324" s="31">
        <v>447</v>
      </c>
      <c r="B324" s="32" t="s">
        <v>728</v>
      </c>
      <c r="C324" s="32" t="s">
        <v>50</v>
      </c>
      <c r="D324" s="32" t="s">
        <v>130</v>
      </c>
      <c r="E324" s="32" t="s">
        <v>82</v>
      </c>
      <c r="F324" s="32" t="s">
        <v>2027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hidden="1" x14ac:dyDescent="0.25">
      <c r="A325" s="31">
        <v>448</v>
      </c>
      <c r="B325" s="32" t="s">
        <v>729</v>
      </c>
      <c r="C325" s="32" t="s">
        <v>34</v>
      </c>
      <c r="D325" s="32" t="s">
        <v>130</v>
      </c>
      <c r="E325" s="32" t="s">
        <v>73</v>
      </c>
      <c r="F325" s="32" t="s">
        <v>2027</v>
      </c>
      <c r="G325" s="32" t="s">
        <v>77</v>
      </c>
      <c r="H325" s="32" t="s">
        <v>77</v>
      </c>
      <c r="I325" s="32" t="s">
        <v>74</v>
      </c>
      <c r="J325" s="32" t="s">
        <v>77</v>
      </c>
      <c r="K325" s="32" t="s">
        <v>77</v>
      </c>
      <c r="L325" s="32" t="s">
        <v>77</v>
      </c>
      <c r="M325" s="32" t="s">
        <v>77</v>
      </c>
      <c r="N325" s="32" t="s">
        <v>74</v>
      </c>
      <c r="O325" s="32" t="s">
        <v>1179</v>
      </c>
    </row>
    <row r="326" spans="1:15" ht="15.75" hidden="1" x14ac:dyDescent="0.25">
      <c r="A326" s="31">
        <v>449</v>
      </c>
      <c r="B326" s="32" t="s">
        <v>1948</v>
      </c>
      <c r="C326" s="32" t="s">
        <v>2063</v>
      </c>
      <c r="D326" s="32" t="s">
        <v>72</v>
      </c>
      <c r="E326" s="32" t="s">
        <v>2016</v>
      </c>
      <c r="F326" s="32" t="s">
        <v>2027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74</v>
      </c>
      <c r="L326" s="32" t="s">
        <v>77</v>
      </c>
      <c r="M326" s="32" t="s">
        <v>74</v>
      </c>
      <c r="N326" s="32" t="s">
        <v>77</v>
      </c>
      <c r="O326" s="32" t="s">
        <v>2016</v>
      </c>
    </row>
    <row r="327" spans="1:15" ht="15.75" hidden="1" x14ac:dyDescent="0.25">
      <c r="A327" s="31">
        <v>453</v>
      </c>
      <c r="B327" s="32" t="s">
        <v>736</v>
      </c>
      <c r="C327" s="32" t="s">
        <v>737</v>
      </c>
      <c r="D327" s="32" t="s">
        <v>72</v>
      </c>
      <c r="E327" s="32" t="s">
        <v>73</v>
      </c>
      <c r="F327" s="32" t="s">
        <v>2029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1184</v>
      </c>
    </row>
    <row r="328" spans="1:15" ht="15.75" hidden="1" x14ac:dyDescent="0.25">
      <c r="A328" s="31">
        <v>454</v>
      </c>
      <c r="B328" s="32" t="s">
        <v>2064</v>
      </c>
      <c r="C328" s="32" t="s">
        <v>2065</v>
      </c>
      <c r="D328" s="32" t="s">
        <v>2016</v>
      </c>
      <c r="E328" s="32" t="s">
        <v>2016</v>
      </c>
      <c r="F328" s="32" t="s">
        <v>2027</v>
      </c>
      <c r="G328" s="32" t="s">
        <v>77</v>
      </c>
      <c r="H328" s="32" t="s">
        <v>77</v>
      </c>
      <c r="I328" s="32" t="s">
        <v>77</v>
      </c>
      <c r="J328" s="32" t="s">
        <v>77</v>
      </c>
      <c r="K328" s="32" t="s">
        <v>74</v>
      </c>
      <c r="L328" s="32" t="s">
        <v>77</v>
      </c>
      <c r="M328" s="32" t="s">
        <v>74</v>
      </c>
      <c r="N328" s="32" t="s">
        <v>77</v>
      </c>
      <c r="O328" s="32" t="s">
        <v>2016</v>
      </c>
    </row>
    <row r="329" spans="1:15" ht="15.75" hidden="1" x14ac:dyDescent="0.25">
      <c r="A329" s="31">
        <v>455</v>
      </c>
      <c r="B329" s="32" t="s">
        <v>738</v>
      </c>
      <c r="C329" s="32" t="s">
        <v>739</v>
      </c>
      <c r="D329" s="32" t="s">
        <v>87</v>
      </c>
      <c r="E329" s="32" t="s">
        <v>90</v>
      </c>
      <c r="F329" s="32" t="s">
        <v>2027</v>
      </c>
      <c r="G329" s="32" t="s">
        <v>77</v>
      </c>
      <c r="H329" s="32" t="s">
        <v>77</v>
      </c>
      <c r="I329" s="32" t="s">
        <v>77</v>
      </c>
      <c r="J329" s="32" t="s">
        <v>77</v>
      </c>
      <c r="K329" s="32" t="s">
        <v>74</v>
      </c>
      <c r="L329" s="32" t="s">
        <v>77</v>
      </c>
      <c r="M329" s="32" t="s">
        <v>74</v>
      </c>
      <c r="N329" s="32" t="s">
        <v>77</v>
      </c>
      <c r="O329" s="32" t="s">
        <v>1178</v>
      </c>
    </row>
    <row r="330" spans="1:15" ht="15.75" hidden="1" x14ac:dyDescent="0.25">
      <c r="A330" s="31">
        <v>456</v>
      </c>
      <c r="B330" s="32" t="s">
        <v>2640</v>
      </c>
      <c r="C330" s="29" t="s">
        <v>2633</v>
      </c>
      <c r="D330" s="29" t="s">
        <v>72</v>
      </c>
      <c r="E330" s="29" t="s">
        <v>73</v>
      </c>
      <c r="F330" s="32" t="s">
        <v>2029</v>
      </c>
      <c r="G330" s="32" t="s">
        <v>77</v>
      </c>
      <c r="H330" s="32" t="s">
        <v>77</v>
      </c>
      <c r="I330" s="32"/>
      <c r="J330" s="32" t="s">
        <v>77</v>
      </c>
      <c r="K330" s="32"/>
      <c r="L330" s="32"/>
      <c r="M330" s="32"/>
      <c r="N330" s="32"/>
      <c r="O330" s="32"/>
    </row>
    <row r="331" spans="1:15" ht="15.75" hidden="1" x14ac:dyDescent="0.25">
      <c r="A331" s="31">
        <v>458</v>
      </c>
      <c r="B331" s="32" t="s">
        <v>1963</v>
      </c>
      <c r="C331" s="32" t="s">
        <v>2066</v>
      </c>
      <c r="D331" s="32" t="s">
        <v>2016</v>
      </c>
      <c r="E331" s="32" t="s">
        <v>73</v>
      </c>
      <c r="F331" s="32" t="s">
        <v>2027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2016</v>
      </c>
    </row>
    <row r="332" spans="1:15" ht="15.75" hidden="1" x14ac:dyDescent="0.25">
      <c r="A332" s="31">
        <v>459</v>
      </c>
      <c r="B332" s="32" t="s">
        <v>1936</v>
      </c>
      <c r="C332" s="32" t="s">
        <v>1935</v>
      </c>
      <c r="D332" s="32" t="s">
        <v>72</v>
      </c>
      <c r="E332" s="32" t="s">
        <v>73</v>
      </c>
      <c r="F332" s="32" t="s">
        <v>2027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77</v>
      </c>
      <c r="M332" s="32" t="s">
        <v>74</v>
      </c>
      <c r="N332" s="32" t="s">
        <v>77</v>
      </c>
      <c r="O332" s="32" t="s">
        <v>2016</v>
      </c>
    </row>
    <row r="333" spans="1:15" ht="15.75" hidden="1" x14ac:dyDescent="0.25">
      <c r="A333" s="31">
        <v>461</v>
      </c>
      <c r="B333" s="32" t="s">
        <v>742</v>
      </c>
      <c r="C333" s="32" t="s">
        <v>743</v>
      </c>
      <c r="D333" s="32" t="s">
        <v>72</v>
      </c>
      <c r="E333" s="32" t="s">
        <v>73</v>
      </c>
      <c r="F333" s="32" t="s">
        <v>2029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1184</v>
      </c>
    </row>
    <row r="334" spans="1:15" ht="15.75" hidden="1" x14ac:dyDescent="0.25">
      <c r="A334" s="31">
        <v>462</v>
      </c>
      <c r="B334" s="32" t="s">
        <v>1928</v>
      </c>
      <c r="C334" s="32" t="s">
        <v>1905</v>
      </c>
      <c r="D334" s="32" t="s">
        <v>72</v>
      </c>
      <c r="E334" s="32" t="s">
        <v>82</v>
      </c>
      <c r="F334" s="32" t="s">
        <v>2027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2016</v>
      </c>
    </row>
    <row r="335" spans="1:15" ht="15.75" x14ac:dyDescent="0.25">
      <c r="A335" s="31">
        <v>463</v>
      </c>
      <c r="B335" s="32" t="s">
        <v>744</v>
      </c>
      <c r="C335" s="32" t="s">
        <v>745</v>
      </c>
      <c r="D335" s="32" t="s">
        <v>87</v>
      </c>
      <c r="E335" s="32" t="s">
        <v>105</v>
      </c>
      <c r="F335" s="32" t="s">
        <v>2027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1203</v>
      </c>
    </row>
    <row r="336" spans="1:15" ht="31.5" hidden="1" x14ac:dyDescent="0.25">
      <c r="A336" s="31">
        <v>465</v>
      </c>
      <c r="B336" s="32" t="s">
        <v>2007</v>
      </c>
      <c r="C336" s="32" t="s">
        <v>2067</v>
      </c>
      <c r="D336" s="32" t="s">
        <v>72</v>
      </c>
      <c r="E336" s="32" t="s">
        <v>73</v>
      </c>
      <c r="F336" s="32" t="s">
        <v>2029</v>
      </c>
      <c r="G336" s="32" t="s">
        <v>77</v>
      </c>
      <c r="H336" s="32" t="s">
        <v>74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2016</v>
      </c>
    </row>
    <row r="337" spans="1:15" ht="15.75" hidden="1" x14ac:dyDescent="0.25">
      <c r="A337" s="31">
        <v>466</v>
      </c>
      <c r="B337" s="32" t="s">
        <v>2135</v>
      </c>
      <c r="C337" s="32" t="s">
        <v>1909</v>
      </c>
      <c r="D337" s="32" t="s">
        <v>72</v>
      </c>
      <c r="E337" s="32" t="s">
        <v>73</v>
      </c>
      <c r="F337" s="32" t="s">
        <v>2027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2016</v>
      </c>
    </row>
    <row r="338" spans="1:15" ht="31.5" x14ac:dyDescent="0.25">
      <c r="A338" s="31">
        <v>402</v>
      </c>
      <c r="B338" s="32" t="s">
        <v>659</v>
      </c>
      <c r="C338" s="32" t="s">
        <v>660</v>
      </c>
      <c r="D338" s="32" t="s">
        <v>130</v>
      </c>
      <c r="E338" s="32" t="s">
        <v>105</v>
      </c>
      <c r="F338" s="32" t="s">
        <v>2027</v>
      </c>
      <c r="G338" s="32" t="s">
        <v>77</v>
      </c>
      <c r="H338" s="32" t="s">
        <v>77</v>
      </c>
      <c r="I338" s="32" t="s">
        <v>77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74</v>
      </c>
      <c r="O338" s="32" t="s">
        <v>1207</v>
      </c>
    </row>
    <row r="339" spans="1:15" s="110" customFormat="1" ht="15.75" hidden="1" x14ac:dyDescent="0.25">
      <c r="A339" s="116">
        <v>468</v>
      </c>
      <c r="B339" s="117" t="s">
        <v>2206</v>
      </c>
      <c r="C339" s="158" t="s">
        <v>2173</v>
      </c>
      <c r="D339" s="158" t="s">
        <v>72</v>
      </c>
      <c r="E339" s="158" t="s">
        <v>73</v>
      </c>
      <c r="F339" s="117" t="s">
        <v>1299</v>
      </c>
      <c r="G339" s="117" t="s">
        <v>1299</v>
      </c>
      <c r="H339" s="117" t="s">
        <v>1299</v>
      </c>
      <c r="I339" s="117" t="s">
        <v>1299</v>
      </c>
      <c r="J339" s="117" t="s">
        <v>1299</v>
      </c>
      <c r="K339" s="117" t="s">
        <v>1299</v>
      </c>
      <c r="L339" s="117" t="s">
        <v>1299</v>
      </c>
      <c r="M339" s="117" t="s">
        <v>1299</v>
      </c>
      <c r="N339" s="117"/>
      <c r="O339" s="117"/>
    </row>
    <row r="340" spans="1:15" s="79" customFormat="1" ht="15.75" hidden="1" x14ac:dyDescent="0.25">
      <c r="A340" s="80">
        <v>470</v>
      </c>
      <c r="B340" s="81" t="s">
        <v>746</v>
      </c>
      <c r="C340" s="81" t="s">
        <v>747</v>
      </c>
      <c r="D340" s="81" t="s">
        <v>87</v>
      </c>
      <c r="E340" s="81" t="s">
        <v>90</v>
      </c>
      <c r="F340" s="81" t="s">
        <v>2027</v>
      </c>
      <c r="G340" s="81" t="s">
        <v>77</v>
      </c>
      <c r="H340" s="81" t="s">
        <v>77</v>
      </c>
      <c r="I340" s="81" t="s">
        <v>74</v>
      </c>
      <c r="J340" s="81" t="s">
        <v>77</v>
      </c>
      <c r="K340" s="81" t="s">
        <v>77</v>
      </c>
      <c r="L340" s="81" t="s">
        <v>77</v>
      </c>
      <c r="M340" s="81" t="s">
        <v>77</v>
      </c>
      <c r="N340" s="81" t="s">
        <v>77</v>
      </c>
      <c r="O340" s="81" t="s">
        <v>1178</v>
      </c>
    </row>
    <row r="341" spans="1:15" ht="15.75" hidden="1" x14ac:dyDescent="0.25">
      <c r="A341" s="31">
        <v>471</v>
      </c>
      <c r="B341" s="32" t="s">
        <v>1946</v>
      </c>
      <c r="C341" s="32" t="s">
        <v>2068</v>
      </c>
      <c r="D341" s="32" t="s">
        <v>72</v>
      </c>
      <c r="E341" s="32" t="s">
        <v>2016</v>
      </c>
      <c r="F341" s="32" t="s">
        <v>2027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2016</v>
      </c>
    </row>
    <row r="342" spans="1:15" ht="31.5" hidden="1" x14ac:dyDescent="0.25">
      <c r="A342" s="31">
        <v>472</v>
      </c>
      <c r="B342" s="32" t="s">
        <v>2579</v>
      </c>
      <c r="C342" s="32" t="s">
        <v>2578</v>
      </c>
      <c r="D342" s="32" t="s">
        <v>72</v>
      </c>
      <c r="E342" s="32" t="s">
        <v>82</v>
      </c>
      <c r="F342" s="32" t="s">
        <v>2027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74</v>
      </c>
      <c r="N342" s="32" t="s">
        <v>74</v>
      </c>
      <c r="O342" s="32" t="s">
        <v>1190</v>
      </c>
    </row>
    <row r="343" spans="1:15" ht="15.75" hidden="1" x14ac:dyDescent="0.25">
      <c r="A343" s="31">
        <v>473</v>
      </c>
      <c r="B343" s="32" t="s">
        <v>748</v>
      </c>
      <c r="C343" s="32" t="s">
        <v>35</v>
      </c>
      <c r="D343" s="32" t="s">
        <v>87</v>
      </c>
      <c r="E343" s="32" t="s">
        <v>73</v>
      </c>
      <c r="F343" s="32" t="s">
        <v>2027</v>
      </c>
      <c r="G343" s="32" t="s">
        <v>77</v>
      </c>
      <c r="H343" s="32" t="s">
        <v>77</v>
      </c>
      <c r="I343" s="32" t="s">
        <v>77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74</v>
      </c>
      <c r="O343" s="32" t="s">
        <v>1185</v>
      </c>
    </row>
    <row r="344" spans="1:15" ht="15.75" hidden="1" x14ac:dyDescent="0.25">
      <c r="A344" s="31">
        <v>474</v>
      </c>
      <c r="B344" s="32" t="s">
        <v>2641</v>
      </c>
      <c r="C344" s="29" t="s">
        <v>2634</v>
      </c>
      <c r="D344" s="29" t="s">
        <v>72</v>
      </c>
      <c r="E344" s="29" t="s">
        <v>73</v>
      </c>
      <c r="F344" s="32" t="s">
        <v>2029</v>
      </c>
      <c r="G344" s="32" t="s">
        <v>77</v>
      </c>
      <c r="H344" s="32" t="s">
        <v>77</v>
      </c>
      <c r="I344" s="32"/>
      <c r="J344" s="32" t="s">
        <v>77</v>
      </c>
      <c r="K344" s="32"/>
      <c r="L344" s="32"/>
      <c r="M344" s="32"/>
      <c r="N344" s="32"/>
      <c r="O344" s="32"/>
    </row>
    <row r="345" spans="1:15" ht="15.75" hidden="1" x14ac:dyDescent="0.25">
      <c r="A345" s="31">
        <v>476</v>
      </c>
      <c r="B345" s="32" t="s">
        <v>749</v>
      </c>
      <c r="C345" s="32" t="s">
        <v>750</v>
      </c>
      <c r="D345" s="32" t="s">
        <v>87</v>
      </c>
      <c r="E345" s="32" t="s">
        <v>73</v>
      </c>
      <c r="F345" s="32" t="s">
        <v>2029</v>
      </c>
      <c r="G345" s="32" t="s">
        <v>77</v>
      </c>
      <c r="H345" s="32" t="s">
        <v>77</v>
      </c>
      <c r="I345" s="32" t="s">
        <v>77</v>
      </c>
      <c r="J345" s="32" t="s">
        <v>77</v>
      </c>
      <c r="K345" s="32" t="s">
        <v>77</v>
      </c>
      <c r="L345" s="32" t="s">
        <v>77</v>
      </c>
      <c r="M345" s="32" t="s">
        <v>77</v>
      </c>
      <c r="N345" s="32" t="s">
        <v>74</v>
      </c>
      <c r="O345" s="32" t="s">
        <v>1185</v>
      </c>
    </row>
    <row r="346" spans="1:15" ht="31.5" x14ac:dyDescent="0.25">
      <c r="A346" s="31">
        <v>388</v>
      </c>
      <c r="B346" s="32" t="s">
        <v>636</v>
      </c>
      <c r="C346" s="32" t="s">
        <v>637</v>
      </c>
      <c r="D346" s="32" t="s">
        <v>130</v>
      </c>
      <c r="E346" s="32" t="s">
        <v>105</v>
      </c>
      <c r="F346" s="32" t="s">
        <v>2027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74</v>
      </c>
      <c r="O346" s="32" t="s">
        <v>1204</v>
      </c>
    </row>
    <row r="347" spans="1:15" ht="15.75" hidden="1" x14ac:dyDescent="0.25">
      <c r="A347" s="31">
        <v>480</v>
      </c>
      <c r="B347" s="32" t="s">
        <v>2209</v>
      </c>
      <c r="C347" s="29" t="s">
        <v>2489</v>
      </c>
      <c r="D347" s="29"/>
      <c r="E347" s="29" t="s">
        <v>82</v>
      </c>
      <c r="F347" s="32" t="s">
        <v>1299</v>
      </c>
      <c r="G347" s="32" t="s">
        <v>1299</v>
      </c>
      <c r="H347" s="32" t="s">
        <v>1299</v>
      </c>
      <c r="I347" s="32" t="s">
        <v>1299</v>
      </c>
      <c r="J347" s="32" t="s">
        <v>1299</v>
      </c>
      <c r="K347" s="32" t="s">
        <v>1299</v>
      </c>
      <c r="L347" s="32" t="s">
        <v>1299</v>
      </c>
      <c r="M347" s="32" t="s">
        <v>1299</v>
      </c>
      <c r="N347" s="32"/>
      <c r="O347" s="32"/>
    </row>
    <row r="348" spans="1:15" ht="15.75" x14ac:dyDescent="0.25">
      <c r="A348" s="31">
        <v>954</v>
      </c>
      <c r="B348" s="32" t="s">
        <v>1111</v>
      </c>
      <c r="C348" s="29" t="s">
        <v>1112</v>
      </c>
      <c r="D348" s="32" t="s">
        <v>72</v>
      </c>
      <c r="E348" s="32" t="s">
        <v>105</v>
      </c>
      <c r="F348" s="32" t="s">
        <v>2027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77</v>
      </c>
      <c r="L348" s="32" t="s">
        <v>77</v>
      </c>
      <c r="M348" s="32" t="s">
        <v>77</v>
      </c>
      <c r="N348" s="32" t="s">
        <v>77</v>
      </c>
      <c r="O348" s="29" t="s">
        <v>1208</v>
      </c>
    </row>
    <row r="349" spans="1:15" ht="15.75" x14ac:dyDescent="0.25">
      <c r="A349" s="31">
        <v>857</v>
      </c>
      <c r="B349" s="32" t="s">
        <v>1004</v>
      </c>
      <c r="C349" s="32" t="s">
        <v>1005</v>
      </c>
      <c r="D349" s="32" t="s">
        <v>72</v>
      </c>
      <c r="E349" s="32" t="s">
        <v>105</v>
      </c>
      <c r="F349" s="32" t="s">
        <v>2027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77</v>
      </c>
      <c r="L349" s="32" t="s">
        <v>77</v>
      </c>
      <c r="M349" s="32" t="s">
        <v>77</v>
      </c>
      <c r="N349" s="32" t="s">
        <v>77</v>
      </c>
      <c r="O349" s="32" t="s">
        <v>1202</v>
      </c>
    </row>
    <row r="350" spans="1:15" ht="15.75" hidden="1" x14ac:dyDescent="0.25">
      <c r="A350" s="31">
        <v>485</v>
      </c>
      <c r="B350" s="32" t="s">
        <v>760</v>
      </c>
      <c r="C350" s="32" t="s">
        <v>36</v>
      </c>
      <c r="D350" s="32" t="s">
        <v>87</v>
      </c>
      <c r="E350" s="32" t="s">
        <v>73</v>
      </c>
      <c r="F350" s="32" t="s">
        <v>2027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1181</v>
      </c>
    </row>
    <row r="351" spans="1:15" ht="15.75" hidden="1" x14ac:dyDescent="0.25">
      <c r="A351" s="31">
        <v>486</v>
      </c>
      <c r="B351" s="32" t="s">
        <v>761</v>
      </c>
      <c r="C351" s="32" t="s">
        <v>762</v>
      </c>
      <c r="D351" s="32" t="s">
        <v>72</v>
      </c>
      <c r="E351" s="32" t="s">
        <v>82</v>
      </c>
      <c r="F351" s="32" t="s">
        <v>2027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77</v>
      </c>
      <c r="N351" s="32" t="s">
        <v>74</v>
      </c>
      <c r="O351" s="32" t="s">
        <v>1187</v>
      </c>
    </row>
    <row r="352" spans="1:15" ht="15.75" hidden="1" x14ac:dyDescent="0.25">
      <c r="A352" s="31">
        <v>487</v>
      </c>
      <c r="B352" s="32" t="s">
        <v>763</v>
      </c>
      <c r="C352" s="32" t="s">
        <v>764</v>
      </c>
      <c r="D352" s="32" t="s">
        <v>87</v>
      </c>
      <c r="E352" s="32" t="s">
        <v>73</v>
      </c>
      <c r="F352" s="32" t="s">
        <v>2029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74</v>
      </c>
      <c r="O352" s="32" t="s">
        <v>1188</v>
      </c>
    </row>
    <row r="353" spans="1:15" ht="31.5" hidden="1" x14ac:dyDescent="0.25">
      <c r="A353" s="31">
        <v>488</v>
      </c>
      <c r="B353" s="32" t="s">
        <v>765</v>
      </c>
      <c r="C353" s="32" t="s">
        <v>766</v>
      </c>
      <c r="D353" s="32" t="s">
        <v>87</v>
      </c>
      <c r="E353" s="32" t="s">
        <v>73</v>
      </c>
      <c r="F353" s="32" t="s">
        <v>2027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1181</v>
      </c>
    </row>
    <row r="354" spans="1:15" ht="15.75" x14ac:dyDescent="0.25">
      <c r="A354" s="31">
        <v>732</v>
      </c>
      <c r="B354" s="32" t="s">
        <v>218</v>
      </c>
      <c r="C354" s="32" t="s">
        <v>219</v>
      </c>
      <c r="D354" s="32" t="s">
        <v>72</v>
      </c>
      <c r="E354" s="32" t="s">
        <v>105</v>
      </c>
      <c r="F354" s="32" t="s">
        <v>2027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1203</v>
      </c>
    </row>
    <row r="355" spans="1:15" ht="15.75" hidden="1" x14ac:dyDescent="0.25">
      <c r="A355" s="31">
        <v>490</v>
      </c>
      <c r="B355" s="32" t="s">
        <v>769</v>
      </c>
      <c r="C355" s="32" t="s">
        <v>37</v>
      </c>
      <c r="D355" s="32" t="s">
        <v>87</v>
      </c>
      <c r="E355" s="32" t="s">
        <v>73</v>
      </c>
      <c r="F355" s="32" t="s">
        <v>2027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1181</v>
      </c>
    </row>
    <row r="356" spans="1:15" ht="15.75" hidden="1" x14ac:dyDescent="0.25">
      <c r="A356" s="31">
        <v>491</v>
      </c>
      <c r="B356" s="32" t="s">
        <v>770</v>
      </c>
      <c r="C356" s="32" t="s">
        <v>771</v>
      </c>
      <c r="D356" s="32" t="s">
        <v>87</v>
      </c>
      <c r="E356" s="32" t="s">
        <v>82</v>
      </c>
      <c r="F356" s="32" t="s">
        <v>2027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77</v>
      </c>
      <c r="L356" s="32" t="s">
        <v>77</v>
      </c>
      <c r="M356" s="32" t="s">
        <v>77</v>
      </c>
      <c r="N356" s="32" t="s">
        <v>77</v>
      </c>
      <c r="O356" s="32" t="s">
        <v>1189</v>
      </c>
    </row>
    <row r="357" spans="1:15" ht="15.75" x14ac:dyDescent="0.25">
      <c r="A357" s="31">
        <v>304</v>
      </c>
      <c r="B357" s="32" t="s">
        <v>1250</v>
      </c>
      <c r="C357" s="32" t="s">
        <v>1251</v>
      </c>
      <c r="D357" s="32" t="s">
        <v>72</v>
      </c>
      <c r="E357" s="32" t="s">
        <v>105</v>
      </c>
      <c r="F357" s="32" t="s">
        <v>2027</v>
      </c>
      <c r="G357" s="32" t="s">
        <v>77</v>
      </c>
      <c r="H357" s="32" t="s">
        <v>77</v>
      </c>
      <c r="I357" s="32" t="s">
        <v>74</v>
      </c>
      <c r="J357" s="32" t="s">
        <v>74</v>
      </c>
      <c r="K357" s="32" t="s">
        <v>77</v>
      </c>
      <c r="L357" s="32" t="s">
        <v>77</v>
      </c>
      <c r="M357" s="32" t="s">
        <v>77</v>
      </c>
      <c r="N357" s="32" t="s">
        <v>74</v>
      </c>
      <c r="O357" s="32" t="s">
        <v>1202</v>
      </c>
    </row>
    <row r="358" spans="1:15" ht="31.5" hidden="1" x14ac:dyDescent="0.25">
      <c r="A358" s="31">
        <v>493</v>
      </c>
      <c r="B358" s="32" t="s">
        <v>772</v>
      </c>
      <c r="C358" s="32" t="s">
        <v>773</v>
      </c>
      <c r="D358" s="32" t="s">
        <v>87</v>
      </c>
      <c r="E358" s="32" t="s">
        <v>90</v>
      </c>
      <c r="F358" s="32" t="s">
        <v>2027</v>
      </c>
      <c r="G358" s="32" t="s">
        <v>77</v>
      </c>
      <c r="H358" s="32" t="s">
        <v>77</v>
      </c>
      <c r="I358" s="32" t="s">
        <v>77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77</v>
      </c>
      <c r="O358" s="32" t="s">
        <v>1179</v>
      </c>
    </row>
    <row r="359" spans="1:15" ht="15.75" hidden="1" x14ac:dyDescent="0.25">
      <c r="A359" s="31">
        <v>494</v>
      </c>
      <c r="B359" s="32" t="s">
        <v>774</v>
      </c>
      <c r="C359" s="32" t="s">
        <v>47</v>
      </c>
      <c r="D359" s="32" t="s">
        <v>87</v>
      </c>
      <c r="E359" s="32" t="s">
        <v>73</v>
      </c>
      <c r="F359" s="32" t="s">
        <v>2029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74</v>
      </c>
      <c r="O359" s="32" t="s">
        <v>1182</v>
      </c>
    </row>
    <row r="360" spans="1:15" ht="15.75" hidden="1" x14ac:dyDescent="0.25">
      <c r="A360" s="31">
        <v>495</v>
      </c>
      <c r="B360" s="32" t="s">
        <v>2471</v>
      </c>
      <c r="C360" s="32" t="s">
        <v>2445</v>
      </c>
      <c r="D360" s="32" t="s">
        <v>72</v>
      </c>
      <c r="E360" s="32" t="s">
        <v>1272</v>
      </c>
      <c r="F360" s="32" t="s">
        <v>2027</v>
      </c>
      <c r="G360" s="32" t="s">
        <v>2029</v>
      </c>
      <c r="H360" s="32" t="s">
        <v>2029</v>
      </c>
      <c r="I360" s="32" t="s">
        <v>2027</v>
      </c>
      <c r="J360" s="32" t="s">
        <v>2029</v>
      </c>
      <c r="K360" s="32" t="s">
        <v>2029</v>
      </c>
      <c r="L360" s="32" t="s">
        <v>2029</v>
      </c>
      <c r="M360" s="32" t="s">
        <v>2029</v>
      </c>
      <c r="N360" s="32" t="s">
        <v>2029</v>
      </c>
      <c r="O360" s="32" t="s">
        <v>1190</v>
      </c>
    </row>
    <row r="361" spans="1:15" ht="31.5" x14ac:dyDescent="0.25">
      <c r="A361" s="31">
        <v>99</v>
      </c>
      <c r="B361" s="32" t="s">
        <v>168</v>
      </c>
      <c r="C361" s="32" t="s">
        <v>169</v>
      </c>
      <c r="D361" s="32" t="s">
        <v>87</v>
      </c>
      <c r="E361" s="32" t="s">
        <v>105</v>
      </c>
      <c r="F361" s="32" t="s">
        <v>2027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77</v>
      </c>
      <c r="L361" s="32" t="s">
        <v>77</v>
      </c>
      <c r="M361" s="32" t="s">
        <v>77</v>
      </c>
      <c r="N361" s="32" t="s">
        <v>74</v>
      </c>
      <c r="O361" s="32" t="s">
        <v>1208</v>
      </c>
    </row>
    <row r="362" spans="1:15" ht="15.75" x14ac:dyDescent="0.25">
      <c r="A362" s="31">
        <v>42</v>
      </c>
      <c r="B362" s="32" t="s">
        <v>1246</v>
      </c>
      <c r="C362" s="32" t="s">
        <v>1247</v>
      </c>
      <c r="D362" s="32" t="s">
        <v>72</v>
      </c>
      <c r="E362" s="32" t="s">
        <v>105</v>
      </c>
      <c r="F362" s="32" t="s">
        <v>2027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1204</v>
      </c>
    </row>
    <row r="363" spans="1:15" ht="15.75" hidden="1" x14ac:dyDescent="0.25">
      <c r="A363" s="31">
        <v>498</v>
      </c>
      <c r="B363" s="32" t="s">
        <v>777</v>
      </c>
      <c r="C363" s="32" t="s">
        <v>778</v>
      </c>
      <c r="D363" s="32" t="s">
        <v>87</v>
      </c>
      <c r="E363" s="32" t="s">
        <v>73</v>
      </c>
      <c r="F363" s="32" t="s">
        <v>2027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77</v>
      </c>
      <c r="L363" s="32" t="s">
        <v>77</v>
      </c>
      <c r="M363" s="32" t="s">
        <v>77</v>
      </c>
      <c r="N363" s="32" t="s">
        <v>77</v>
      </c>
      <c r="O363" s="32" t="s">
        <v>1183</v>
      </c>
    </row>
    <row r="364" spans="1:15" ht="15.75" hidden="1" x14ac:dyDescent="0.25">
      <c r="A364" s="31">
        <v>499</v>
      </c>
      <c r="B364" s="32" t="s">
        <v>779</v>
      </c>
      <c r="C364" s="32" t="s">
        <v>780</v>
      </c>
      <c r="D364" s="32" t="s">
        <v>87</v>
      </c>
      <c r="E364" s="32" t="s">
        <v>73</v>
      </c>
      <c r="F364" s="32" t="s">
        <v>2027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77</v>
      </c>
      <c r="L364" s="32" t="s">
        <v>77</v>
      </c>
      <c r="M364" s="32" t="s">
        <v>77</v>
      </c>
      <c r="N364" s="32" t="s">
        <v>77</v>
      </c>
      <c r="O364" s="32" t="s">
        <v>1182</v>
      </c>
    </row>
    <row r="365" spans="1:15" ht="15.75" x14ac:dyDescent="0.25">
      <c r="A365" s="31">
        <v>334</v>
      </c>
      <c r="B365" s="32" t="s">
        <v>1965</v>
      </c>
      <c r="C365" s="32" t="s">
        <v>2058</v>
      </c>
      <c r="D365" s="32" t="s">
        <v>2016</v>
      </c>
      <c r="E365" s="32" t="s">
        <v>105</v>
      </c>
      <c r="F365" s="32" t="s">
        <v>2029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1178</v>
      </c>
    </row>
    <row r="366" spans="1:15" s="39" customFormat="1" ht="15.75" x14ac:dyDescent="0.25">
      <c r="A366" s="40">
        <v>518</v>
      </c>
      <c r="B366" s="32" t="s">
        <v>809</v>
      </c>
      <c r="C366" s="41" t="s">
        <v>810</v>
      </c>
      <c r="D366" s="41" t="s">
        <v>87</v>
      </c>
      <c r="E366" s="32" t="s">
        <v>105</v>
      </c>
      <c r="F366" s="32" t="s">
        <v>2027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41" t="s">
        <v>1202</v>
      </c>
    </row>
    <row r="367" spans="1:15" ht="15.75" x14ac:dyDescent="0.25">
      <c r="A367" s="31">
        <v>261</v>
      </c>
      <c r="B367" s="32" t="s">
        <v>526</v>
      </c>
      <c r="C367" s="32" t="s">
        <v>527</v>
      </c>
      <c r="D367" s="32" t="s">
        <v>87</v>
      </c>
      <c r="E367" s="32" t="s">
        <v>105</v>
      </c>
      <c r="F367" s="32" t="s">
        <v>2027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74</v>
      </c>
      <c r="L367" s="32" t="s">
        <v>77</v>
      </c>
      <c r="M367" s="32" t="s">
        <v>74</v>
      </c>
      <c r="N367" s="32" t="s">
        <v>77</v>
      </c>
      <c r="O367" s="32" t="s">
        <v>1203</v>
      </c>
    </row>
    <row r="368" spans="1:15" ht="15.75" x14ac:dyDescent="0.25">
      <c r="A368" s="31">
        <v>605</v>
      </c>
      <c r="B368" s="32" t="s">
        <v>239</v>
      </c>
      <c r="C368" s="32" t="s">
        <v>240</v>
      </c>
      <c r="D368" s="32" t="s">
        <v>72</v>
      </c>
      <c r="E368" s="32" t="s">
        <v>105</v>
      </c>
      <c r="F368" s="32" t="s">
        <v>2029</v>
      </c>
      <c r="G368" s="32" t="s">
        <v>77</v>
      </c>
      <c r="H368" s="32" t="s">
        <v>77</v>
      </c>
      <c r="I368" s="32" t="s">
        <v>77</v>
      </c>
      <c r="J368" s="32" t="s">
        <v>77</v>
      </c>
      <c r="K368" s="32" t="s">
        <v>77</v>
      </c>
      <c r="L368" s="32" t="s">
        <v>77</v>
      </c>
      <c r="M368" s="32" t="s">
        <v>77</v>
      </c>
      <c r="N368" s="32" t="s">
        <v>77</v>
      </c>
      <c r="O368" s="32" t="s">
        <v>1207</v>
      </c>
    </row>
    <row r="369" spans="1:15" ht="15.75" hidden="1" x14ac:dyDescent="0.25">
      <c r="A369" s="31">
        <v>507</v>
      </c>
      <c r="B369" s="32" t="s">
        <v>1957</v>
      </c>
      <c r="C369" s="32" t="s">
        <v>2069</v>
      </c>
      <c r="D369" s="32" t="s">
        <v>2016</v>
      </c>
      <c r="E369" s="32" t="s">
        <v>2016</v>
      </c>
      <c r="F369" s="32" t="s">
        <v>2027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74</v>
      </c>
      <c r="L369" s="32" t="s">
        <v>77</v>
      </c>
      <c r="M369" s="32" t="s">
        <v>74</v>
      </c>
      <c r="N369" s="32" t="s">
        <v>77</v>
      </c>
      <c r="O369" s="32" t="s">
        <v>2016</v>
      </c>
    </row>
    <row r="370" spans="1:15" ht="15.75" x14ac:dyDescent="0.25">
      <c r="A370" s="31">
        <v>990</v>
      </c>
      <c r="B370" s="32" t="s">
        <v>884</v>
      </c>
      <c r="C370" s="32" t="s">
        <v>885</v>
      </c>
      <c r="D370" s="32" t="s">
        <v>72</v>
      </c>
      <c r="E370" s="32" t="s">
        <v>105</v>
      </c>
      <c r="F370" s="32" t="s">
        <v>2027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1207</v>
      </c>
    </row>
    <row r="371" spans="1:15" ht="15.75" x14ac:dyDescent="0.25">
      <c r="A371" s="31">
        <v>737</v>
      </c>
      <c r="B371" s="32" t="s">
        <v>560</v>
      </c>
      <c r="C371" s="32" t="s">
        <v>561</v>
      </c>
      <c r="D371" s="32" t="s">
        <v>72</v>
      </c>
      <c r="E371" s="32" t="s">
        <v>105</v>
      </c>
      <c r="F371" s="32" t="s">
        <v>2027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74</v>
      </c>
      <c r="L371" s="32" t="s">
        <v>77</v>
      </c>
      <c r="M371" s="32" t="s">
        <v>74</v>
      </c>
      <c r="N371" s="32" t="s">
        <v>77</v>
      </c>
      <c r="O371" s="32" t="s">
        <v>1204</v>
      </c>
    </row>
    <row r="372" spans="1:15" ht="15.75" hidden="1" x14ac:dyDescent="0.25">
      <c r="A372" s="31">
        <v>512</v>
      </c>
      <c r="B372" s="32" t="s">
        <v>2200</v>
      </c>
      <c r="C372" s="29" t="s">
        <v>2490</v>
      </c>
      <c r="D372" s="29"/>
      <c r="E372" s="29" t="s">
        <v>82</v>
      </c>
      <c r="F372" s="32" t="s">
        <v>1299</v>
      </c>
      <c r="G372" s="32" t="s">
        <v>1299</v>
      </c>
      <c r="H372" s="32" t="s">
        <v>1299</v>
      </c>
      <c r="I372" s="32" t="s">
        <v>1299</v>
      </c>
      <c r="J372" s="32" t="s">
        <v>1299</v>
      </c>
      <c r="K372" s="32" t="s">
        <v>1299</v>
      </c>
      <c r="L372" s="32" t="s">
        <v>1299</v>
      </c>
      <c r="M372" s="32" t="s">
        <v>1299</v>
      </c>
      <c r="N372" s="32"/>
      <c r="O372" s="32"/>
    </row>
    <row r="373" spans="1:15" ht="15.75" hidden="1" x14ac:dyDescent="0.25">
      <c r="A373" s="31">
        <v>513</v>
      </c>
      <c r="B373" s="32" t="s">
        <v>800</v>
      </c>
      <c r="C373" s="32" t="s">
        <v>801</v>
      </c>
      <c r="D373" s="32" t="s">
        <v>87</v>
      </c>
      <c r="E373" s="32" t="s">
        <v>82</v>
      </c>
      <c r="F373" s="32" t="s">
        <v>2027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77</v>
      </c>
      <c r="M373" s="32" t="s">
        <v>74</v>
      </c>
      <c r="N373" s="32" t="s">
        <v>77</v>
      </c>
      <c r="O373" s="32" t="s">
        <v>1178</v>
      </c>
    </row>
    <row r="374" spans="1:15" ht="15.75" hidden="1" x14ac:dyDescent="0.25">
      <c r="A374" s="31">
        <v>514</v>
      </c>
      <c r="B374" s="32" t="s">
        <v>802</v>
      </c>
      <c r="C374" s="32" t="s">
        <v>803</v>
      </c>
      <c r="D374" s="32" t="s">
        <v>87</v>
      </c>
      <c r="E374" s="32" t="s">
        <v>73</v>
      </c>
      <c r="F374" s="32" t="s">
        <v>2027</v>
      </c>
      <c r="G374" s="32" t="s">
        <v>77</v>
      </c>
      <c r="H374" s="32" t="s">
        <v>74</v>
      </c>
      <c r="I374" s="32" t="s">
        <v>74</v>
      </c>
      <c r="J374" s="32" t="s">
        <v>74</v>
      </c>
      <c r="K374" s="32" t="s">
        <v>74</v>
      </c>
      <c r="L374" s="32" t="s">
        <v>77</v>
      </c>
      <c r="M374" s="32" t="s">
        <v>74</v>
      </c>
      <c r="N374" s="32" t="s">
        <v>74</v>
      </c>
      <c r="O374" s="32" t="s">
        <v>1188</v>
      </c>
    </row>
    <row r="375" spans="1:15" ht="15.75" hidden="1" x14ac:dyDescent="0.25">
      <c r="A375" s="31">
        <v>515</v>
      </c>
      <c r="B375" s="32" t="s">
        <v>804</v>
      </c>
      <c r="C375" s="32" t="s">
        <v>1262</v>
      </c>
      <c r="D375" s="32" t="s">
        <v>72</v>
      </c>
      <c r="E375" s="32" t="s">
        <v>73</v>
      </c>
      <c r="F375" s="32" t="s">
        <v>2029</v>
      </c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77</v>
      </c>
      <c r="L375" s="32" t="s">
        <v>77</v>
      </c>
      <c r="M375" s="32" t="s">
        <v>77</v>
      </c>
      <c r="N375" s="32" t="s">
        <v>74</v>
      </c>
      <c r="O375" s="32" t="s">
        <v>1182</v>
      </c>
    </row>
    <row r="376" spans="1:15" ht="31.5" hidden="1" x14ac:dyDescent="0.25">
      <c r="A376" s="31">
        <v>516</v>
      </c>
      <c r="B376" s="32" t="s">
        <v>805</v>
      </c>
      <c r="C376" s="32" t="s">
        <v>806</v>
      </c>
      <c r="D376" s="32" t="s">
        <v>87</v>
      </c>
      <c r="E376" s="32" t="s">
        <v>73</v>
      </c>
      <c r="F376" s="32" t="s">
        <v>2029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1183</v>
      </c>
    </row>
    <row r="377" spans="1:15" ht="15.75" hidden="1" x14ac:dyDescent="0.25">
      <c r="A377" s="31">
        <v>517</v>
      </c>
      <c r="B377" s="32" t="s">
        <v>807</v>
      </c>
      <c r="C377" s="32" t="s">
        <v>808</v>
      </c>
      <c r="D377" s="32" t="s">
        <v>87</v>
      </c>
      <c r="E377" s="32" t="s">
        <v>73</v>
      </c>
      <c r="F377" s="32" t="s">
        <v>2029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1186</v>
      </c>
    </row>
    <row r="378" spans="1:15" ht="15.75" x14ac:dyDescent="0.25">
      <c r="A378" s="31">
        <v>285</v>
      </c>
      <c r="B378" s="32" t="s">
        <v>568</v>
      </c>
      <c r="C378" s="32" t="s">
        <v>569</v>
      </c>
      <c r="D378" s="32" t="s">
        <v>72</v>
      </c>
      <c r="E378" s="32" t="s">
        <v>105</v>
      </c>
      <c r="F378" s="32" t="s">
        <v>2027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1204</v>
      </c>
    </row>
    <row r="379" spans="1:15" ht="15.75" hidden="1" x14ac:dyDescent="0.25">
      <c r="A379" s="31">
        <v>519</v>
      </c>
      <c r="B379" s="32" t="s">
        <v>811</v>
      </c>
      <c r="C379" s="32" t="s">
        <v>812</v>
      </c>
      <c r="D379" s="32" t="s">
        <v>87</v>
      </c>
      <c r="E379" s="32" t="s">
        <v>82</v>
      </c>
      <c r="F379" s="32" t="s">
        <v>2027</v>
      </c>
      <c r="G379" s="32" t="s">
        <v>77</v>
      </c>
      <c r="H379" s="32" t="s">
        <v>77</v>
      </c>
      <c r="I379" s="32" t="s">
        <v>77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15.75" x14ac:dyDescent="0.25">
      <c r="A380" s="31">
        <v>53</v>
      </c>
      <c r="B380" s="32" t="s">
        <v>108</v>
      </c>
      <c r="C380" s="32" t="s">
        <v>109</v>
      </c>
      <c r="D380" s="32" t="s">
        <v>72</v>
      </c>
      <c r="E380" s="32" t="s">
        <v>105</v>
      </c>
      <c r="F380" s="32" t="s">
        <v>2027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74</v>
      </c>
      <c r="L380" s="32" t="s">
        <v>77</v>
      </c>
      <c r="M380" s="32" t="s">
        <v>74</v>
      </c>
      <c r="N380" s="32" t="s">
        <v>77</v>
      </c>
      <c r="O380" s="32" t="s">
        <v>1178</v>
      </c>
    </row>
    <row r="381" spans="1:15" ht="31.5" hidden="1" x14ac:dyDescent="0.25">
      <c r="A381" s="31">
        <v>521</v>
      </c>
      <c r="B381" s="32" t="s">
        <v>814</v>
      </c>
      <c r="C381" s="32" t="s">
        <v>815</v>
      </c>
      <c r="D381" s="32" t="s">
        <v>87</v>
      </c>
      <c r="E381" s="32" t="s">
        <v>82</v>
      </c>
      <c r="F381" s="32" t="s">
        <v>2027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77</v>
      </c>
      <c r="M381" s="32" t="s">
        <v>74</v>
      </c>
      <c r="N381" s="32" t="s">
        <v>77</v>
      </c>
      <c r="O381" s="32" t="s">
        <v>1189</v>
      </c>
    </row>
    <row r="382" spans="1:15" ht="31.5" hidden="1" x14ac:dyDescent="0.25">
      <c r="A382" s="31">
        <v>522</v>
      </c>
      <c r="B382" s="32" t="s">
        <v>816</v>
      </c>
      <c r="C382" s="32" t="s">
        <v>817</v>
      </c>
      <c r="D382" s="32" t="s">
        <v>87</v>
      </c>
      <c r="E382" s="32" t="s">
        <v>73</v>
      </c>
      <c r="F382" s="32" t="s">
        <v>2029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74</v>
      </c>
      <c r="O382" s="32" t="s">
        <v>1182</v>
      </c>
    </row>
    <row r="383" spans="1:15" ht="15.75" hidden="1" x14ac:dyDescent="0.25">
      <c r="A383" s="31">
        <v>524</v>
      </c>
      <c r="B383" s="32" t="s">
        <v>819</v>
      </c>
      <c r="C383" s="32" t="s">
        <v>20</v>
      </c>
      <c r="D383" s="32" t="s">
        <v>130</v>
      </c>
      <c r="E383" s="32" t="s">
        <v>73</v>
      </c>
      <c r="F383" s="32" t="s">
        <v>2027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77</v>
      </c>
      <c r="O383" s="32" t="s">
        <v>1183</v>
      </c>
    </row>
    <row r="384" spans="1:15" ht="31.5" hidden="1" x14ac:dyDescent="0.25">
      <c r="A384" s="31">
        <v>525</v>
      </c>
      <c r="B384" s="32" t="s">
        <v>1974</v>
      </c>
      <c r="C384" s="32" t="s">
        <v>1952</v>
      </c>
      <c r="D384" s="32" t="s">
        <v>72</v>
      </c>
      <c r="E384" s="32" t="s">
        <v>73</v>
      </c>
      <c r="F384" s="32" t="s">
        <v>2027</v>
      </c>
      <c r="G384" s="32" t="s">
        <v>77</v>
      </c>
      <c r="H384" s="32" t="s">
        <v>77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2016</v>
      </c>
    </row>
    <row r="385" spans="1:15" ht="15.75" hidden="1" x14ac:dyDescent="0.25">
      <c r="A385" s="31">
        <v>527</v>
      </c>
      <c r="B385" s="32" t="s">
        <v>2011</v>
      </c>
      <c r="C385" s="32" t="s">
        <v>2070</v>
      </c>
      <c r="D385" s="32" t="s">
        <v>2016</v>
      </c>
      <c r="E385" s="32" t="s">
        <v>73</v>
      </c>
      <c r="F385" s="32" t="s">
        <v>2029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2016</v>
      </c>
    </row>
    <row r="386" spans="1:15" ht="15.75" x14ac:dyDescent="0.25">
      <c r="A386" s="29">
        <v>93</v>
      </c>
      <c r="B386" s="29" t="s">
        <v>159</v>
      </c>
      <c r="C386" s="29" t="s">
        <v>1269</v>
      </c>
      <c r="D386" s="32" t="s">
        <v>87</v>
      </c>
      <c r="E386" s="32" t="s">
        <v>105</v>
      </c>
      <c r="F386" s="32" t="s">
        <v>2029</v>
      </c>
      <c r="G386" s="32" t="s">
        <v>77</v>
      </c>
      <c r="H386" s="32" t="s">
        <v>77</v>
      </c>
      <c r="I386" s="32" t="s">
        <v>77</v>
      </c>
      <c r="J386" s="32" t="s">
        <v>77</v>
      </c>
      <c r="K386" s="29" t="s">
        <v>74</v>
      </c>
      <c r="L386" s="29" t="s">
        <v>77</v>
      </c>
      <c r="M386" s="29" t="s">
        <v>74</v>
      </c>
      <c r="N386" s="29" t="s">
        <v>77</v>
      </c>
      <c r="O386" s="29" t="s">
        <v>1178</v>
      </c>
    </row>
    <row r="387" spans="1:15" ht="31.5" hidden="1" x14ac:dyDescent="0.25">
      <c r="A387" s="31">
        <v>529</v>
      </c>
      <c r="B387" s="32" t="s">
        <v>820</v>
      </c>
      <c r="C387" s="32" t="s">
        <v>821</v>
      </c>
      <c r="D387" s="32" t="s">
        <v>130</v>
      </c>
      <c r="E387" s="32" t="s">
        <v>73</v>
      </c>
      <c r="F387" s="32" t="s">
        <v>2027</v>
      </c>
      <c r="G387" s="32" t="s">
        <v>77</v>
      </c>
      <c r="H387" s="32" t="s">
        <v>77</v>
      </c>
      <c r="I387" s="32" t="s">
        <v>74</v>
      </c>
      <c r="J387" s="32" t="s">
        <v>77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1186</v>
      </c>
    </row>
    <row r="388" spans="1:15" ht="15.75" hidden="1" x14ac:dyDescent="0.25">
      <c r="A388" s="31">
        <v>531</v>
      </c>
      <c r="B388" s="32" t="s">
        <v>822</v>
      </c>
      <c r="C388" s="32" t="s">
        <v>823</v>
      </c>
      <c r="D388" s="32" t="s">
        <v>130</v>
      </c>
      <c r="E388" s="32" t="s">
        <v>73</v>
      </c>
      <c r="F388" s="32" t="s">
        <v>2027</v>
      </c>
      <c r="G388" s="32" t="s">
        <v>74</v>
      </c>
      <c r="H388" s="32" t="s">
        <v>74</v>
      </c>
      <c r="I388" s="32" t="s">
        <v>74</v>
      </c>
      <c r="J388" s="32" t="s">
        <v>74</v>
      </c>
      <c r="K388" s="32" t="s">
        <v>74</v>
      </c>
      <c r="L388" s="32" t="s">
        <v>74</v>
      </c>
      <c r="M388" s="32" t="s">
        <v>74</v>
      </c>
      <c r="N388" s="32" t="s">
        <v>74</v>
      </c>
      <c r="O388" s="32" t="s">
        <v>1183</v>
      </c>
    </row>
    <row r="389" spans="1:15" ht="15.75" x14ac:dyDescent="0.25">
      <c r="A389" s="31">
        <v>77</v>
      </c>
      <c r="B389" s="32" t="s">
        <v>139</v>
      </c>
      <c r="C389" s="32" t="s">
        <v>140</v>
      </c>
      <c r="D389" s="32" t="s">
        <v>72</v>
      </c>
      <c r="E389" s="32" t="s">
        <v>105</v>
      </c>
      <c r="F389" s="32" t="s">
        <v>2029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1178</v>
      </c>
    </row>
    <row r="390" spans="1:15" ht="31.5" hidden="1" x14ac:dyDescent="0.25">
      <c r="A390" s="31">
        <v>533</v>
      </c>
      <c r="B390" s="32" t="s">
        <v>826</v>
      </c>
      <c r="C390" s="32" t="s">
        <v>827</v>
      </c>
      <c r="D390" s="32" t="s">
        <v>87</v>
      </c>
      <c r="E390" s="32" t="s">
        <v>82</v>
      </c>
      <c r="F390" s="32" t="s">
        <v>2027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77</v>
      </c>
      <c r="O390" s="32" t="s">
        <v>1187</v>
      </c>
    </row>
    <row r="391" spans="1:15" ht="31.5" hidden="1" x14ac:dyDescent="0.25">
      <c r="A391" s="31">
        <v>534</v>
      </c>
      <c r="B391" s="32" t="s">
        <v>828</v>
      </c>
      <c r="C391" s="32" t="s">
        <v>829</v>
      </c>
      <c r="D391" s="32" t="s">
        <v>130</v>
      </c>
      <c r="E391" s="32" t="s">
        <v>73</v>
      </c>
      <c r="F391" s="32" t="s">
        <v>2029</v>
      </c>
      <c r="G391" s="32" t="s">
        <v>77</v>
      </c>
      <c r="H391" s="32" t="s">
        <v>74</v>
      </c>
      <c r="I391" s="32" t="s">
        <v>74</v>
      </c>
      <c r="J391" s="32" t="s">
        <v>74</v>
      </c>
      <c r="K391" s="32" t="s">
        <v>74</v>
      </c>
      <c r="L391" s="32" t="s">
        <v>77</v>
      </c>
      <c r="M391" s="32" t="s">
        <v>74</v>
      </c>
      <c r="N391" s="32" t="s">
        <v>74</v>
      </c>
      <c r="O391" s="32" t="s">
        <v>1184</v>
      </c>
    </row>
    <row r="392" spans="1:15" ht="15.75" hidden="1" x14ac:dyDescent="0.25">
      <c r="A392" s="31">
        <v>535</v>
      </c>
      <c r="B392" s="32" t="s">
        <v>830</v>
      </c>
      <c r="C392" s="32" t="s">
        <v>1265</v>
      </c>
      <c r="D392" s="32" t="s">
        <v>72</v>
      </c>
      <c r="E392" s="32" t="s">
        <v>73</v>
      </c>
      <c r="F392" s="32" t="s">
        <v>2029</v>
      </c>
      <c r="G392" s="32" t="s">
        <v>77</v>
      </c>
      <c r="H392" s="32" t="s">
        <v>74</v>
      </c>
      <c r="I392" s="32" t="s">
        <v>74</v>
      </c>
      <c r="J392" s="32" t="s">
        <v>74</v>
      </c>
      <c r="K392" s="32" t="s">
        <v>74</v>
      </c>
      <c r="L392" s="32" t="s">
        <v>77</v>
      </c>
      <c r="M392" s="32" t="s">
        <v>74</v>
      </c>
      <c r="N392" s="32" t="s">
        <v>74</v>
      </c>
      <c r="O392" s="32" t="s">
        <v>1184</v>
      </c>
    </row>
    <row r="393" spans="1:15" ht="15.75" hidden="1" x14ac:dyDescent="0.25">
      <c r="A393" s="31">
        <v>536</v>
      </c>
      <c r="B393" s="32" t="s">
        <v>794</v>
      </c>
      <c r="C393" s="32" t="s">
        <v>795</v>
      </c>
      <c r="D393" s="32" t="s">
        <v>130</v>
      </c>
      <c r="E393" s="32" t="s">
        <v>73</v>
      </c>
      <c r="F393" s="32" t="s">
        <v>2027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1188</v>
      </c>
    </row>
    <row r="394" spans="1:15" ht="15.75" hidden="1" x14ac:dyDescent="0.25">
      <c r="A394" s="31">
        <v>537</v>
      </c>
      <c r="B394" s="32" t="s">
        <v>831</v>
      </c>
      <c r="C394" s="32" t="s">
        <v>832</v>
      </c>
      <c r="D394" s="32" t="s">
        <v>130</v>
      </c>
      <c r="E394" s="32" t="s">
        <v>90</v>
      </c>
      <c r="F394" s="32" t="s">
        <v>2027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1180</v>
      </c>
    </row>
    <row r="395" spans="1:15" ht="15.75" hidden="1" x14ac:dyDescent="0.25">
      <c r="A395" s="31">
        <v>538</v>
      </c>
      <c r="B395" s="32" t="s">
        <v>1941</v>
      </c>
      <c r="C395" s="32" t="s">
        <v>2071</v>
      </c>
      <c r="D395" s="32" t="s">
        <v>72</v>
      </c>
      <c r="E395" s="32" t="s">
        <v>2016</v>
      </c>
      <c r="F395" s="32" t="s">
        <v>2027</v>
      </c>
      <c r="G395" s="32" t="s">
        <v>77</v>
      </c>
      <c r="H395" s="32" t="s">
        <v>77</v>
      </c>
      <c r="I395" s="32" t="s">
        <v>74</v>
      </c>
      <c r="J395" s="32" t="s">
        <v>77</v>
      </c>
      <c r="K395" s="32" t="s">
        <v>77</v>
      </c>
      <c r="L395" s="32" t="s">
        <v>77</v>
      </c>
      <c r="M395" s="32" t="s">
        <v>77</v>
      </c>
      <c r="N395" s="32" t="s">
        <v>77</v>
      </c>
      <c r="O395" s="32" t="s">
        <v>2016</v>
      </c>
    </row>
    <row r="396" spans="1:15" ht="15.75" hidden="1" x14ac:dyDescent="0.25">
      <c r="A396" s="31">
        <v>539</v>
      </c>
      <c r="B396" s="32" t="s">
        <v>2072</v>
      </c>
      <c r="C396" s="32" t="s">
        <v>2073</v>
      </c>
      <c r="D396" s="32" t="s">
        <v>2016</v>
      </c>
      <c r="E396" s="32" t="s">
        <v>2016</v>
      </c>
      <c r="F396" s="32" t="s">
        <v>2027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1185</v>
      </c>
    </row>
    <row r="397" spans="1:15" ht="15.75" hidden="1" x14ac:dyDescent="0.25">
      <c r="A397" s="31">
        <v>540</v>
      </c>
      <c r="B397" s="32" t="s">
        <v>833</v>
      </c>
      <c r="C397" s="32" t="s">
        <v>834</v>
      </c>
      <c r="D397" s="32" t="s">
        <v>130</v>
      </c>
      <c r="E397" s="32" t="s">
        <v>73</v>
      </c>
      <c r="F397" s="32" t="s">
        <v>2027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1182</v>
      </c>
    </row>
    <row r="398" spans="1:15" ht="15.75" hidden="1" x14ac:dyDescent="0.25">
      <c r="A398" s="31">
        <v>541</v>
      </c>
      <c r="B398" s="32" t="s">
        <v>835</v>
      </c>
      <c r="C398" s="32" t="s">
        <v>836</v>
      </c>
      <c r="D398" s="32" t="s">
        <v>130</v>
      </c>
      <c r="E398" s="32" t="s">
        <v>73</v>
      </c>
      <c r="F398" s="32" t="s">
        <v>2029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74</v>
      </c>
      <c r="O398" s="32" t="s">
        <v>1182</v>
      </c>
    </row>
    <row r="399" spans="1:15" ht="15.75" hidden="1" x14ac:dyDescent="0.25">
      <c r="A399" s="31">
        <v>542</v>
      </c>
      <c r="B399" s="32" t="s">
        <v>2074</v>
      </c>
      <c r="C399" s="32" t="s">
        <v>2075</v>
      </c>
      <c r="D399" s="32" t="s">
        <v>87</v>
      </c>
      <c r="E399" s="32" t="s">
        <v>73</v>
      </c>
      <c r="F399" s="32" t="s">
        <v>2027</v>
      </c>
      <c r="G399" s="32" t="s">
        <v>2027</v>
      </c>
      <c r="H399" s="32" t="s">
        <v>2029</v>
      </c>
      <c r="I399" s="32" t="s">
        <v>2016</v>
      </c>
      <c r="J399" s="32" t="s">
        <v>2029</v>
      </c>
      <c r="K399" s="32" t="s">
        <v>2016</v>
      </c>
      <c r="L399" s="32" t="s">
        <v>2016</v>
      </c>
      <c r="M399" s="32" t="s">
        <v>2016</v>
      </c>
      <c r="N399" s="32" t="s">
        <v>2016</v>
      </c>
      <c r="O399" s="32" t="s">
        <v>2016</v>
      </c>
    </row>
    <row r="400" spans="1:15" ht="15.75" hidden="1" x14ac:dyDescent="0.25">
      <c r="A400" s="31">
        <v>544</v>
      </c>
      <c r="B400" s="32" t="s">
        <v>753</v>
      </c>
      <c r="C400" s="32" t="s">
        <v>754</v>
      </c>
      <c r="D400" s="32" t="s">
        <v>72</v>
      </c>
      <c r="E400" s="32" t="s">
        <v>73</v>
      </c>
      <c r="F400" s="32" t="s">
        <v>2027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77</v>
      </c>
      <c r="O400" s="32" t="s">
        <v>1184</v>
      </c>
    </row>
    <row r="401" spans="1:15" ht="15.75" hidden="1" x14ac:dyDescent="0.25">
      <c r="A401" s="31">
        <v>545</v>
      </c>
      <c r="B401" s="32" t="s">
        <v>1166</v>
      </c>
      <c r="C401" s="29" t="s">
        <v>1167</v>
      </c>
      <c r="D401" s="29" t="s">
        <v>72</v>
      </c>
      <c r="E401" s="29" t="s">
        <v>73</v>
      </c>
      <c r="F401" s="32" t="s">
        <v>2027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77</v>
      </c>
      <c r="O401" s="32" t="s">
        <v>1186</v>
      </c>
    </row>
    <row r="402" spans="1:15" ht="15.75" hidden="1" x14ac:dyDescent="0.25">
      <c r="A402" s="31">
        <v>546</v>
      </c>
      <c r="B402" s="32" t="s">
        <v>384</v>
      </c>
      <c r="C402" s="32" t="s">
        <v>385</v>
      </c>
      <c r="D402" s="32" t="s">
        <v>72</v>
      </c>
      <c r="E402" s="32" t="s">
        <v>82</v>
      </c>
      <c r="F402" s="32" t="s">
        <v>2027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77</v>
      </c>
      <c r="N402" s="32" t="s">
        <v>74</v>
      </c>
      <c r="O402" s="32" t="s">
        <v>1187</v>
      </c>
    </row>
    <row r="403" spans="1:15" ht="15.75" hidden="1" x14ac:dyDescent="0.25">
      <c r="A403" s="31">
        <v>547</v>
      </c>
      <c r="B403" s="32" t="s">
        <v>272</v>
      </c>
      <c r="C403" s="32" t="s">
        <v>273</v>
      </c>
      <c r="D403" s="32" t="s">
        <v>72</v>
      </c>
      <c r="E403" s="32" t="s">
        <v>73</v>
      </c>
      <c r="F403" s="32" t="s">
        <v>2027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15.75" hidden="1" x14ac:dyDescent="0.25">
      <c r="A404" s="31">
        <v>548</v>
      </c>
      <c r="B404" s="32" t="s">
        <v>224</v>
      </c>
      <c r="C404" s="32" t="s">
        <v>21</v>
      </c>
      <c r="D404" s="32" t="s">
        <v>72</v>
      </c>
      <c r="E404" s="32" t="s">
        <v>73</v>
      </c>
      <c r="F404" s="32" t="s">
        <v>2027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77</v>
      </c>
      <c r="L404" s="32" t="s">
        <v>77</v>
      </c>
      <c r="M404" s="32" t="s">
        <v>77</v>
      </c>
      <c r="N404" s="32" t="s">
        <v>77</v>
      </c>
      <c r="O404" s="32" t="s">
        <v>1181</v>
      </c>
    </row>
    <row r="405" spans="1:15" ht="15.75" hidden="1" x14ac:dyDescent="0.25">
      <c r="A405" s="31">
        <v>549</v>
      </c>
      <c r="B405" s="32" t="s">
        <v>436</v>
      </c>
      <c r="C405" s="32" t="s">
        <v>437</v>
      </c>
      <c r="D405" s="32" t="s">
        <v>72</v>
      </c>
      <c r="E405" s="32" t="s">
        <v>73</v>
      </c>
      <c r="F405" s="32" t="s">
        <v>2027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74</v>
      </c>
      <c r="L405" s="32" t="s">
        <v>74</v>
      </c>
      <c r="M405" s="32" t="s">
        <v>74</v>
      </c>
      <c r="N405" s="32" t="s">
        <v>74</v>
      </c>
      <c r="O405" s="32" t="s">
        <v>1183</v>
      </c>
    </row>
    <row r="406" spans="1:15" ht="15.75" hidden="1" x14ac:dyDescent="0.25">
      <c r="A406" s="31">
        <v>551</v>
      </c>
      <c r="B406" s="32" t="s">
        <v>416</v>
      </c>
      <c r="C406" s="32" t="s">
        <v>417</v>
      </c>
      <c r="D406" s="32" t="s">
        <v>72</v>
      </c>
      <c r="E406" s="32" t="s">
        <v>73</v>
      </c>
      <c r="F406" s="32" t="s">
        <v>2027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77</v>
      </c>
      <c r="L406" s="32" t="s">
        <v>77</v>
      </c>
      <c r="M406" s="32" t="s">
        <v>77</v>
      </c>
      <c r="N406" s="32" t="s">
        <v>77</v>
      </c>
      <c r="O406" s="32" t="s">
        <v>1186</v>
      </c>
    </row>
    <row r="407" spans="1:15" ht="15.75" hidden="1" x14ac:dyDescent="0.25">
      <c r="A407" s="31">
        <v>552</v>
      </c>
      <c r="B407" s="32" t="s">
        <v>608</v>
      </c>
      <c r="C407" s="32" t="s">
        <v>609</v>
      </c>
      <c r="D407" s="32" t="s">
        <v>72</v>
      </c>
      <c r="E407" s="32" t="s">
        <v>73</v>
      </c>
      <c r="F407" s="32" t="s">
        <v>2027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74</v>
      </c>
      <c r="M407" s="32" t="s">
        <v>74</v>
      </c>
      <c r="N407" s="32" t="s">
        <v>74</v>
      </c>
      <c r="O407" s="32" t="s">
        <v>1184</v>
      </c>
    </row>
    <row r="408" spans="1:15" ht="15.75" hidden="1" x14ac:dyDescent="0.25">
      <c r="A408" s="88">
        <v>553</v>
      </c>
      <c r="B408" s="89" t="s">
        <v>544</v>
      </c>
      <c r="C408" s="89" t="s">
        <v>2530</v>
      </c>
      <c r="D408" s="32" t="s">
        <v>72</v>
      </c>
      <c r="E408" s="32" t="s">
        <v>73</v>
      </c>
      <c r="F408" s="32" t="s">
        <v>2027</v>
      </c>
      <c r="G408" s="32" t="s">
        <v>77</v>
      </c>
      <c r="H408" s="32" t="s">
        <v>74</v>
      </c>
      <c r="I408" s="32" t="s">
        <v>74</v>
      </c>
      <c r="J408" s="32" t="s">
        <v>74</v>
      </c>
      <c r="K408" s="32" t="s">
        <v>74</v>
      </c>
      <c r="L408" s="32" t="s">
        <v>74</v>
      </c>
      <c r="M408" s="32" t="s">
        <v>74</v>
      </c>
      <c r="N408" s="32" t="s">
        <v>74</v>
      </c>
      <c r="O408" s="32" t="s">
        <v>1186</v>
      </c>
    </row>
    <row r="409" spans="1:15" ht="15.75" hidden="1" x14ac:dyDescent="0.25">
      <c r="A409" s="31">
        <v>554</v>
      </c>
      <c r="B409" s="32" t="s">
        <v>401</v>
      </c>
      <c r="C409" s="32" t="s">
        <v>402</v>
      </c>
      <c r="D409" s="32" t="s">
        <v>72</v>
      </c>
      <c r="E409" s="32" t="s">
        <v>73</v>
      </c>
      <c r="F409" s="32" t="s">
        <v>2027</v>
      </c>
      <c r="G409" s="32" t="s">
        <v>77</v>
      </c>
      <c r="H409" s="32" t="s">
        <v>77</v>
      </c>
      <c r="I409" s="32" t="s">
        <v>74</v>
      </c>
      <c r="J409" s="32" t="s">
        <v>74</v>
      </c>
      <c r="K409" s="32" t="s">
        <v>74</v>
      </c>
      <c r="L409" s="32" t="s">
        <v>77</v>
      </c>
      <c r="M409" s="32" t="s">
        <v>74</v>
      </c>
      <c r="N409" s="32" t="s">
        <v>74</v>
      </c>
      <c r="O409" s="32" t="s">
        <v>1186</v>
      </c>
    </row>
    <row r="410" spans="1:15" ht="15.75" hidden="1" x14ac:dyDescent="0.25">
      <c r="A410" s="31">
        <v>555</v>
      </c>
      <c r="B410" s="32" t="s">
        <v>497</v>
      </c>
      <c r="C410" s="32" t="s">
        <v>498</v>
      </c>
      <c r="D410" s="32" t="s">
        <v>72</v>
      </c>
      <c r="E410" s="32" t="s">
        <v>73</v>
      </c>
      <c r="F410" s="32" t="s">
        <v>2027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1185</v>
      </c>
    </row>
    <row r="411" spans="1:15" s="70" customFormat="1" ht="15.75" hidden="1" x14ac:dyDescent="0.25">
      <c r="A411" s="72">
        <v>556</v>
      </c>
      <c r="B411" s="73" t="s">
        <v>124</v>
      </c>
      <c r="C411" s="73" t="s">
        <v>125</v>
      </c>
      <c r="D411" s="32" t="s">
        <v>72</v>
      </c>
      <c r="E411" s="73" t="s">
        <v>73</v>
      </c>
      <c r="F411" s="73" t="s">
        <v>2027</v>
      </c>
      <c r="G411" s="73" t="s">
        <v>74</v>
      </c>
      <c r="H411" s="73" t="s">
        <v>74</v>
      </c>
      <c r="I411" s="73" t="s">
        <v>74</v>
      </c>
      <c r="J411" s="73" t="s">
        <v>74</v>
      </c>
      <c r="K411" s="73" t="s">
        <v>74</v>
      </c>
      <c r="L411" s="73" t="s">
        <v>74</v>
      </c>
      <c r="M411" s="73" t="s">
        <v>74</v>
      </c>
      <c r="N411" s="73" t="s">
        <v>74</v>
      </c>
      <c r="O411" s="73" t="s">
        <v>1185</v>
      </c>
    </row>
    <row r="412" spans="1:15" ht="15.75" hidden="1" x14ac:dyDescent="0.25">
      <c r="A412" s="31">
        <v>557</v>
      </c>
      <c r="B412" s="32" t="s">
        <v>430</v>
      </c>
      <c r="C412" s="32" t="s">
        <v>431</v>
      </c>
      <c r="D412" s="32" t="s">
        <v>72</v>
      </c>
      <c r="E412" s="32" t="s">
        <v>73</v>
      </c>
      <c r="F412" s="32" t="s">
        <v>2029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1186</v>
      </c>
    </row>
    <row r="413" spans="1:15" ht="15.75" hidden="1" x14ac:dyDescent="0.25">
      <c r="A413" s="31">
        <v>558</v>
      </c>
      <c r="B413" s="32" t="s">
        <v>176</v>
      </c>
      <c r="C413" s="32" t="s">
        <v>177</v>
      </c>
      <c r="D413" s="32" t="s">
        <v>72</v>
      </c>
      <c r="E413" s="32" t="s">
        <v>73</v>
      </c>
      <c r="F413" s="32" t="s">
        <v>2027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1186</v>
      </c>
    </row>
    <row r="414" spans="1:15" ht="15.75" hidden="1" x14ac:dyDescent="0.25">
      <c r="A414" s="31">
        <v>559</v>
      </c>
      <c r="B414" s="32" t="s">
        <v>839</v>
      </c>
      <c r="C414" s="32" t="s">
        <v>1256</v>
      </c>
      <c r="D414" s="32" t="s">
        <v>72</v>
      </c>
      <c r="E414" s="32" t="s">
        <v>73</v>
      </c>
      <c r="F414" s="32" t="s">
        <v>2029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74</v>
      </c>
      <c r="O414" s="32" t="s">
        <v>1182</v>
      </c>
    </row>
    <row r="415" spans="1:15" ht="15.75" hidden="1" x14ac:dyDescent="0.25">
      <c r="A415" s="31">
        <v>560</v>
      </c>
      <c r="B415" s="32" t="s">
        <v>383</v>
      </c>
      <c r="C415" s="32" t="s">
        <v>39</v>
      </c>
      <c r="D415" s="32" t="s">
        <v>87</v>
      </c>
      <c r="E415" s="32" t="s">
        <v>73</v>
      </c>
      <c r="F415" s="32" t="s">
        <v>2029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77</v>
      </c>
      <c r="O415" s="32" t="s">
        <v>1179</v>
      </c>
    </row>
    <row r="416" spans="1:15" ht="15.75" hidden="1" x14ac:dyDescent="0.25">
      <c r="A416" s="31">
        <v>561</v>
      </c>
      <c r="B416" s="32" t="s">
        <v>227</v>
      </c>
      <c r="C416" s="32" t="s">
        <v>228</v>
      </c>
      <c r="D416" s="32" t="s">
        <v>72</v>
      </c>
      <c r="E416" s="32" t="s">
        <v>73</v>
      </c>
      <c r="F416" s="32" t="s">
        <v>2027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77</v>
      </c>
      <c r="L416" s="32" t="s">
        <v>77</v>
      </c>
      <c r="M416" s="32" t="s">
        <v>77</v>
      </c>
      <c r="N416" s="32" t="s">
        <v>77</v>
      </c>
      <c r="O416" s="32" t="s">
        <v>1188</v>
      </c>
    </row>
    <row r="417" spans="1:15" ht="15.75" hidden="1" x14ac:dyDescent="0.25">
      <c r="A417" s="31">
        <v>562</v>
      </c>
      <c r="B417" s="32" t="s">
        <v>377</v>
      </c>
      <c r="C417" s="32" t="s">
        <v>378</v>
      </c>
      <c r="D417" s="32" t="s">
        <v>72</v>
      </c>
      <c r="E417" s="32" t="s">
        <v>73</v>
      </c>
      <c r="F417" s="32" t="s">
        <v>2029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74</v>
      </c>
      <c r="O417" s="32" t="s">
        <v>1188</v>
      </c>
    </row>
    <row r="418" spans="1:15" ht="15.75" hidden="1" x14ac:dyDescent="0.25">
      <c r="A418" s="31">
        <v>563</v>
      </c>
      <c r="B418" s="32" t="s">
        <v>390</v>
      </c>
      <c r="C418" s="32" t="s">
        <v>391</v>
      </c>
      <c r="D418" s="32" t="s">
        <v>72</v>
      </c>
      <c r="E418" s="32" t="s">
        <v>73</v>
      </c>
      <c r="F418" s="32" t="s">
        <v>2027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1187</v>
      </c>
    </row>
    <row r="419" spans="1:15" ht="15.75" hidden="1" x14ac:dyDescent="0.25">
      <c r="A419" s="31">
        <v>564</v>
      </c>
      <c r="B419" s="32" t="s">
        <v>266</v>
      </c>
      <c r="C419" s="32" t="s">
        <v>267</v>
      </c>
      <c r="D419" s="32" t="s">
        <v>72</v>
      </c>
      <c r="E419" s="32" t="s">
        <v>73</v>
      </c>
      <c r="F419" s="32" t="s">
        <v>2027</v>
      </c>
      <c r="G419" s="32" t="s">
        <v>77</v>
      </c>
      <c r="H419" s="32" t="s">
        <v>77</v>
      </c>
      <c r="I419" s="32" t="s">
        <v>74</v>
      </c>
      <c r="J419" s="32" t="s">
        <v>74</v>
      </c>
      <c r="K419" s="32" t="s">
        <v>74</v>
      </c>
      <c r="L419" s="32" t="s">
        <v>74</v>
      </c>
      <c r="M419" s="32" t="s">
        <v>74</v>
      </c>
      <c r="N419" s="32" t="s">
        <v>74</v>
      </c>
      <c r="O419" s="32" t="s">
        <v>1185</v>
      </c>
    </row>
    <row r="420" spans="1:15" ht="15.75" hidden="1" x14ac:dyDescent="0.25">
      <c r="A420" s="31">
        <v>565</v>
      </c>
      <c r="B420" s="32" t="s">
        <v>484</v>
      </c>
      <c r="C420" s="32" t="s">
        <v>485</v>
      </c>
      <c r="D420" s="32" t="s">
        <v>72</v>
      </c>
      <c r="E420" s="32" t="s">
        <v>73</v>
      </c>
      <c r="F420" s="32" t="s">
        <v>2027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1185</v>
      </c>
    </row>
    <row r="421" spans="1:15" ht="15.75" hidden="1" x14ac:dyDescent="0.25">
      <c r="A421" s="31">
        <v>566</v>
      </c>
      <c r="B421" s="32" t="s">
        <v>792</v>
      </c>
      <c r="C421" s="32" t="s">
        <v>793</v>
      </c>
      <c r="D421" s="32" t="s">
        <v>72</v>
      </c>
      <c r="E421" s="32" t="s">
        <v>73</v>
      </c>
      <c r="F421" s="32" t="s">
        <v>2027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1185</v>
      </c>
    </row>
    <row r="422" spans="1:15" ht="15.75" hidden="1" x14ac:dyDescent="0.25">
      <c r="A422" s="31">
        <v>567</v>
      </c>
      <c r="B422" s="32" t="s">
        <v>406</v>
      </c>
      <c r="C422" s="32" t="s">
        <v>407</v>
      </c>
      <c r="D422" s="32" t="s">
        <v>72</v>
      </c>
      <c r="E422" s="32" t="s">
        <v>73</v>
      </c>
      <c r="F422" s="32" t="s">
        <v>2027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15.75" hidden="1" x14ac:dyDescent="0.25">
      <c r="A423" s="31">
        <v>568</v>
      </c>
      <c r="B423" s="32" t="s">
        <v>420</v>
      </c>
      <c r="C423" s="32" t="s">
        <v>421</v>
      </c>
      <c r="D423" s="32" t="s">
        <v>72</v>
      </c>
      <c r="E423" s="32" t="s">
        <v>73</v>
      </c>
      <c r="F423" s="32" t="s">
        <v>2027</v>
      </c>
      <c r="G423" s="32" t="s">
        <v>77</v>
      </c>
      <c r="H423" s="32" t="s">
        <v>77</v>
      </c>
      <c r="I423" s="32" t="s">
        <v>74</v>
      </c>
      <c r="J423" s="32" t="s">
        <v>74</v>
      </c>
      <c r="K423" s="32" t="s">
        <v>74</v>
      </c>
      <c r="L423" s="32" t="s">
        <v>74</v>
      </c>
      <c r="M423" s="32" t="s">
        <v>74</v>
      </c>
      <c r="N423" s="32" t="s">
        <v>74</v>
      </c>
      <c r="O423" s="32" t="s">
        <v>1183</v>
      </c>
    </row>
    <row r="424" spans="1:15" ht="15.75" hidden="1" x14ac:dyDescent="0.25">
      <c r="A424" s="31">
        <v>569</v>
      </c>
      <c r="B424" s="32" t="s">
        <v>78</v>
      </c>
      <c r="C424" s="32" t="s">
        <v>79</v>
      </c>
      <c r="D424" s="32" t="s">
        <v>72</v>
      </c>
      <c r="E424" s="32" t="s">
        <v>73</v>
      </c>
      <c r="F424" s="32" t="s">
        <v>2027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74</v>
      </c>
      <c r="M424" s="32" t="s">
        <v>74</v>
      </c>
      <c r="N424" s="32" t="s">
        <v>74</v>
      </c>
      <c r="O424" s="32" t="s">
        <v>1183</v>
      </c>
    </row>
    <row r="425" spans="1:15" ht="15.75" hidden="1" x14ac:dyDescent="0.25">
      <c r="A425" s="31">
        <v>570</v>
      </c>
      <c r="B425" s="32" t="s">
        <v>751</v>
      </c>
      <c r="C425" s="32" t="s">
        <v>752</v>
      </c>
      <c r="D425" s="32" t="s">
        <v>72</v>
      </c>
      <c r="E425" s="32" t="s">
        <v>73</v>
      </c>
      <c r="F425" s="32" t="s">
        <v>2027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74</v>
      </c>
      <c r="O425" s="32" t="s">
        <v>1181</v>
      </c>
    </row>
    <row r="426" spans="1:15" ht="15.75" hidden="1" x14ac:dyDescent="0.25">
      <c r="A426" s="31">
        <v>571</v>
      </c>
      <c r="B426" s="32" t="s">
        <v>274</v>
      </c>
      <c r="C426" s="32" t="s">
        <v>275</v>
      </c>
      <c r="D426" s="32" t="s">
        <v>72</v>
      </c>
      <c r="E426" s="32" t="s">
        <v>73</v>
      </c>
      <c r="F426" s="32" t="s">
        <v>2027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1182</v>
      </c>
    </row>
    <row r="427" spans="1:15" ht="15.75" hidden="1" x14ac:dyDescent="0.25">
      <c r="A427" s="31">
        <v>572</v>
      </c>
      <c r="B427" s="32" t="s">
        <v>302</v>
      </c>
      <c r="C427" s="32" t="s">
        <v>303</v>
      </c>
      <c r="D427" s="32" t="s">
        <v>72</v>
      </c>
      <c r="E427" s="32" t="s">
        <v>73</v>
      </c>
      <c r="F427" s="32" t="s">
        <v>2027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74</v>
      </c>
      <c r="O427" s="32" t="s">
        <v>1181</v>
      </c>
    </row>
    <row r="428" spans="1:15" ht="15.75" hidden="1" x14ac:dyDescent="0.25">
      <c r="A428" s="31">
        <v>573</v>
      </c>
      <c r="B428" s="32" t="s">
        <v>71</v>
      </c>
      <c r="C428" s="32" t="s">
        <v>22</v>
      </c>
      <c r="D428" s="32" t="s">
        <v>72</v>
      </c>
      <c r="E428" s="32" t="s">
        <v>73</v>
      </c>
      <c r="F428" s="32" t="s">
        <v>2027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74</v>
      </c>
      <c r="L428" s="32" t="s">
        <v>74</v>
      </c>
      <c r="M428" s="32" t="s">
        <v>74</v>
      </c>
      <c r="N428" s="32" t="s">
        <v>74</v>
      </c>
      <c r="O428" s="32" t="s">
        <v>1181</v>
      </c>
    </row>
    <row r="429" spans="1:15" ht="15.75" hidden="1" x14ac:dyDescent="0.25">
      <c r="A429" s="31">
        <v>574</v>
      </c>
      <c r="B429" s="32" t="s">
        <v>143</v>
      </c>
      <c r="C429" s="32" t="s">
        <v>144</v>
      </c>
      <c r="D429" s="32" t="s">
        <v>72</v>
      </c>
      <c r="E429" s="32" t="s">
        <v>73</v>
      </c>
      <c r="F429" s="32" t="s">
        <v>2027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1181</v>
      </c>
    </row>
    <row r="430" spans="1:15" ht="15.75" hidden="1" x14ac:dyDescent="0.25">
      <c r="A430" s="31">
        <v>575</v>
      </c>
      <c r="B430" s="32" t="s">
        <v>294</v>
      </c>
      <c r="C430" s="32" t="s">
        <v>295</v>
      </c>
      <c r="D430" s="32" t="s">
        <v>72</v>
      </c>
      <c r="E430" s="32" t="s">
        <v>73</v>
      </c>
      <c r="F430" s="32" t="s">
        <v>2027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74</v>
      </c>
      <c r="O430" s="32" t="s">
        <v>1182</v>
      </c>
    </row>
    <row r="431" spans="1:15" ht="15.75" hidden="1" x14ac:dyDescent="0.25">
      <c r="A431" s="31">
        <v>576</v>
      </c>
      <c r="B431" s="32" t="s">
        <v>2453</v>
      </c>
      <c r="C431" s="32" t="s">
        <v>2454</v>
      </c>
      <c r="D431" s="32" t="s">
        <v>72</v>
      </c>
      <c r="E431" s="32" t="s">
        <v>90</v>
      </c>
      <c r="F431" s="32"/>
      <c r="G431" s="32"/>
      <c r="H431" s="32"/>
      <c r="I431" s="32"/>
      <c r="J431" s="32"/>
      <c r="K431" s="32"/>
      <c r="L431" s="32"/>
      <c r="M431" s="32"/>
      <c r="N431" s="32"/>
      <c r="O431" s="32"/>
    </row>
    <row r="432" spans="1:15" ht="15.75" hidden="1" x14ac:dyDescent="0.25">
      <c r="A432" s="31">
        <v>577</v>
      </c>
      <c r="B432" s="32" t="s">
        <v>300</v>
      </c>
      <c r="C432" s="32" t="s">
        <v>301</v>
      </c>
      <c r="D432" s="32" t="s">
        <v>72</v>
      </c>
      <c r="E432" s="32" t="s">
        <v>73</v>
      </c>
      <c r="F432" s="32" t="s">
        <v>2029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74</v>
      </c>
      <c r="O432" s="32" t="s">
        <v>1186</v>
      </c>
    </row>
    <row r="433" spans="1:15" ht="15.75" hidden="1" x14ac:dyDescent="0.25">
      <c r="A433" s="31">
        <v>578</v>
      </c>
      <c r="B433" s="32" t="s">
        <v>610</v>
      </c>
      <c r="C433" s="32" t="s">
        <v>611</v>
      </c>
      <c r="D433" s="32" t="s">
        <v>72</v>
      </c>
      <c r="E433" s="32" t="s">
        <v>73</v>
      </c>
      <c r="F433" s="32" t="s">
        <v>2027</v>
      </c>
      <c r="G433" s="32" t="s">
        <v>77</v>
      </c>
      <c r="H433" s="32" t="s">
        <v>74</v>
      </c>
      <c r="I433" s="32" t="s">
        <v>74</v>
      </c>
      <c r="J433" s="32" t="s">
        <v>74</v>
      </c>
      <c r="K433" s="32" t="s">
        <v>74</v>
      </c>
      <c r="L433" s="32" t="s">
        <v>74</v>
      </c>
      <c r="M433" s="32" t="s">
        <v>74</v>
      </c>
      <c r="N433" s="32" t="s">
        <v>74</v>
      </c>
      <c r="O433" s="32" t="s">
        <v>1184</v>
      </c>
    </row>
    <row r="434" spans="1:15" ht="15.75" hidden="1" x14ac:dyDescent="0.25">
      <c r="A434" s="31">
        <v>579</v>
      </c>
      <c r="B434" s="32" t="s">
        <v>840</v>
      </c>
      <c r="C434" s="32" t="s">
        <v>841</v>
      </c>
      <c r="D434" s="32" t="s">
        <v>87</v>
      </c>
      <c r="E434" s="32" t="s">
        <v>82</v>
      </c>
      <c r="F434" s="32" t="s">
        <v>2027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1189</v>
      </c>
    </row>
    <row r="435" spans="1:15" ht="15.75" hidden="1" x14ac:dyDescent="0.25">
      <c r="A435" s="31">
        <v>580</v>
      </c>
      <c r="B435" s="32" t="s">
        <v>818</v>
      </c>
      <c r="C435" s="32" t="s">
        <v>40</v>
      </c>
      <c r="D435" s="32" t="s">
        <v>72</v>
      </c>
      <c r="E435" s="32" t="s">
        <v>73</v>
      </c>
      <c r="F435" s="32" t="s">
        <v>2027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77</v>
      </c>
      <c r="O435" s="32" t="s">
        <v>1181</v>
      </c>
    </row>
    <row r="436" spans="1:15" ht="15.75" hidden="1" x14ac:dyDescent="0.25">
      <c r="A436" s="31">
        <v>581</v>
      </c>
      <c r="B436" s="32" t="s">
        <v>703</v>
      </c>
      <c r="C436" s="32" t="s">
        <v>48</v>
      </c>
      <c r="D436" s="32" t="s">
        <v>72</v>
      </c>
      <c r="E436" s="32" t="s">
        <v>73</v>
      </c>
      <c r="F436" s="32" t="s">
        <v>2016</v>
      </c>
      <c r="G436" s="32" t="s">
        <v>74</v>
      </c>
      <c r="H436" s="32" t="s">
        <v>74</v>
      </c>
      <c r="I436" s="32" t="s">
        <v>74</v>
      </c>
      <c r="J436" s="32" t="s">
        <v>74</v>
      </c>
      <c r="K436" s="32" t="s">
        <v>74</v>
      </c>
      <c r="L436" s="32" t="s">
        <v>74</v>
      </c>
      <c r="M436" s="32" t="s">
        <v>74</v>
      </c>
      <c r="N436" s="32" t="s">
        <v>74</v>
      </c>
      <c r="O436" s="32" t="s">
        <v>1182</v>
      </c>
    </row>
    <row r="437" spans="1:15" ht="15.75" hidden="1" x14ac:dyDescent="0.25">
      <c r="A437" s="31">
        <v>582</v>
      </c>
      <c r="B437" s="32" t="s">
        <v>2517</v>
      </c>
      <c r="C437" s="29" t="s">
        <v>2504</v>
      </c>
      <c r="D437" s="29"/>
      <c r="E437" s="29" t="s">
        <v>90</v>
      </c>
      <c r="F437" s="32" t="s">
        <v>1299</v>
      </c>
      <c r="G437" s="32" t="s">
        <v>1299</v>
      </c>
      <c r="H437" s="32" t="s">
        <v>1299</v>
      </c>
      <c r="I437" s="32" t="s">
        <v>1299</v>
      </c>
      <c r="J437" s="32" t="s">
        <v>1299</v>
      </c>
      <c r="K437" s="32" t="s">
        <v>1299</v>
      </c>
      <c r="L437" s="32" t="s">
        <v>1299</v>
      </c>
      <c r="M437" s="32" t="s">
        <v>1299</v>
      </c>
      <c r="N437" s="32" t="s">
        <v>1299</v>
      </c>
      <c r="O437" s="32"/>
    </row>
    <row r="438" spans="1:15" ht="15.75" hidden="1" x14ac:dyDescent="0.25">
      <c r="A438" s="31">
        <v>583</v>
      </c>
      <c r="B438" s="32" t="s">
        <v>710</v>
      </c>
      <c r="C438" s="32" t="s">
        <v>711</v>
      </c>
      <c r="D438" s="32" t="s">
        <v>72</v>
      </c>
      <c r="E438" s="32" t="s">
        <v>73</v>
      </c>
      <c r="F438" s="32" t="s">
        <v>2027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1179</v>
      </c>
    </row>
    <row r="439" spans="1:15" ht="15.75" hidden="1" x14ac:dyDescent="0.25">
      <c r="A439" s="31">
        <v>584</v>
      </c>
      <c r="B439" s="32" t="s">
        <v>663</v>
      </c>
      <c r="C439" s="32" t="s">
        <v>664</v>
      </c>
      <c r="D439" s="32" t="s">
        <v>72</v>
      </c>
      <c r="E439" s="32" t="s">
        <v>90</v>
      </c>
      <c r="F439" s="32" t="s">
        <v>2029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1179</v>
      </c>
    </row>
    <row r="440" spans="1:15" ht="15.75" hidden="1" x14ac:dyDescent="0.25">
      <c r="A440" s="31">
        <v>585</v>
      </c>
      <c r="B440" s="32" t="s">
        <v>149</v>
      </c>
      <c r="C440" s="32" t="s">
        <v>150</v>
      </c>
      <c r="D440" s="32" t="s">
        <v>72</v>
      </c>
      <c r="E440" s="32" t="s">
        <v>90</v>
      </c>
      <c r="F440" s="32" t="s">
        <v>2027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74</v>
      </c>
      <c r="L440" s="32" t="s">
        <v>77</v>
      </c>
      <c r="M440" s="32" t="s">
        <v>74</v>
      </c>
      <c r="N440" s="32" t="s">
        <v>74</v>
      </c>
      <c r="O440" s="32" t="s">
        <v>1179</v>
      </c>
    </row>
    <row r="441" spans="1:15" ht="15.75" hidden="1" x14ac:dyDescent="0.25">
      <c r="A441" s="31">
        <v>586</v>
      </c>
      <c r="B441" s="32" t="s">
        <v>424</v>
      </c>
      <c r="C441" s="32" t="s">
        <v>425</v>
      </c>
      <c r="D441" s="32" t="s">
        <v>72</v>
      </c>
      <c r="E441" s="32" t="s">
        <v>73</v>
      </c>
      <c r="F441" s="32" t="s">
        <v>2027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74</v>
      </c>
      <c r="M441" s="32" t="s">
        <v>74</v>
      </c>
      <c r="N441" s="32" t="s">
        <v>74</v>
      </c>
      <c r="O441" s="32" t="s">
        <v>1183</v>
      </c>
    </row>
    <row r="442" spans="1:15" ht="15.75" hidden="1" x14ac:dyDescent="0.25">
      <c r="A442" s="31">
        <v>587</v>
      </c>
      <c r="B442" s="32" t="s">
        <v>198</v>
      </c>
      <c r="C442" s="32" t="s">
        <v>199</v>
      </c>
      <c r="D442" s="32" t="s">
        <v>72</v>
      </c>
      <c r="E442" s="32" t="s">
        <v>73</v>
      </c>
      <c r="F442" s="32" t="s">
        <v>2027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1183</v>
      </c>
    </row>
    <row r="443" spans="1:15" ht="15.75" hidden="1" x14ac:dyDescent="0.25">
      <c r="A443" s="31">
        <v>588</v>
      </c>
      <c r="B443" s="32" t="s">
        <v>423</v>
      </c>
      <c r="C443" s="32" t="s">
        <v>23</v>
      </c>
      <c r="D443" s="32" t="s">
        <v>72</v>
      </c>
      <c r="E443" s="32" t="s">
        <v>73</v>
      </c>
      <c r="F443" s="32" t="s">
        <v>2027</v>
      </c>
      <c r="G443" s="32" t="s">
        <v>77</v>
      </c>
      <c r="H443" s="32" t="s">
        <v>77</v>
      </c>
      <c r="I443" s="32" t="s">
        <v>74</v>
      </c>
      <c r="J443" s="32" t="s">
        <v>77</v>
      </c>
      <c r="K443" s="32" t="s">
        <v>77</v>
      </c>
      <c r="L443" s="32" t="s">
        <v>77</v>
      </c>
      <c r="M443" s="32" t="s">
        <v>74</v>
      </c>
      <c r="N443" s="32" t="s">
        <v>74</v>
      </c>
      <c r="O443" s="32" t="s">
        <v>1183</v>
      </c>
    </row>
    <row r="444" spans="1:15" ht="15.75" hidden="1" x14ac:dyDescent="0.25">
      <c r="A444" s="31">
        <v>589</v>
      </c>
      <c r="B444" s="32" t="s">
        <v>458</v>
      </c>
      <c r="C444" s="32" t="s">
        <v>459</v>
      </c>
      <c r="D444" s="32" t="s">
        <v>72</v>
      </c>
      <c r="E444" s="32" t="s">
        <v>73</v>
      </c>
      <c r="F444" s="32" t="s">
        <v>2027</v>
      </c>
      <c r="G444" s="32" t="s">
        <v>77</v>
      </c>
      <c r="H444" s="32" t="s">
        <v>74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74</v>
      </c>
      <c r="N444" s="32" t="s">
        <v>74</v>
      </c>
      <c r="O444" s="32" t="s">
        <v>1188</v>
      </c>
    </row>
    <row r="445" spans="1:15" ht="15.75" hidden="1" x14ac:dyDescent="0.25">
      <c r="A445" s="31">
        <v>590</v>
      </c>
      <c r="B445" s="32" t="s">
        <v>308</v>
      </c>
      <c r="C445" s="32" t="s">
        <v>309</v>
      </c>
      <c r="D445" s="32" t="s">
        <v>72</v>
      </c>
      <c r="E445" s="32" t="s">
        <v>73</v>
      </c>
      <c r="F445" s="32" t="s">
        <v>2029</v>
      </c>
      <c r="G445" s="32" t="s">
        <v>77</v>
      </c>
      <c r="H445" s="32" t="s">
        <v>77</v>
      </c>
      <c r="I445" s="32" t="s">
        <v>74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1187</v>
      </c>
    </row>
    <row r="446" spans="1:15" s="79" customFormat="1" ht="15.75" hidden="1" x14ac:dyDescent="0.25">
      <c r="A446" s="156">
        <v>591</v>
      </c>
      <c r="B446" s="157" t="s">
        <v>507</v>
      </c>
      <c r="C446" s="157" t="s">
        <v>2529</v>
      </c>
      <c r="D446" s="81" t="s">
        <v>72</v>
      </c>
      <c r="E446" s="81" t="s">
        <v>73</v>
      </c>
      <c r="F446" s="81" t="s">
        <v>2027</v>
      </c>
      <c r="G446" s="81" t="s">
        <v>77</v>
      </c>
      <c r="H446" s="81" t="s">
        <v>77</v>
      </c>
      <c r="I446" s="81" t="s">
        <v>74</v>
      </c>
      <c r="J446" s="81" t="s">
        <v>77</v>
      </c>
      <c r="K446" s="81" t="s">
        <v>74</v>
      </c>
      <c r="L446" s="81" t="s">
        <v>77</v>
      </c>
      <c r="M446" s="81" t="s">
        <v>77</v>
      </c>
      <c r="N446" s="81" t="s">
        <v>74</v>
      </c>
      <c r="O446" s="81" t="s">
        <v>1179</v>
      </c>
    </row>
    <row r="447" spans="1:15" ht="15.75" hidden="1" x14ac:dyDescent="0.25">
      <c r="A447" s="31">
        <v>592</v>
      </c>
      <c r="B447" s="32" t="s">
        <v>145</v>
      </c>
      <c r="C447" s="32" t="s">
        <v>146</v>
      </c>
      <c r="D447" s="32" t="s">
        <v>72</v>
      </c>
      <c r="E447" s="32" t="s">
        <v>90</v>
      </c>
      <c r="F447" s="32" t="s">
        <v>2029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77</v>
      </c>
      <c r="L447" s="32" t="s">
        <v>77</v>
      </c>
      <c r="M447" s="32" t="s">
        <v>77</v>
      </c>
      <c r="N447" s="32" t="s">
        <v>77</v>
      </c>
      <c r="O447" s="32" t="s">
        <v>1179</v>
      </c>
    </row>
    <row r="448" spans="1:15" ht="15.75" hidden="1" x14ac:dyDescent="0.25">
      <c r="A448" s="31">
        <v>593</v>
      </c>
      <c r="B448" s="32" t="s">
        <v>464</v>
      </c>
      <c r="C448" s="32" t="s">
        <v>465</v>
      </c>
      <c r="D448" s="32" t="s">
        <v>72</v>
      </c>
      <c r="E448" s="32" t="s">
        <v>73</v>
      </c>
      <c r="F448" s="32" t="s">
        <v>2027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1179</v>
      </c>
    </row>
    <row r="449" spans="1:15" ht="15.75" x14ac:dyDescent="0.25">
      <c r="A449" s="31">
        <v>760</v>
      </c>
      <c r="B449" s="32" t="s">
        <v>897</v>
      </c>
      <c r="C449" s="32" t="s">
        <v>898</v>
      </c>
      <c r="D449" s="32" t="s">
        <v>72</v>
      </c>
      <c r="E449" s="32" t="s">
        <v>105</v>
      </c>
      <c r="F449" s="32" t="s">
        <v>2027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77</v>
      </c>
      <c r="M449" s="32" t="s">
        <v>77</v>
      </c>
      <c r="N449" s="32" t="s">
        <v>77</v>
      </c>
      <c r="O449" s="32" t="s">
        <v>1178</v>
      </c>
    </row>
    <row r="450" spans="1:15" ht="15.75" x14ac:dyDescent="0.25">
      <c r="A450" s="31">
        <v>62</v>
      </c>
      <c r="B450" s="32" t="s">
        <v>120</v>
      </c>
      <c r="C450" s="32" t="s">
        <v>121</v>
      </c>
      <c r="D450" s="32" t="s">
        <v>87</v>
      </c>
      <c r="E450" s="32" t="s">
        <v>105</v>
      </c>
      <c r="F450" s="32" t="s">
        <v>2029</v>
      </c>
      <c r="G450" s="32" t="s">
        <v>77</v>
      </c>
      <c r="H450" s="32" t="s">
        <v>77</v>
      </c>
      <c r="I450" s="32" t="s">
        <v>77</v>
      </c>
      <c r="J450" s="32" t="s">
        <v>77</v>
      </c>
      <c r="K450" s="32" t="s">
        <v>74</v>
      </c>
      <c r="L450" s="32" t="s">
        <v>77</v>
      </c>
      <c r="M450" s="32" t="s">
        <v>74</v>
      </c>
      <c r="N450" s="32" t="s">
        <v>77</v>
      </c>
      <c r="O450" s="32" t="s">
        <v>1178</v>
      </c>
    </row>
    <row r="451" spans="1:15" ht="15.75" hidden="1" x14ac:dyDescent="0.25">
      <c r="A451" s="31">
        <v>596</v>
      </c>
      <c r="B451" s="32" t="s">
        <v>549</v>
      </c>
      <c r="C451" s="32" t="s">
        <v>550</v>
      </c>
      <c r="D451" s="32" t="s">
        <v>72</v>
      </c>
      <c r="E451" s="32" t="s">
        <v>73</v>
      </c>
      <c r="F451" s="32" t="s">
        <v>2027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1183</v>
      </c>
    </row>
    <row r="452" spans="1:15" ht="15.75" x14ac:dyDescent="0.25">
      <c r="A452" s="31">
        <v>985</v>
      </c>
      <c r="B452" s="32" t="s">
        <v>1148</v>
      </c>
      <c r="C452" s="29" t="s">
        <v>1149</v>
      </c>
      <c r="D452" s="29" t="s">
        <v>72</v>
      </c>
      <c r="E452" s="29" t="s">
        <v>105</v>
      </c>
      <c r="F452" s="32" t="s">
        <v>2027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74</v>
      </c>
      <c r="L452" s="32" t="s">
        <v>77</v>
      </c>
      <c r="M452" s="32" t="s">
        <v>74</v>
      </c>
      <c r="N452" s="32" t="s">
        <v>77</v>
      </c>
      <c r="O452" s="32" t="s">
        <v>1178</v>
      </c>
    </row>
    <row r="453" spans="1:15" ht="15.75" x14ac:dyDescent="0.25">
      <c r="A453" s="31">
        <v>277</v>
      </c>
      <c r="B453" s="32" t="s">
        <v>554</v>
      </c>
      <c r="C453" s="32" t="s">
        <v>555</v>
      </c>
      <c r="D453" s="32" t="s">
        <v>87</v>
      </c>
      <c r="E453" s="32" t="s">
        <v>105</v>
      </c>
      <c r="F453" s="32" t="s">
        <v>2027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1203</v>
      </c>
    </row>
    <row r="454" spans="1:15" ht="15.75" hidden="1" x14ac:dyDescent="0.25">
      <c r="A454" s="31">
        <v>600</v>
      </c>
      <c r="B454" s="32" t="s">
        <v>2458</v>
      </c>
      <c r="C454" s="29" t="str">
        <f>VLOOKUP(A454,'LISTADO ATM'!$A$2:$B$901,2,0)</f>
        <v>ATM S/M Bravo Hipica</v>
      </c>
      <c r="D454" s="29" t="s">
        <v>72</v>
      </c>
      <c r="E454" s="29"/>
      <c r="F454" s="32" t="s">
        <v>1299</v>
      </c>
      <c r="G454" s="32" t="s">
        <v>1299</v>
      </c>
      <c r="H454" s="32" t="s">
        <v>1299</v>
      </c>
      <c r="I454" s="32" t="s">
        <v>1299</v>
      </c>
      <c r="J454" s="32" t="s">
        <v>1299</v>
      </c>
      <c r="K454" s="32" t="s">
        <v>1299</v>
      </c>
      <c r="L454" s="32" t="s">
        <v>1299</v>
      </c>
      <c r="M454" s="32" t="s">
        <v>1299</v>
      </c>
      <c r="N454" s="32"/>
      <c r="O454" s="32"/>
    </row>
    <row r="455" spans="1:15" ht="15.75" x14ac:dyDescent="0.25">
      <c r="A455" s="31">
        <v>956</v>
      </c>
      <c r="B455" s="32" t="s">
        <v>1115</v>
      </c>
      <c r="C455" s="29" t="s">
        <v>1116</v>
      </c>
      <c r="D455" s="29" t="s">
        <v>72</v>
      </c>
      <c r="E455" s="29" t="s">
        <v>105</v>
      </c>
      <c r="F455" s="32" t="s">
        <v>2027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74</v>
      </c>
      <c r="L455" s="32" t="s">
        <v>77</v>
      </c>
      <c r="M455" s="32" t="s">
        <v>74</v>
      </c>
      <c r="N455" s="32" t="s">
        <v>77</v>
      </c>
      <c r="O455" s="29" t="s">
        <v>1208</v>
      </c>
    </row>
    <row r="456" spans="1:15" ht="15.75" x14ac:dyDescent="0.25">
      <c r="A456" s="31">
        <v>940</v>
      </c>
      <c r="B456" s="32" t="s">
        <v>210</v>
      </c>
      <c r="C456" s="32" t="s">
        <v>211</v>
      </c>
      <c r="D456" s="32" t="s">
        <v>87</v>
      </c>
      <c r="E456" s="32" t="s">
        <v>105</v>
      </c>
      <c r="F456" s="32" t="s">
        <v>2029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1202</v>
      </c>
    </row>
    <row r="457" spans="1:15" ht="31.5" x14ac:dyDescent="0.25">
      <c r="A457" s="31">
        <v>94</v>
      </c>
      <c r="B457" s="32" t="s">
        <v>160</v>
      </c>
      <c r="C457" s="32" t="s">
        <v>161</v>
      </c>
      <c r="D457" s="32" t="s">
        <v>87</v>
      </c>
      <c r="E457" s="32" t="s">
        <v>105</v>
      </c>
      <c r="F457" s="32" t="s">
        <v>2027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1208</v>
      </c>
    </row>
    <row r="458" spans="1:15" ht="15.75" x14ac:dyDescent="0.25">
      <c r="A458" s="31">
        <v>40</v>
      </c>
      <c r="B458" s="32" t="s">
        <v>1244</v>
      </c>
      <c r="C458" s="32" t="s">
        <v>1245</v>
      </c>
      <c r="D458" s="32" t="s">
        <v>72</v>
      </c>
      <c r="E458" s="32" t="s">
        <v>105</v>
      </c>
      <c r="F458" s="32" t="s">
        <v>2027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77</v>
      </c>
      <c r="O458" s="32" t="s">
        <v>1203</v>
      </c>
    </row>
    <row r="459" spans="1:15" ht="15.75" x14ac:dyDescent="0.25">
      <c r="A459" s="31">
        <v>969</v>
      </c>
      <c r="B459" s="32" t="s">
        <v>214</v>
      </c>
      <c r="C459" s="32" t="s">
        <v>215</v>
      </c>
      <c r="D459" s="32" t="s">
        <v>72</v>
      </c>
      <c r="E459" s="32" t="s">
        <v>105</v>
      </c>
      <c r="F459" s="32" t="s">
        <v>2029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1202</v>
      </c>
    </row>
    <row r="460" spans="1:15" ht="15.75" x14ac:dyDescent="0.25">
      <c r="A460" s="31">
        <v>778</v>
      </c>
      <c r="B460" s="32" t="s">
        <v>346</v>
      </c>
      <c r="C460" s="32" t="s">
        <v>347</v>
      </c>
      <c r="D460" s="32" t="s">
        <v>72</v>
      </c>
      <c r="E460" s="32" t="s">
        <v>105</v>
      </c>
      <c r="F460" s="32" t="s">
        <v>2027</v>
      </c>
      <c r="G460" s="32" t="s">
        <v>77</v>
      </c>
      <c r="H460" s="32" t="s">
        <v>77</v>
      </c>
      <c r="I460" s="32" t="s">
        <v>77</v>
      </c>
      <c r="J460" s="32" t="s">
        <v>77</v>
      </c>
      <c r="K460" s="32" t="s">
        <v>74</v>
      </c>
      <c r="L460" s="32" t="s">
        <v>77</v>
      </c>
      <c r="M460" s="32" t="s">
        <v>74</v>
      </c>
      <c r="N460" s="32" t="s">
        <v>77</v>
      </c>
      <c r="O460" s="32" t="s">
        <v>1178</v>
      </c>
    </row>
    <row r="461" spans="1:15" ht="15.75" hidden="1" x14ac:dyDescent="0.25">
      <c r="A461" s="31">
        <v>607</v>
      </c>
      <c r="B461" s="32" t="s">
        <v>846</v>
      </c>
      <c r="C461" s="32" t="s">
        <v>24</v>
      </c>
      <c r="D461" s="32" t="s">
        <v>72</v>
      </c>
      <c r="E461" s="32" t="s">
        <v>73</v>
      </c>
      <c r="F461" s="32" t="s">
        <v>2027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74</v>
      </c>
      <c r="L461" s="32" t="s">
        <v>77</v>
      </c>
      <c r="M461" s="32" t="s">
        <v>74</v>
      </c>
      <c r="N461" s="32" t="s">
        <v>74</v>
      </c>
      <c r="O461" s="32" t="s">
        <v>1185</v>
      </c>
    </row>
    <row r="462" spans="1:15" ht="15.75" hidden="1" x14ac:dyDescent="0.25">
      <c r="A462" s="31">
        <v>608</v>
      </c>
      <c r="B462" s="32" t="s">
        <v>593</v>
      </c>
      <c r="C462" s="32" t="s">
        <v>594</v>
      </c>
      <c r="D462" s="32" t="s">
        <v>72</v>
      </c>
      <c r="E462" s="32" t="s">
        <v>82</v>
      </c>
      <c r="F462" s="32" t="s">
        <v>2029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1190</v>
      </c>
    </row>
    <row r="463" spans="1:15" hidden="1" x14ac:dyDescent="0.25">
      <c r="A463" s="31">
        <v>609</v>
      </c>
      <c r="B463" s="32" t="s">
        <v>194</v>
      </c>
      <c r="C463" s="32" t="s">
        <v>195</v>
      </c>
      <c r="D463" s="32" t="s">
        <v>72</v>
      </c>
      <c r="E463" s="32" t="s">
        <v>82</v>
      </c>
      <c r="F463" s="32" t="s">
        <v>2027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1190</v>
      </c>
    </row>
    <row r="464" spans="1:15" s="64" customFormat="1" ht="15.75" hidden="1" x14ac:dyDescent="0.25">
      <c r="A464" s="67">
        <v>610</v>
      </c>
      <c r="B464" s="68" t="s">
        <v>847</v>
      </c>
      <c r="C464" s="68" t="s">
        <v>17</v>
      </c>
      <c r="D464" s="32" t="s">
        <v>72</v>
      </c>
      <c r="E464" s="32" t="s">
        <v>73</v>
      </c>
      <c r="F464" s="32" t="s">
        <v>2027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74</v>
      </c>
      <c r="O464" s="32" t="s">
        <v>1186</v>
      </c>
    </row>
    <row r="465" spans="1:15" ht="15.75" hidden="1" x14ac:dyDescent="0.25">
      <c r="A465" s="31">
        <v>611</v>
      </c>
      <c r="B465" s="32" t="s">
        <v>848</v>
      </c>
      <c r="C465" s="32" t="s">
        <v>41</v>
      </c>
      <c r="D465" s="32" t="s">
        <v>72</v>
      </c>
      <c r="E465" s="32" t="s">
        <v>73</v>
      </c>
      <c r="F465" s="32" t="s">
        <v>2027</v>
      </c>
      <c r="G465" s="32" t="s">
        <v>77</v>
      </c>
      <c r="H465" s="32" t="s">
        <v>77</v>
      </c>
      <c r="I465" s="32" t="s">
        <v>74</v>
      </c>
      <c r="J465" s="32" t="s">
        <v>74</v>
      </c>
      <c r="K465" s="32" t="s">
        <v>74</v>
      </c>
      <c r="L465" s="32" t="s">
        <v>74</v>
      </c>
      <c r="M465" s="32" t="s">
        <v>74</v>
      </c>
      <c r="N465" s="32" t="s">
        <v>77</v>
      </c>
      <c r="O465" s="32" t="s">
        <v>1183</v>
      </c>
    </row>
    <row r="466" spans="1:15" ht="15.75" hidden="1" x14ac:dyDescent="0.25">
      <c r="A466" s="31">
        <v>612</v>
      </c>
      <c r="B466" s="32" t="s">
        <v>367</v>
      </c>
      <c r="C466" s="32" t="s">
        <v>368</v>
      </c>
      <c r="D466" s="32" t="s">
        <v>72</v>
      </c>
      <c r="E466" s="32" t="s">
        <v>82</v>
      </c>
      <c r="F466" s="32" t="s">
        <v>2027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74</v>
      </c>
      <c r="O466" s="32" t="s">
        <v>1189</v>
      </c>
    </row>
    <row r="467" spans="1:15" ht="15.75" hidden="1" x14ac:dyDescent="0.25">
      <c r="A467" s="31">
        <v>613</v>
      </c>
      <c r="B467" s="32" t="s">
        <v>245</v>
      </c>
      <c r="C467" s="32" t="s">
        <v>246</v>
      </c>
      <c r="D467" s="32" t="s">
        <v>72</v>
      </c>
      <c r="E467" s="32" t="s">
        <v>82</v>
      </c>
      <c r="F467" s="32" t="s">
        <v>2027</v>
      </c>
      <c r="G467" s="32" t="s">
        <v>77</v>
      </c>
      <c r="H467" s="32" t="s">
        <v>77</v>
      </c>
      <c r="I467" s="32" t="s">
        <v>74</v>
      </c>
      <c r="J467" s="32" t="s">
        <v>77</v>
      </c>
      <c r="K467" s="32" t="s">
        <v>77</v>
      </c>
      <c r="L467" s="32" t="s">
        <v>77</v>
      </c>
      <c r="M467" s="32" t="s">
        <v>77</v>
      </c>
      <c r="N467" s="32" t="s">
        <v>74</v>
      </c>
      <c r="O467" s="32" t="s">
        <v>1189</v>
      </c>
    </row>
    <row r="468" spans="1:15" ht="15.75" x14ac:dyDescent="0.25">
      <c r="A468" s="31">
        <v>604</v>
      </c>
      <c r="B468" s="32" t="s">
        <v>657</v>
      </c>
      <c r="C468" s="32" t="s">
        <v>658</v>
      </c>
      <c r="D468" s="32" t="s">
        <v>72</v>
      </c>
      <c r="E468" s="32" t="s">
        <v>105</v>
      </c>
      <c r="F468" s="32" t="s">
        <v>2027</v>
      </c>
      <c r="G468" s="32" t="s">
        <v>77</v>
      </c>
      <c r="H468" s="32" t="s">
        <v>77</v>
      </c>
      <c r="I468" s="32" t="s">
        <v>77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1207</v>
      </c>
    </row>
    <row r="469" spans="1:15" ht="15.75" hidden="1" x14ac:dyDescent="0.25">
      <c r="A469" s="31">
        <v>615</v>
      </c>
      <c r="B469" s="32" t="s">
        <v>687</v>
      </c>
      <c r="C469" s="32" t="s">
        <v>688</v>
      </c>
      <c r="D469" s="32" t="s">
        <v>72</v>
      </c>
      <c r="E469" s="32" t="s">
        <v>90</v>
      </c>
      <c r="F469" s="32" t="s">
        <v>2027</v>
      </c>
      <c r="G469" s="32" t="s">
        <v>77</v>
      </c>
      <c r="H469" s="32" t="s">
        <v>77</v>
      </c>
      <c r="I469" s="32" t="s">
        <v>74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1180</v>
      </c>
    </row>
    <row r="470" spans="1:15" ht="15.75" hidden="1" x14ac:dyDescent="0.25">
      <c r="A470" s="29">
        <v>616</v>
      </c>
      <c r="B470" s="29" t="s">
        <v>324</v>
      </c>
      <c r="C470" s="29" t="s">
        <v>325</v>
      </c>
      <c r="D470" s="29" t="s">
        <v>72</v>
      </c>
      <c r="E470" s="29" t="s">
        <v>90</v>
      </c>
      <c r="F470" s="30" t="s">
        <v>2027</v>
      </c>
      <c r="G470" s="30" t="s">
        <v>77</v>
      </c>
      <c r="H470" s="30" t="s">
        <v>77</v>
      </c>
      <c r="I470" s="30" t="s">
        <v>74</v>
      </c>
      <c r="J470" s="30" t="s">
        <v>77</v>
      </c>
      <c r="K470" s="30" t="s">
        <v>77</v>
      </c>
      <c r="L470" s="30" t="s">
        <v>77</v>
      </c>
      <c r="M470" s="30" t="s">
        <v>77</v>
      </c>
      <c r="N470" s="30" t="s">
        <v>77</v>
      </c>
      <c r="O470" s="29" t="s">
        <v>1180</v>
      </c>
    </row>
    <row r="471" spans="1:15" ht="15.75" hidden="1" x14ac:dyDescent="0.25">
      <c r="A471" s="31">
        <v>617</v>
      </c>
      <c r="B471" s="32" t="s">
        <v>849</v>
      </c>
      <c r="C471" s="32" t="s">
        <v>850</v>
      </c>
      <c r="D471" s="32" t="s">
        <v>72</v>
      </c>
      <c r="E471" s="32" t="s">
        <v>73</v>
      </c>
      <c r="F471" s="32" t="s">
        <v>2027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1183</v>
      </c>
    </row>
    <row r="472" spans="1:15" ht="15.75" hidden="1" x14ac:dyDescent="0.25">
      <c r="A472" s="31">
        <v>618</v>
      </c>
      <c r="B472" s="32" t="s">
        <v>851</v>
      </c>
      <c r="C472" s="32" t="s">
        <v>42</v>
      </c>
      <c r="D472" s="32" t="s">
        <v>72</v>
      </c>
      <c r="E472" s="32" t="s">
        <v>73</v>
      </c>
      <c r="F472" s="32" t="s">
        <v>2027</v>
      </c>
      <c r="G472" s="32" t="s">
        <v>77</v>
      </c>
      <c r="H472" s="32" t="s">
        <v>77</v>
      </c>
      <c r="I472" s="32" t="s">
        <v>74</v>
      </c>
      <c r="J472" s="32" t="s">
        <v>74</v>
      </c>
      <c r="K472" s="32" t="s">
        <v>74</v>
      </c>
      <c r="L472" s="32" t="s">
        <v>74</v>
      </c>
      <c r="M472" s="32" t="s">
        <v>74</v>
      </c>
      <c r="N472" s="32" t="s">
        <v>74</v>
      </c>
      <c r="O472" s="32" t="s">
        <v>1183</v>
      </c>
    </row>
    <row r="473" spans="1:15" ht="15.75" hidden="1" x14ac:dyDescent="0.25">
      <c r="A473" s="31">
        <v>619</v>
      </c>
      <c r="B473" s="32" t="s">
        <v>852</v>
      </c>
      <c r="C473" s="32" t="s">
        <v>853</v>
      </c>
      <c r="D473" s="32" t="s">
        <v>72</v>
      </c>
      <c r="E473" s="32" t="s">
        <v>90</v>
      </c>
      <c r="F473" s="32" t="s">
        <v>2027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1179</v>
      </c>
    </row>
    <row r="474" spans="1:15" ht="15.75" hidden="1" x14ac:dyDescent="0.25">
      <c r="A474" s="31">
        <v>620</v>
      </c>
      <c r="B474" s="32" t="s">
        <v>854</v>
      </c>
      <c r="C474" s="32" t="s">
        <v>855</v>
      </c>
      <c r="D474" s="32" t="s">
        <v>72</v>
      </c>
      <c r="E474" s="32" t="s">
        <v>73</v>
      </c>
      <c r="F474" s="32" t="s">
        <v>2027</v>
      </c>
      <c r="G474" s="32" t="s">
        <v>77</v>
      </c>
      <c r="H474" s="32" t="s">
        <v>74</v>
      </c>
      <c r="I474" s="32" t="s">
        <v>74</v>
      </c>
      <c r="J474" s="32" t="s">
        <v>74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1179</v>
      </c>
    </row>
    <row r="475" spans="1:15" ht="15.75" hidden="1" x14ac:dyDescent="0.25">
      <c r="A475" s="31">
        <v>621</v>
      </c>
      <c r="B475" s="32" t="s">
        <v>856</v>
      </c>
      <c r="C475" s="32" t="s">
        <v>857</v>
      </c>
      <c r="D475" s="32" t="s">
        <v>72</v>
      </c>
      <c r="E475" s="32" t="s">
        <v>82</v>
      </c>
      <c r="F475" s="32" t="s">
        <v>2027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1187</v>
      </c>
    </row>
    <row r="476" spans="1:15" ht="15.75" hidden="1" x14ac:dyDescent="0.25">
      <c r="A476" s="31">
        <v>622</v>
      </c>
      <c r="B476" s="32" t="s">
        <v>858</v>
      </c>
      <c r="C476" s="32" t="s">
        <v>859</v>
      </c>
      <c r="D476" s="32" t="s">
        <v>72</v>
      </c>
      <c r="E476" s="32" t="s">
        <v>73</v>
      </c>
      <c r="F476" s="32" t="s">
        <v>2027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1184</v>
      </c>
    </row>
    <row r="477" spans="1:15" ht="31.5" hidden="1" x14ac:dyDescent="0.25">
      <c r="A477" s="31">
        <v>623</v>
      </c>
      <c r="B477" s="32" t="s">
        <v>2127</v>
      </c>
      <c r="C477" s="32" t="s">
        <v>2128</v>
      </c>
      <c r="D477" s="32" t="s">
        <v>72</v>
      </c>
      <c r="E477" s="32" t="s">
        <v>73</v>
      </c>
      <c r="F477" s="32" t="s">
        <v>74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77</v>
      </c>
      <c r="O477" s="32" t="s">
        <v>1179</v>
      </c>
    </row>
    <row r="478" spans="1:15" ht="31.5" hidden="1" x14ac:dyDescent="0.25">
      <c r="A478" s="31">
        <v>624</v>
      </c>
      <c r="B478" s="32" t="s">
        <v>860</v>
      </c>
      <c r="C478" s="32" t="s">
        <v>861</v>
      </c>
      <c r="D478" s="32" t="s">
        <v>72</v>
      </c>
      <c r="E478" s="32" t="s">
        <v>73</v>
      </c>
      <c r="F478" s="32" t="s">
        <v>2027</v>
      </c>
      <c r="G478" s="32" t="s">
        <v>77</v>
      </c>
      <c r="H478" s="32" t="s">
        <v>77</v>
      </c>
      <c r="I478" s="32" t="s">
        <v>77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1183</v>
      </c>
    </row>
    <row r="479" spans="1:15" ht="15.75" hidden="1" x14ac:dyDescent="0.25">
      <c r="A479" s="31">
        <v>625</v>
      </c>
      <c r="B479" s="32" t="s">
        <v>862</v>
      </c>
      <c r="C479" s="32" t="s">
        <v>863</v>
      </c>
      <c r="D479" s="32" t="s">
        <v>72</v>
      </c>
      <c r="E479" s="32" t="s">
        <v>73</v>
      </c>
      <c r="F479" s="32" t="s">
        <v>2027</v>
      </c>
      <c r="G479" s="32" t="s">
        <v>77</v>
      </c>
      <c r="H479" s="32" t="s">
        <v>77</v>
      </c>
      <c r="I479" s="32" t="s">
        <v>77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77</v>
      </c>
      <c r="O479" s="32" t="s">
        <v>1183</v>
      </c>
    </row>
    <row r="480" spans="1:15" ht="15.75" hidden="1" x14ac:dyDescent="0.25">
      <c r="A480" s="31">
        <v>626</v>
      </c>
      <c r="B480" s="32" t="s">
        <v>864</v>
      </c>
      <c r="C480" s="32" t="s">
        <v>865</v>
      </c>
      <c r="D480" s="32" t="s">
        <v>72</v>
      </c>
      <c r="E480" s="32" t="s">
        <v>73</v>
      </c>
      <c r="F480" s="32" t="s">
        <v>2027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77</v>
      </c>
      <c r="M480" s="32" t="s">
        <v>77</v>
      </c>
      <c r="N480" s="32" t="s">
        <v>74</v>
      </c>
      <c r="O480" s="32" t="s">
        <v>1179</v>
      </c>
    </row>
    <row r="481" spans="1:15" ht="31.5" hidden="1" x14ac:dyDescent="0.25">
      <c r="A481" s="31">
        <v>627</v>
      </c>
      <c r="B481" s="32" t="s">
        <v>265</v>
      </c>
      <c r="C481" s="32" t="s">
        <v>49</v>
      </c>
      <c r="D481" s="32" t="s">
        <v>72</v>
      </c>
      <c r="E481" s="32" t="s">
        <v>73</v>
      </c>
      <c r="F481" s="32" t="s">
        <v>2027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1182</v>
      </c>
    </row>
    <row r="482" spans="1:15" ht="15.75" hidden="1" x14ac:dyDescent="0.25">
      <c r="A482" s="31">
        <v>628</v>
      </c>
      <c r="B482" s="32" t="s">
        <v>155</v>
      </c>
      <c r="C482" s="32" t="s">
        <v>156</v>
      </c>
      <c r="D482" s="32" t="s">
        <v>72</v>
      </c>
      <c r="E482" s="32" t="s">
        <v>73</v>
      </c>
      <c r="F482" s="32" t="s">
        <v>2029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77</v>
      </c>
      <c r="O482" s="32" t="s">
        <v>1187</v>
      </c>
    </row>
    <row r="483" spans="1:15" ht="15.75" hidden="1" x14ac:dyDescent="0.25">
      <c r="A483" s="31">
        <v>629</v>
      </c>
      <c r="B483" s="32" t="s">
        <v>492</v>
      </c>
      <c r="C483" s="32" t="s">
        <v>1268</v>
      </c>
      <c r="D483" s="32" t="s">
        <v>72</v>
      </c>
      <c r="E483" s="32" t="s">
        <v>73</v>
      </c>
      <c r="F483" s="32" t="s">
        <v>2029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74</v>
      </c>
      <c r="L483" s="32" t="s">
        <v>77</v>
      </c>
      <c r="M483" s="32" t="s">
        <v>74</v>
      </c>
      <c r="N483" s="32" t="s">
        <v>77</v>
      </c>
      <c r="O483" s="32" t="s">
        <v>1179</v>
      </c>
    </row>
    <row r="484" spans="1:15" ht="15.75" hidden="1" x14ac:dyDescent="0.25">
      <c r="A484" s="31">
        <v>630</v>
      </c>
      <c r="B484" s="32" t="s">
        <v>186</v>
      </c>
      <c r="C484" s="32" t="s">
        <v>187</v>
      </c>
      <c r="D484" s="32" t="s">
        <v>72</v>
      </c>
      <c r="E484" s="32" t="s">
        <v>82</v>
      </c>
      <c r="F484" s="32" t="s">
        <v>2027</v>
      </c>
      <c r="G484" s="32" t="s">
        <v>77</v>
      </c>
      <c r="H484" s="32" t="s">
        <v>77</v>
      </c>
      <c r="I484" s="32" t="s">
        <v>74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1190</v>
      </c>
    </row>
    <row r="485" spans="1:15" ht="31.5" hidden="1" x14ac:dyDescent="0.25">
      <c r="A485" s="31">
        <v>631</v>
      </c>
      <c r="B485" s="32" t="s">
        <v>685</v>
      </c>
      <c r="C485" s="32" t="s">
        <v>686</v>
      </c>
      <c r="D485" s="32" t="s">
        <v>72</v>
      </c>
      <c r="E485" s="32" t="s">
        <v>82</v>
      </c>
      <c r="F485" s="32" t="s">
        <v>2027</v>
      </c>
      <c r="G485" s="32" t="s">
        <v>77</v>
      </c>
      <c r="H485" s="32" t="s">
        <v>77</v>
      </c>
      <c r="I485" s="32" t="s">
        <v>74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1190</v>
      </c>
    </row>
    <row r="486" spans="1:15" ht="15.75" x14ac:dyDescent="0.25">
      <c r="A486" s="31">
        <v>315</v>
      </c>
      <c r="B486" s="32" t="s">
        <v>603</v>
      </c>
      <c r="C486" s="32" t="s">
        <v>604</v>
      </c>
      <c r="D486" s="32" t="s">
        <v>72</v>
      </c>
      <c r="E486" s="32" t="s">
        <v>105</v>
      </c>
      <c r="F486" s="32" t="s">
        <v>2027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74</v>
      </c>
      <c r="L486" s="32" t="s">
        <v>77</v>
      </c>
      <c r="M486" s="32" t="s">
        <v>74</v>
      </c>
      <c r="N486" s="32" t="s">
        <v>77</v>
      </c>
      <c r="O486" s="32" t="s">
        <v>1203</v>
      </c>
    </row>
    <row r="487" spans="1:15" ht="15.75" x14ac:dyDescent="0.25">
      <c r="A487" s="31">
        <v>138</v>
      </c>
      <c r="B487" s="32" t="s">
        <v>235</v>
      </c>
      <c r="C487" s="32" t="s">
        <v>236</v>
      </c>
      <c r="D487" s="32" t="s">
        <v>87</v>
      </c>
      <c r="E487" s="32" t="s">
        <v>105</v>
      </c>
      <c r="F487" s="32" t="s">
        <v>2027</v>
      </c>
      <c r="G487" s="32" t="s">
        <v>77</v>
      </c>
      <c r="H487" s="32" t="s">
        <v>77</v>
      </c>
      <c r="I487" s="32" t="s">
        <v>74</v>
      </c>
      <c r="J487" s="32" t="s">
        <v>77</v>
      </c>
      <c r="K487" s="32" t="s">
        <v>74</v>
      </c>
      <c r="L487" s="32" t="s">
        <v>77</v>
      </c>
      <c r="M487" s="32" t="s">
        <v>74</v>
      </c>
      <c r="N487" s="32" t="s">
        <v>77</v>
      </c>
      <c r="O487" s="32" t="s">
        <v>1178</v>
      </c>
    </row>
    <row r="488" spans="1:15" ht="15.75" hidden="1" x14ac:dyDescent="0.25">
      <c r="A488" s="31">
        <v>634</v>
      </c>
      <c r="B488" s="32" t="s">
        <v>547</v>
      </c>
      <c r="C488" s="32" t="s">
        <v>548</v>
      </c>
      <c r="D488" s="32" t="s">
        <v>130</v>
      </c>
      <c r="E488" s="32" t="s">
        <v>82</v>
      </c>
      <c r="F488" s="32" t="s">
        <v>2027</v>
      </c>
      <c r="G488" s="32" t="s">
        <v>77</v>
      </c>
      <c r="H488" s="32" t="s">
        <v>77</v>
      </c>
      <c r="I488" s="32" t="s">
        <v>77</v>
      </c>
      <c r="J488" s="32" t="s">
        <v>77</v>
      </c>
      <c r="K488" s="32" t="s">
        <v>74</v>
      </c>
      <c r="L488" s="32" t="s">
        <v>74</v>
      </c>
      <c r="M488" s="32" t="s">
        <v>74</v>
      </c>
      <c r="N488" s="32" t="s">
        <v>77</v>
      </c>
      <c r="O488" s="32" t="s">
        <v>1190</v>
      </c>
    </row>
    <row r="489" spans="1:15" ht="31.5" x14ac:dyDescent="0.25">
      <c r="A489" s="31">
        <v>649</v>
      </c>
      <c r="B489" s="32" t="s">
        <v>874</v>
      </c>
      <c r="C489" s="32" t="s">
        <v>875</v>
      </c>
      <c r="D489" s="32" t="s">
        <v>72</v>
      </c>
      <c r="E489" s="32" t="s">
        <v>105</v>
      </c>
      <c r="F489" s="32" t="s">
        <v>2029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77</v>
      </c>
      <c r="O489" s="32" t="s">
        <v>1208</v>
      </c>
    </row>
    <row r="490" spans="1:15" ht="15.75" x14ac:dyDescent="0.25">
      <c r="A490" s="31">
        <v>75</v>
      </c>
      <c r="B490" s="32" t="s">
        <v>135</v>
      </c>
      <c r="C490" s="32" t="s">
        <v>136</v>
      </c>
      <c r="D490" s="32" t="s">
        <v>87</v>
      </c>
      <c r="E490" s="32" t="s">
        <v>105</v>
      </c>
      <c r="F490" s="32" t="s">
        <v>2027</v>
      </c>
      <c r="G490" s="32" t="s">
        <v>77</v>
      </c>
      <c r="H490" s="32" t="s">
        <v>77</v>
      </c>
      <c r="I490" s="32" t="s">
        <v>77</v>
      </c>
      <c r="J490" s="32" t="s">
        <v>77</v>
      </c>
      <c r="K490" s="32" t="s">
        <v>74</v>
      </c>
      <c r="L490" s="32" t="s">
        <v>77</v>
      </c>
      <c r="M490" s="32" t="s">
        <v>74</v>
      </c>
      <c r="N490" s="32" t="s">
        <v>77</v>
      </c>
      <c r="O490" s="32" t="s">
        <v>1178</v>
      </c>
    </row>
    <row r="491" spans="1:15" ht="31.5" x14ac:dyDescent="0.25">
      <c r="A491" s="31">
        <v>532</v>
      </c>
      <c r="B491" s="32" t="s">
        <v>824</v>
      </c>
      <c r="C491" s="32" t="s">
        <v>825</v>
      </c>
      <c r="D491" s="32" t="s">
        <v>130</v>
      </c>
      <c r="E491" s="32" t="s">
        <v>105</v>
      </c>
      <c r="F491" s="32" t="s">
        <v>2027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1207</v>
      </c>
    </row>
    <row r="492" spans="1:15" ht="15.75" x14ac:dyDescent="0.25">
      <c r="A492" s="31">
        <v>172</v>
      </c>
      <c r="B492" s="32" t="s">
        <v>298</v>
      </c>
      <c r="C492" s="32" t="s">
        <v>299</v>
      </c>
      <c r="D492" s="32" t="s">
        <v>87</v>
      </c>
      <c r="E492" s="32" t="s">
        <v>105</v>
      </c>
      <c r="F492" s="32" t="s">
        <v>2027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1207</v>
      </c>
    </row>
    <row r="493" spans="1:15" ht="15.75" hidden="1" x14ac:dyDescent="0.25">
      <c r="A493" s="31">
        <v>639</v>
      </c>
      <c r="B493" s="32" t="s">
        <v>870</v>
      </c>
      <c r="C493" s="32" t="s">
        <v>871</v>
      </c>
      <c r="D493" s="32" t="s">
        <v>72</v>
      </c>
      <c r="E493" s="32" t="s">
        <v>73</v>
      </c>
      <c r="F493" s="32" t="s">
        <v>2027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77</v>
      </c>
      <c r="L493" s="32" t="s">
        <v>77</v>
      </c>
      <c r="M493" s="32" t="s">
        <v>77</v>
      </c>
      <c r="N493" s="32" t="s">
        <v>77</v>
      </c>
      <c r="O493" s="32" t="s">
        <v>1181</v>
      </c>
    </row>
    <row r="494" spans="1:15" ht="15.75" hidden="1" x14ac:dyDescent="0.25">
      <c r="A494" s="31">
        <v>640</v>
      </c>
      <c r="B494" s="32" t="s">
        <v>872</v>
      </c>
      <c r="C494" s="32" t="s">
        <v>873</v>
      </c>
      <c r="D494" s="32" t="s">
        <v>72</v>
      </c>
      <c r="E494" s="32" t="s">
        <v>73</v>
      </c>
      <c r="F494" s="32" t="s">
        <v>2027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1181</v>
      </c>
    </row>
    <row r="495" spans="1:15" ht="31.5" hidden="1" x14ac:dyDescent="0.25">
      <c r="A495" s="31">
        <v>641</v>
      </c>
      <c r="B495" s="32" t="s">
        <v>306</v>
      </c>
      <c r="C495" s="32" t="s">
        <v>307</v>
      </c>
      <c r="D495" s="32" t="s">
        <v>72</v>
      </c>
      <c r="E495" s="32" t="s">
        <v>73</v>
      </c>
      <c r="F495" s="32" t="s">
        <v>2027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74</v>
      </c>
      <c r="L495" s="32" t="s">
        <v>74</v>
      </c>
      <c r="M495" s="32" t="s">
        <v>74</v>
      </c>
      <c r="N495" s="32" t="s">
        <v>77</v>
      </c>
      <c r="O495" s="32" t="s">
        <v>1184</v>
      </c>
    </row>
    <row r="496" spans="1:15" ht="15.75" hidden="1" x14ac:dyDescent="0.25">
      <c r="A496" s="31">
        <v>642</v>
      </c>
      <c r="B496" s="32" t="s">
        <v>495</v>
      </c>
      <c r="C496" s="32" t="s">
        <v>496</v>
      </c>
      <c r="D496" s="32" t="s">
        <v>72</v>
      </c>
      <c r="E496" s="32" t="s">
        <v>73</v>
      </c>
      <c r="F496" s="32" t="s">
        <v>2027</v>
      </c>
      <c r="G496" s="32" t="s">
        <v>77</v>
      </c>
      <c r="H496" s="32" t="s">
        <v>77</v>
      </c>
      <c r="I496" s="32" t="s">
        <v>77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1185</v>
      </c>
    </row>
    <row r="497" spans="1:15" ht="15.75" x14ac:dyDescent="0.25">
      <c r="A497" s="31">
        <v>886</v>
      </c>
      <c r="B497" s="32" t="s">
        <v>1055</v>
      </c>
      <c r="C497" s="32" t="s">
        <v>1056</v>
      </c>
      <c r="D497" s="32" t="s">
        <v>72</v>
      </c>
      <c r="E497" s="32" t="s">
        <v>105</v>
      </c>
      <c r="F497" s="32" t="s">
        <v>2027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1178</v>
      </c>
    </row>
    <row r="498" spans="1:15" ht="15.75" x14ac:dyDescent="0.25">
      <c r="A498" s="31">
        <v>52</v>
      </c>
      <c r="B498" s="32" t="s">
        <v>106</v>
      </c>
      <c r="C498" s="32" t="s">
        <v>107</v>
      </c>
      <c r="D498" s="32" t="s">
        <v>72</v>
      </c>
      <c r="E498" s="32" t="s">
        <v>105</v>
      </c>
      <c r="F498" s="32" t="s">
        <v>2027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1178</v>
      </c>
    </row>
    <row r="499" spans="1:15" ht="15.75" x14ac:dyDescent="0.25">
      <c r="A499" s="31">
        <v>728</v>
      </c>
      <c r="B499" s="32" t="s">
        <v>103</v>
      </c>
      <c r="C499" s="32" t="s">
        <v>104</v>
      </c>
      <c r="D499" s="32" t="s">
        <v>72</v>
      </c>
      <c r="E499" s="32" t="s">
        <v>105</v>
      </c>
      <c r="F499" s="32" t="s">
        <v>2029</v>
      </c>
      <c r="G499" s="32" t="s">
        <v>77</v>
      </c>
      <c r="H499" s="32" t="s">
        <v>77</v>
      </c>
      <c r="I499" s="32" t="s">
        <v>77</v>
      </c>
      <c r="J499" s="32" t="s">
        <v>77</v>
      </c>
      <c r="K499" s="32" t="s">
        <v>74</v>
      </c>
      <c r="L499" s="32" t="s">
        <v>77</v>
      </c>
      <c r="M499" s="32" t="s">
        <v>74</v>
      </c>
      <c r="N499" s="32" t="s">
        <v>77</v>
      </c>
      <c r="O499" s="32" t="s">
        <v>1207</v>
      </c>
    </row>
    <row r="500" spans="1:15" ht="15.75" x14ac:dyDescent="0.25">
      <c r="A500" s="31">
        <v>903</v>
      </c>
      <c r="B500" s="32" t="s">
        <v>1075</v>
      </c>
      <c r="C500" s="32" t="s">
        <v>1076</v>
      </c>
      <c r="D500" s="32" t="s">
        <v>72</v>
      </c>
      <c r="E500" s="32" t="s">
        <v>105</v>
      </c>
      <c r="F500" s="32" t="s">
        <v>2027</v>
      </c>
      <c r="G500" s="32" t="s">
        <v>77</v>
      </c>
      <c r="H500" s="32" t="s">
        <v>77</v>
      </c>
      <c r="I500" s="32" t="s">
        <v>74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1207</v>
      </c>
    </row>
    <row r="501" spans="1:15" ht="15.75" hidden="1" x14ac:dyDescent="0.25">
      <c r="A501" s="31">
        <v>648</v>
      </c>
      <c r="B501" s="32" t="s">
        <v>330</v>
      </c>
      <c r="C501" s="32" t="s">
        <v>331</v>
      </c>
      <c r="D501" s="32" t="s">
        <v>72</v>
      </c>
      <c r="E501" s="32" t="s">
        <v>73</v>
      </c>
      <c r="F501" s="32" t="s">
        <v>2027</v>
      </c>
      <c r="G501" s="32" t="s">
        <v>77</v>
      </c>
      <c r="H501" s="32" t="s">
        <v>74</v>
      </c>
      <c r="I501" s="32" t="s">
        <v>74</v>
      </c>
      <c r="J501" s="32" t="s">
        <v>77</v>
      </c>
      <c r="K501" s="32" t="s">
        <v>74</v>
      </c>
      <c r="L501" s="32" t="s">
        <v>74</v>
      </c>
      <c r="M501" s="32" t="s">
        <v>74</v>
      </c>
      <c r="N501" s="32" t="s">
        <v>74</v>
      </c>
      <c r="O501" s="32" t="s">
        <v>1182</v>
      </c>
    </row>
    <row r="502" spans="1:15" ht="15.75" x14ac:dyDescent="0.25">
      <c r="A502" s="31">
        <v>905</v>
      </c>
      <c r="B502" s="32" t="s">
        <v>1077</v>
      </c>
      <c r="C502" s="32" t="s">
        <v>1078</v>
      </c>
      <c r="D502" s="32" t="s">
        <v>72</v>
      </c>
      <c r="E502" s="32" t="s">
        <v>105</v>
      </c>
      <c r="F502" s="32" t="s">
        <v>2027</v>
      </c>
      <c r="G502" s="32" t="s">
        <v>77</v>
      </c>
      <c r="H502" s="32" t="s">
        <v>77</v>
      </c>
      <c r="I502" s="32" t="s">
        <v>74</v>
      </c>
      <c r="J502" s="32" t="s">
        <v>77</v>
      </c>
      <c r="K502" s="32" t="s">
        <v>77</v>
      </c>
      <c r="L502" s="32" t="s">
        <v>77</v>
      </c>
      <c r="M502" s="32" t="s">
        <v>77</v>
      </c>
      <c r="N502" s="32" t="s">
        <v>77</v>
      </c>
      <c r="O502" s="32" t="s">
        <v>1207</v>
      </c>
    </row>
    <row r="503" spans="1:15" ht="15.75" x14ac:dyDescent="0.25">
      <c r="A503" s="31">
        <v>752</v>
      </c>
      <c r="B503" s="32" t="s">
        <v>558</v>
      </c>
      <c r="C503" s="32" t="s">
        <v>559</v>
      </c>
      <c r="D503" s="32" t="s">
        <v>72</v>
      </c>
      <c r="E503" s="32" t="s">
        <v>105</v>
      </c>
      <c r="F503" s="32" t="s">
        <v>2029</v>
      </c>
      <c r="G503" s="32" t="s">
        <v>77</v>
      </c>
      <c r="H503" s="32" t="s">
        <v>77</v>
      </c>
      <c r="I503" s="32" t="s">
        <v>77</v>
      </c>
      <c r="J503" s="32" t="s">
        <v>77</v>
      </c>
      <c r="K503" s="32" t="s">
        <v>74</v>
      </c>
      <c r="L503" s="32" t="s">
        <v>77</v>
      </c>
      <c r="M503" s="32" t="s">
        <v>74</v>
      </c>
      <c r="N503" s="32" t="s">
        <v>77</v>
      </c>
      <c r="O503" s="32" t="s">
        <v>1207</v>
      </c>
    </row>
    <row r="504" spans="1:15" ht="31.5" hidden="1" x14ac:dyDescent="0.25">
      <c r="A504" s="31">
        <v>651</v>
      </c>
      <c r="B504" s="32" t="s">
        <v>1960</v>
      </c>
      <c r="C504" s="32" t="s">
        <v>2078</v>
      </c>
      <c r="D504" s="32" t="s">
        <v>2016</v>
      </c>
      <c r="E504" s="32" t="s">
        <v>2016</v>
      </c>
      <c r="F504" s="32" t="s">
        <v>2027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2016</v>
      </c>
      <c r="L504" s="32" t="s">
        <v>2016</v>
      </c>
      <c r="M504" s="32" t="s">
        <v>2016</v>
      </c>
      <c r="N504" s="32" t="s">
        <v>2016</v>
      </c>
      <c r="O504" s="32" t="s">
        <v>2016</v>
      </c>
    </row>
    <row r="505" spans="1:15" ht="15.75" hidden="1" x14ac:dyDescent="0.25">
      <c r="A505" s="31">
        <v>653</v>
      </c>
      <c r="B505" s="32" t="s">
        <v>1953</v>
      </c>
      <c r="C505" s="32" t="s">
        <v>2079</v>
      </c>
      <c r="D505" s="32" t="s">
        <v>2016</v>
      </c>
      <c r="E505" s="32" t="s">
        <v>2016</v>
      </c>
      <c r="F505" s="32" t="s">
        <v>2027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2016</v>
      </c>
    </row>
    <row r="506" spans="1:15" ht="15.75" hidden="1" x14ac:dyDescent="0.25">
      <c r="A506" s="31">
        <v>654</v>
      </c>
      <c r="B506" s="32" t="s">
        <v>1958</v>
      </c>
      <c r="C506" s="32" t="s">
        <v>2080</v>
      </c>
      <c r="D506" s="32" t="s">
        <v>2016</v>
      </c>
      <c r="E506" s="32" t="s">
        <v>2016</v>
      </c>
      <c r="F506" s="32" t="s">
        <v>2027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74</v>
      </c>
      <c r="O506" s="32" t="s">
        <v>2016</v>
      </c>
    </row>
    <row r="507" spans="1:15" ht="15.75" hidden="1" x14ac:dyDescent="0.25">
      <c r="A507" s="31">
        <v>655</v>
      </c>
      <c r="B507" s="32" t="s">
        <v>1982</v>
      </c>
      <c r="C507" s="32" t="s">
        <v>1983</v>
      </c>
      <c r="D507" s="32" t="s">
        <v>72</v>
      </c>
      <c r="E507" s="32" t="s">
        <v>90</v>
      </c>
      <c r="F507" s="32" t="s">
        <v>2027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74</v>
      </c>
      <c r="M507" s="32" t="s">
        <v>74</v>
      </c>
      <c r="N507" s="32" t="s">
        <v>74</v>
      </c>
      <c r="O507" s="32" t="s">
        <v>2016</v>
      </c>
    </row>
    <row r="508" spans="1:15" ht="15.75" hidden="1" x14ac:dyDescent="0.25">
      <c r="A508" s="31">
        <v>658</v>
      </c>
      <c r="B508" s="32" t="s">
        <v>1959</v>
      </c>
      <c r="C508" s="32" t="s">
        <v>2081</v>
      </c>
      <c r="D508" s="32" t="s">
        <v>2016</v>
      </c>
      <c r="E508" s="32" t="s">
        <v>2016</v>
      </c>
      <c r="F508" s="32" t="s">
        <v>2027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77</v>
      </c>
      <c r="L508" s="32" t="s">
        <v>77</v>
      </c>
      <c r="M508" s="32" t="s">
        <v>77</v>
      </c>
      <c r="N508" s="32" t="s">
        <v>77</v>
      </c>
      <c r="O508" s="32" t="s">
        <v>1184</v>
      </c>
    </row>
    <row r="509" spans="1:15" ht="15.75" hidden="1" x14ac:dyDescent="0.25">
      <c r="A509" s="31">
        <v>659</v>
      </c>
      <c r="B509" s="32" t="s">
        <v>2434</v>
      </c>
      <c r="C509" s="29" t="s">
        <v>2491</v>
      </c>
      <c r="D509" s="29"/>
      <c r="E509" s="29" t="s">
        <v>73</v>
      </c>
      <c r="F509" s="32" t="s">
        <v>1299</v>
      </c>
      <c r="G509" s="32" t="s">
        <v>1299</v>
      </c>
      <c r="H509" s="32" t="s">
        <v>1299</v>
      </c>
      <c r="I509" s="32" t="s">
        <v>1299</v>
      </c>
      <c r="J509" s="32" t="s">
        <v>1299</v>
      </c>
      <c r="K509" s="32" t="s">
        <v>1299</v>
      </c>
      <c r="L509" s="32" t="s">
        <v>1299</v>
      </c>
      <c r="M509" s="32" t="s">
        <v>1299</v>
      </c>
      <c r="N509" s="32"/>
      <c r="O509" s="32"/>
    </row>
    <row r="510" spans="1:15" ht="15.75" hidden="1" x14ac:dyDescent="0.25">
      <c r="A510" s="31">
        <v>660</v>
      </c>
      <c r="B510" s="32" t="s">
        <v>2214</v>
      </c>
      <c r="C510" s="29" t="s">
        <v>2492</v>
      </c>
      <c r="D510" s="29"/>
      <c r="E510" s="29" t="s">
        <v>82</v>
      </c>
      <c r="F510" s="32" t="s">
        <v>1299</v>
      </c>
      <c r="G510" s="32" t="s">
        <v>1299</v>
      </c>
      <c r="H510" s="32" t="s">
        <v>1299</v>
      </c>
      <c r="I510" s="32" t="s">
        <v>1299</v>
      </c>
      <c r="J510" s="32" t="s">
        <v>1299</v>
      </c>
      <c r="K510" s="32" t="s">
        <v>1299</v>
      </c>
      <c r="L510" s="32" t="s">
        <v>1299</v>
      </c>
      <c r="M510" s="32" t="s">
        <v>1299</v>
      </c>
      <c r="N510" s="32"/>
      <c r="O510" s="32"/>
    </row>
    <row r="511" spans="1:15" ht="15.75" hidden="1" x14ac:dyDescent="0.25">
      <c r="A511" s="31">
        <v>661</v>
      </c>
      <c r="B511" s="32" t="s">
        <v>2238</v>
      </c>
      <c r="C511" s="29" t="s">
        <v>2237</v>
      </c>
      <c r="D511" s="29" t="s">
        <v>72</v>
      </c>
      <c r="E511" s="29" t="s">
        <v>82</v>
      </c>
      <c r="F511" s="32" t="s">
        <v>1299</v>
      </c>
      <c r="G511" s="32" t="s">
        <v>1299</v>
      </c>
      <c r="H511" s="32" t="s">
        <v>1299</v>
      </c>
      <c r="I511" s="32" t="s">
        <v>1299</v>
      </c>
      <c r="J511" s="32" t="s">
        <v>1299</v>
      </c>
      <c r="K511" s="32" t="s">
        <v>1299</v>
      </c>
      <c r="L511" s="32" t="s">
        <v>1299</v>
      </c>
      <c r="M511" s="32" t="s">
        <v>1299</v>
      </c>
      <c r="N511" s="32"/>
      <c r="O511" s="32" t="s">
        <v>2239</v>
      </c>
    </row>
    <row r="512" spans="1:15" ht="31.5" x14ac:dyDescent="0.25">
      <c r="A512" s="31">
        <v>413</v>
      </c>
      <c r="B512" s="32" t="s">
        <v>679</v>
      </c>
      <c r="C512" s="32" t="s">
        <v>680</v>
      </c>
      <c r="D512" s="32" t="s">
        <v>130</v>
      </c>
      <c r="E512" s="32" t="s">
        <v>105</v>
      </c>
      <c r="F512" s="32" t="s">
        <v>2027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74</v>
      </c>
      <c r="L512" s="32" t="s">
        <v>77</v>
      </c>
      <c r="M512" s="32" t="s">
        <v>74</v>
      </c>
      <c r="N512" s="32" t="s">
        <v>77</v>
      </c>
      <c r="O512" s="32" t="s">
        <v>1178</v>
      </c>
    </row>
    <row r="513" spans="1:15" ht="15.75" hidden="1" x14ac:dyDescent="0.25">
      <c r="A513" s="31">
        <v>663</v>
      </c>
      <c r="B513" s="32" t="s">
        <v>2521</v>
      </c>
      <c r="C513" s="29" t="s">
        <v>2508</v>
      </c>
      <c r="D513" s="29"/>
      <c r="E513" s="29" t="s">
        <v>73</v>
      </c>
      <c r="F513" s="32" t="s">
        <v>1299</v>
      </c>
      <c r="G513" s="32" t="s">
        <v>1299</v>
      </c>
      <c r="H513" s="32" t="s">
        <v>1299</v>
      </c>
      <c r="I513" s="32" t="s">
        <v>1299</v>
      </c>
      <c r="J513" s="32" t="s">
        <v>1299</v>
      </c>
      <c r="K513" s="32" t="s">
        <v>1299</v>
      </c>
      <c r="L513" s="32" t="s">
        <v>1299</v>
      </c>
      <c r="M513" s="32" t="s">
        <v>1299</v>
      </c>
      <c r="N513" s="32" t="s">
        <v>1299</v>
      </c>
      <c r="O513" s="32"/>
    </row>
    <row r="514" spans="1:15" ht="31.5" x14ac:dyDescent="0.25">
      <c r="A514" s="31">
        <v>276</v>
      </c>
      <c r="B514" s="32" t="s">
        <v>552</v>
      </c>
      <c r="C514" s="32" t="s">
        <v>553</v>
      </c>
      <c r="D514" s="32" t="s">
        <v>72</v>
      </c>
      <c r="E514" s="32" t="s">
        <v>105</v>
      </c>
      <c r="F514" s="32" t="s">
        <v>2027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74</v>
      </c>
      <c r="L514" s="32" t="s">
        <v>77</v>
      </c>
      <c r="M514" s="32" t="s">
        <v>74</v>
      </c>
      <c r="N514" s="32" t="s">
        <v>77</v>
      </c>
      <c r="O514" s="32" t="s">
        <v>1208</v>
      </c>
    </row>
    <row r="515" spans="1:15" ht="15.75" x14ac:dyDescent="0.25">
      <c r="A515" s="31">
        <v>746</v>
      </c>
      <c r="B515" s="32" t="s">
        <v>255</v>
      </c>
      <c r="C515" s="32" t="s">
        <v>256</v>
      </c>
      <c r="D515" s="32" t="s">
        <v>72</v>
      </c>
      <c r="E515" s="32" t="s">
        <v>105</v>
      </c>
      <c r="F515" s="32" t="s">
        <v>2029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74</v>
      </c>
      <c r="L515" s="32" t="s">
        <v>77</v>
      </c>
      <c r="M515" s="32" t="s">
        <v>74</v>
      </c>
      <c r="N515" s="32" t="s">
        <v>77</v>
      </c>
      <c r="O515" s="32" t="s">
        <v>1206</v>
      </c>
    </row>
    <row r="516" spans="1:15" ht="15.75" x14ac:dyDescent="0.25">
      <c r="A516" s="31">
        <v>256</v>
      </c>
      <c r="B516" s="32" t="s">
        <v>518</v>
      </c>
      <c r="C516" s="32" t="s">
        <v>519</v>
      </c>
      <c r="D516" s="32" t="s">
        <v>87</v>
      </c>
      <c r="E516" s="32" t="s">
        <v>105</v>
      </c>
      <c r="F516" s="32" t="s">
        <v>2027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77</v>
      </c>
      <c r="O516" s="32" t="s">
        <v>1203</v>
      </c>
    </row>
    <row r="517" spans="1:15" ht="15.75" x14ac:dyDescent="0.25">
      <c r="A517" s="31">
        <v>703</v>
      </c>
      <c r="B517" s="32" t="s">
        <v>876</v>
      </c>
      <c r="C517" s="32" t="s">
        <v>877</v>
      </c>
      <c r="D517" s="32" t="s">
        <v>72</v>
      </c>
      <c r="E517" s="32" t="s">
        <v>105</v>
      </c>
      <c r="F517" s="32" t="s">
        <v>2027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77</v>
      </c>
      <c r="N517" s="32" t="s">
        <v>77</v>
      </c>
      <c r="O517" s="32" t="s">
        <v>1178</v>
      </c>
    </row>
    <row r="518" spans="1:15" ht="15.75" x14ac:dyDescent="0.25">
      <c r="A518" s="31">
        <v>606</v>
      </c>
      <c r="B518" s="32" t="s">
        <v>878</v>
      </c>
      <c r="C518" s="32" t="s">
        <v>879</v>
      </c>
      <c r="D518" s="32" t="s">
        <v>72</v>
      </c>
      <c r="E518" s="32" t="s">
        <v>105</v>
      </c>
      <c r="F518" s="32" t="s">
        <v>2027</v>
      </c>
      <c r="G518" s="32" t="s">
        <v>77</v>
      </c>
      <c r="H518" s="32" t="s">
        <v>77</v>
      </c>
      <c r="I518" s="32" t="s">
        <v>74</v>
      </c>
      <c r="J518" s="32" t="s">
        <v>77</v>
      </c>
      <c r="K518" s="32" t="s">
        <v>74</v>
      </c>
      <c r="L518" s="32" t="s">
        <v>77</v>
      </c>
      <c r="M518" s="32" t="s">
        <v>74</v>
      </c>
      <c r="N518" s="32" t="s">
        <v>77</v>
      </c>
      <c r="O518" s="32" t="s">
        <v>1204</v>
      </c>
    </row>
    <row r="519" spans="1:15" ht="15.75" hidden="1" x14ac:dyDescent="0.25">
      <c r="A519" s="31">
        <v>669</v>
      </c>
      <c r="B519" s="32" t="s">
        <v>2403</v>
      </c>
      <c r="C519" s="32" t="s">
        <v>1973</v>
      </c>
      <c r="D519" s="32" t="s">
        <v>72</v>
      </c>
      <c r="E519" s="32" t="s">
        <v>82</v>
      </c>
      <c r="F519" s="32" t="s">
        <v>2029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2016</v>
      </c>
    </row>
    <row r="520" spans="1:15" ht="15.75" hidden="1" x14ac:dyDescent="0.25">
      <c r="A520" s="31">
        <v>670</v>
      </c>
      <c r="B520" s="32" t="s">
        <v>1969</v>
      </c>
      <c r="C520" s="32" t="s">
        <v>2082</v>
      </c>
      <c r="D520" s="32" t="s">
        <v>2016</v>
      </c>
      <c r="E520" s="32" t="s">
        <v>2016</v>
      </c>
      <c r="F520" s="32" t="s">
        <v>2027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74</v>
      </c>
      <c r="L520" s="32" t="s">
        <v>77</v>
      </c>
      <c r="M520" s="32" t="s">
        <v>74</v>
      </c>
      <c r="N520" s="32" t="s">
        <v>77</v>
      </c>
      <c r="O520" s="32" t="s">
        <v>2016</v>
      </c>
    </row>
    <row r="521" spans="1:15" ht="15.75" hidden="1" x14ac:dyDescent="0.25">
      <c r="A521" s="31">
        <v>671</v>
      </c>
      <c r="B521" s="32" t="s">
        <v>1970</v>
      </c>
      <c r="C521" s="32" t="s">
        <v>2083</v>
      </c>
      <c r="D521" s="32" t="s">
        <v>2016</v>
      </c>
      <c r="E521" s="32" t="s">
        <v>2016</v>
      </c>
      <c r="F521" s="32" t="s">
        <v>2027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74</v>
      </c>
      <c r="L521" s="32" t="s">
        <v>74</v>
      </c>
      <c r="M521" s="32" t="s">
        <v>74</v>
      </c>
      <c r="N521" s="32" t="s">
        <v>74</v>
      </c>
      <c r="O521" s="32" t="s">
        <v>2016</v>
      </c>
    </row>
    <row r="522" spans="1:15" ht="15.75" hidden="1" x14ac:dyDescent="0.25">
      <c r="A522" s="31">
        <v>672</v>
      </c>
      <c r="B522" s="32" t="s">
        <v>1975</v>
      </c>
      <c r="C522" s="32" t="s">
        <v>1961</v>
      </c>
      <c r="D522" s="32" t="s">
        <v>72</v>
      </c>
      <c r="E522" s="32" t="s">
        <v>73</v>
      </c>
      <c r="F522" s="32" t="s">
        <v>2029</v>
      </c>
      <c r="G522" s="32" t="s">
        <v>77</v>
      </c>
      <c r="H522" s="32" t="s">
        <v>77</v>
      </c>
      <c r="I522" s="32" t="s">
        <v>74</v>
      </c>
      <c r="J522" s="32" t="s">
        <v>74</v>
      </c>
      <c r="K522" s="32" t="s">
        <v>74</v>
      </c>
      <c r="L522" s="32" t="s">
        <v>74</v>
      </c>
      <c r="M522" s="32" t="s">
        <v>74</v>
      </c>
      <c r="N522" s="32" t="s">
        <v>74</v>
      </c>
      <c r="O522" s="32" t="s">
        <v>2016</v>
      </c>
    </row>
    <row r="523" spans="1:15" ht="15.75" hidden="1" x14ac:dyDescent="0.25">
      <c r="A523" s="31">
        <v>673</v>
      </c>
      <c r="B523" s="32" t="s">
        <v>2084</v>
      </c>
      <c r="C523" s="32" t="s">
        <v>2085</v>
      </c>
      <c r="D523" s="32" t="s">
        <v>2016</v>
      </c>
      <c r="E523" s="32" t="s">
        <v>2016</v>
      </c>
      <c r="F523" s="32" t="s">
        <v>2027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2016</v>
      </c>
    </row>
    <row r="524" spans="1:15" ht="15.75" hidden="1" x14ac:dyDescent="0.25">
      <c r="A524" s="31">
        <v>676</v>
      </c>
      <c r="B524" s="32" t="s">
        <v>2086</v>
      </c>
      <c r="C524" s="32" t="s">
        <v>1967</v>
      </c>
      <c r="D524" s="32" t="s">
        <v>72</v>
      </c>
      <c r="E524" s="32" t="s">
        <v>73</v>
      </c>
      <c r="F524" s="32" t="s">
        <v>2027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2016</v>
      </c>
    </row>
    <row r="525" spans="1:15" ht="15.75" hidden="1" x14ac:dyDescent="0.25">
      <c r="A525" s="31">
        <v>677</v>
      </c>
      <c r="B525" s="32" t="s">
        <v>1971</v>
      </c>
      <c r="C525" s="32" t="s">
        <v>2087</v>
      </c>
      <c r="D525" s="32" t="s">
        <v>2016</v>
      </c>
      <c r="E525" s="32" t="s">
        <v>2016</v>
      </c>
      <c r="F525" s="32" t="s">
        <v>2029</v>
      </c>
      <c r="G525" s="32" t="s">
        <v>77</v>
      </c>
      <c r="H525" s="32" t="s">
        <v>77</v>
      </c>
      <c r="I525" s="32" t="s">
        <v>74</v>
      </c>
      <c r="J525" s="32" t="s">
        <v>74</v>
      </c>
      <c r="K525" s="32" t="s">
        <v>74</v>
      </c>
      <c r="L525" s="32" t="s">
        <v>74</v>
      </c>
      <c r="M525" s="32" t="s">
        <v>74</v>
      </c>
      <c r="N525" s="32" t="s">
        <v>74</v>
      </c>
      <c r="O525" s="32" t="s">
        <v>2016</v>
      </c>
    </row>
    <row r="526" spans="1:15" ht="15.75" hidden="1" x14ac:dyDescent="0.25">
      <c r="A526" s="31">
        <v>678</v>
      </c>
      <c r="B526" s="32" t="s">
        <v>1976</v>
      </c>
      <c r="C526" s="32" t="s">
        <v>1977</v>
      </c>
      <c r="D526" s="32" t="s">
        <v>72</v>
      </c>
      <c r="E526" s="32" t="s">
        <v>73</v>
      </c>
      <c r="F526" s="32" t="s">
        <v>2027</v>
      </c>
      <c r="G526" s="32" t="s">
        <v>77</v>
      </c>
      <c r="H526" s="32" t="s">
        <v>77</v>
      </c>
      <c r="I526" s="32" t="s">
        <v>74</v>
      </c>
      <c r="J526" s="32" t="s">
        <v>74</v>
      </c>
      <c r="K526" s="32" t="s">
        <v>74</v>
      </c>
      <c r="L526" s="32" t="s">
        <v>74</v>
      </c>
      <c r="M526" s="32" t="s">
        <v>74</v>
      </c>
      <c r="N526" s="32" t="s">
        <v>74</v>
      </c>
      <c r="O526" s="32" t="s">
        <v>2016</v>
      </c>
    </row>
    <row r="527" spans="1:15" ht="15.75" hidden="1" x14ac:dyDescent="0.25">
      <c r="A527" s="31">
        <v>679</v>
      </c>
      <c r="B527" s="32" t="s">
        <v>2088</v>
      </c>
      <c r="C527" s="32" t="s">
        <v>2089</v>
      </c>
      <c r="D527" s="32" t="s">
        <v>2016</v>
      </c>
      <c r="E527" s="32" t="s">
        <v>2016</v>
      </c>
      <c r="F527" s="32" t="s">
        <v>2027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77</v>
      </c>
      <c r="L527" s="32" t="s">
        <v>77</v>
      </c>
      <c r="M527" s="32" t="s">
        <v>77</v>
      </c>
      <c r="N527" s="32" t="s">
        <v>77</v>
      </c>
      <c r="O527" s="32" t="s">
        <v>2016</v>
      </c>
    </row>
    <row r="528" spans="1:15" ht="15.75" hidden="1" x14ac:dyDescent="0.25">
      <c r="A528" s="31">
        <v>680</v>
      </c>
      <c r="B528" s="32" t="s">
        <v>2090</v>
      </c>
      <c r="C528" s="32" t="s">
        <v>2091</v>
      </c>
      <c r="D528" s="32" t="s">
        <v>72</v>
      </c>
      <c r="E528" s="32" t="s">
        <v>82</v>
      </c>
      <c r="F528" s="32" t="s">
        <v>2027</v>
      </c>
      <c r="G528" s="32" t="s">
        <v>2027</v>
      </c>
      <c r="H528" s="32" t="s">
        <v>2027</v>
      </c>
      <c r="I528" s="32" t="s">
        <v>2016</v>
      </c>
      <c r="J528" s="32" t="s">
        <v>2027</v>
      </c>
      <c r="K528" s="32" t="s">
        <v>2016</v>
      </c>
      <c r="L528" s="32" t="s">
        <v>2016</v>
      </c>
      <c r="M528" s="32" t="s">
        <v>2016</v>
      </c>
      <c r="N528" s="32" t="s">
        <v>2016</v>
      </c>
      <c r="O528" s="32" t="s">
        <v>2016</v>
      </c>
    </row>
    <row r="529" spans="1:15" ht="15.75" hidden="1" x14ac:dyDescent="0.25">
      <c r="A529" s="31">
        <v>681</v>
      </c>
      <c r="B529" s="32" t="s">
        <v>2092</v>
      </c>
      <c r="C529" s="32" t="s">
        <v>2093</v>
      </c>
      <c r="D529" s="32" t="s">
        <v>72</v>
      </c>
      <c r="E529" s="32" t="s">
        <v>82</v>
      </c>
      <c r="F529" s="32" t="s">
        <v>2027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2016</v>
      </c>
    </row>
    <row r="530" spans="1:15" ht="15.75" hidden="1" x14ac:dyDescent="0.25">
      <c r="A530" s="31">
        <v>682</v>
      </c>
      <c r="B530" s="32" t="s">
        <v>2094</v>
      </c>
      <c r="C530" s="32" t="s">
        <v>2095</v>
      </c>
      <c r="D530" s="32" t="s">
        <v>72</v>
      </c>
      <c r="E530" s="32" t="s">
        <v>82</v>
      </c>
      <c r="F530" s="32" t="s">
        <v>2027</v>
      </c>
      <c r="G530" s="32" t="s">
        <v>2027</v>
      </c>
      <c r="H530" s="32" t="s">
        <v>2027</v>
      </c>
      <c r="I530" s="32" t="s">
        <v>2016</v>
      </c>
      <c r="J530" s="32" t="s">
        <v>2027</v>
      </c>
      <c r="K530" s="32" t="s">
        <v>2016</v>
      </c>
      <c r="L530" s="32" t="s">
        <v>2016</v>
      </c>
      <c r="M530" s="32" t="s">
        <v>2016</v>
      </c>
      <c r="N530" s="32" t="s">
        <v>2016</v>
      </c>
      <c r="O530" s="32" t="s">
        <v>2016</v>
      </c>
    </row>
    <row r="531" spans="1:15" ht="15.75" x14ac:dyDescent="0.25">
      <c r="A531" s="31">
        <v>201</v>
      </c>
      <c r="B531" s="32" t="s">
        <v>344</v>
      </c>
      <c r="C531" s="32" t="s">
        <v>345</v>
      </c>
      <c r="D531" s="32" t="s">
        <v>87</v>
      </c>
      <c r="E531" s="32" t="s">
        <v>105</v>
      </c>
      <c r="F531" s="32" t="s">
        <v>2029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1178</v>
      </c>
    </row>
    <row r="532" spans="1:15" ht="15.75" hidden="1" x14ac:dyDescent="0.25">
      <c r="A532" s="31">
        <v>684</v>
      </c>
      <c r="B532" s="32" t="s">
        <v>2097</v>
      </c>
      <c r="C532" s="32" t="s">
        <v>2098</v>
      </c>
      <c r="D532" s="32" t="s">
        <v>72</v>
      </c>
      <c r="E532" s="32" t="s">
        <v>73</v>
      </c>
      <c r="F532" s="32" t="s">
        <v>2027</v>
      </c>
      <c r="G532" s="32" t="s">
        <v>2027</v>
      </c>
      <c r="H532" s="32" t="s">
        <v>2027</v>
      </c>
      <c r="I532" s="32" t="s">
        <v>2016</v>
      </c>
      <c r="J532" s="32" t="s">
        <v>2027</v>
      </c>
      <c r="K532" s="32" t="s">
        <v>2016</v>
      </c>
      <c r="L532" s="32" t="s">
        <v>2016</v>
      </c>
      <c r="M532" s="32" t="s">
        <v>2016</v>
      </c>
      <c r="N532" s="32" t="s">
        <v>2016</v>
      </c>
      <c r="O532" s="32" t="s">
        <v>2016</v>
      </c>
    </row>
    <row r="533" spans="1:15" ht="15.75" hidden="1" x14ac:dyDescent="0.25">
      <c r="A533" s="31">
        <v>685</v>
      </c>
      <c r="B533" s="32" t="s">
        <v>2099</v>
      </c>
      <c r="C533" s="32" t="s">
        <v>2100</v>
      </c>
      <c r="D533" s="32" t="s">
        <v>72</v>
      </c>
      <c r="E533" s="32" t="s">
        <v>73</v>
      </c>
      <c r="F533" s="32" t="s">
        <v>2027</v>
      </c>
      <c r="G533" s="32" t="s">
        <v>2027</v>
      </c>
      <c r="H533" s="32" t="s">
        <v>2029</v>
      </c>
      <c r="I533" s="32" t="s">
        <v>2016</v>
      </c>
      <c r="J533" s="32" t="s">
        <v>2027</v>
      </c>
      <c r="K533" s="32" t="s">
        <v>2016</v>
      </c>
      <c r="L533" s="32" t="s">
        <v>2016</v>
      </c>
      <c r="M533" s="32" t="s">
        <v>2016</v>
      </c>
      <c r="N533" s="32" t="s">
        <v>2016</v>
      </c>
      <c r="O533" s="32" t="s">
        <v>2016</v>
      </c>
    </row>
    <row r="534" spans="1:15" ht="15.75" hidden="1" x14ac:dyDescent="0.25">
      <c r="A534" s="31">
        <v>686</v>
      </c>
      <c r="B534" s="32" t="s">
        <v>2101</v>
      </c>
      <c r="C534" s="32" t="s">
        <v>2102</v>
      </c>
      <c r="D534" s="32" t="s">
        <v>2016</v>
      </c>
      <c r="E534" s="32" t="s">
        <v>2016</v>
      </c>
      <c r="F534" s="32" t="s">
        <v>2027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2016</v>
      </c>
    </row>
    <row r="535" spans="1:15" ht="15.75" x14ac:dyDescent="0.25">
      <c r="A535" s="31">
        <v>171</v>
      </c>
      <c r="B535" s="32" t="s">
        <v>296</v>
      </c>
      <c r="C535" s="32" t="s">
        <v>297</v>
      </c>
      <c r="D535" s="32" t="s">
        <v>72</v>
      </c>
      <c r="E535" s="32" t="s">
        <v>105</v>
      </c>
      <c r="F535" s="32" t="s">
        <v>2027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1207</v>
      </c>
    </row>
    <row r="536" spans="1:15" ht="15.75" hidden="1" x14ac:dyDescent="0.25">
      <c r="A536" s="31">
        <v>688</v>
      </c>
      <c r="B536" s="32" t="s">
        <v>2009</v>
      </c>
      <c r="C536" s="32" t="s">
        <v>2105</v>
      </c>
      <c r="D536" s="32" t="s">
        <v>2016</v>
      </c>
      <c r="E536" s="32" t="s">
        <v>2016</v>
      </c>
      <c r="F536" s="32" t="s">
        <v>2027</v>
      </c>
      <c r="G536" s="32" t="s">
        <v>77</v>
      </c>
      <c r="H536" s="32" t="s">
        <v>77</v>
      </c>
      <c r="I536" s="32" t="s">
        <v>77</v>
      </c>
      <c r="J536" s="32" t="s">
        <v>77</v>
      </c>
      <c r="K536" s="32" t="s">
        <v>74</v>
      </c>
      <c r="L536" s="32" t="s">
        <v>77</v>
      </c>
      <c r="M536" s="32" t="s">
        <v>74</v>
      </c>
      <c r="N536" s="32" t="s">
        <v>77</v>
      </c>
      <c r="O536" s="32" t="s">
        <v>1185</v>
      </c>
    </row>
    <row r="537" spans="1:15" ht="15.75" x14ac:dyDescent="0.25">
      <c r="A537" s="31">
        <v>882</v>
      </c>
      <c r="B537" s="32" t="s">
        <v>1047</v>
      </c>
      <c r="C537" s="32" t="s">
        <v>1048</v>
      </c>
      <c r="D537" s="32" t="s">
        <v>72</v>
      </c>
      <c r="E537" s="32" t="s">
        <v>105</v>
      </c>
      <c r="F537" s="32" t="s">
        <v>2029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74</v>
      </c>
      <c r="L537" s="32" t="s">
        <v>77</v>
      </c>
      <c r="M537" s="32" t="s">
        <v>74</v>
      </c>
      <c r="N537" s="32" t="s">
        <v>77</v>
      </c>
      <c r="O537" s="32" t="s">
        <v>1207</v>
      </c>
    </row>
    <row r="538" spans="1:15" ht="15.75" x14ac:dyDescent="0.25">
      <c r="A538" s="31">
        <v>774</v>
      </c>
      <c r="B538" s="32" t="s">
        <v>118</v>
      </c>
      <c r="C538" s="32" t="s">
        <v>119</v>
      </c>
      <c r="D538" s="32" t="s">
        <v>72</v>
      </c>
      <c r="E538" s="32" t="s">
        <v>105</v>
      </c>
      <c r="F538" s="32" t="s">
        <v>2027</v>
      </c>
      <c r="G538" s="32" t="s">
        <v>77</v>
      </c>
      <c r="H538" s="32" t="s">
        <v>77</v>
      </c>
      <c r="I538" s="32" t="s">
        <v>77</v>
      </c>
      <c r="J538" s="32" t="s">
        <v>77</v>
      </c>
      <c r="K538" s="32" t="s">
        <v>74</v>
      </c>
      <c r="L538" s="32" t="s">
        <v>77</v>
      </c>
      <c r="M538" s="32" t="s">
        <v>74</v>
      </c>
      <c r="N538" s="32" t="s">
        <v>77</v>
      </c>
      <c r="O538" s="32" t="s">
        <v>1178</v>
      </c>
    </row>
    <row r="539" spans="1:15" ht="15.75" hidden="1" x14ac:dyDescent="0.25">
      <c r="A539" s="31">
        <v>691</v>
      </c>
      <c r="B539" s="32" t="s">
        <v>2108</v>
      </c>
      <c r="C539" s="32" t="s">
        <v>1990</v>
      </c>
      <c r="D539" s="32" t="s">
        <v>2016</v>
      </c>
      <c r="E539" s="32" t="s">
        <v>2016</v>
      </c>
      <c r="F539" s="32" t="s">
        <v>2027</v>
      </c>
      <c r="G539" s="32" t="s">
        <v>77</v>
      </c>
      <c r="H539" s="32" t="s">
        <v>77</v>
      </c>
      <c r="I539" s="32" t="s">
        <v>74</v>
      </c>
      <c r="J539" s="32" t="s">
        <v>74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2016</v>
      </c>
    </row>
    <row r="540" spans="1:15" ht="15.75" hidden="1" x14ac:dyDescent="0.25">
      <c r="A540" s="31">
        <v>693</v>
      </c>
      <c r="B540" s="32" t="s">
        <v>2109</v>
      </c>
      <c r="C540" s="32" t="s">
        <v>2110</v>
      </c>
      <c r="D540" s="32" t="s">
        <v>2016</v>
      </c>
      <c r="E540" s="32" t="s">
        <v>2016</v>
      </c>
      <c r="F540" s="32" t="s">
        <v>2027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1188</v>
      </c>
    </row>
    <row r="541" spans="1:15" ht="15.75" hidden="1" x14ac:dyDescent="0.25">
      <c r="A541" s="31">
        <v>694</v>
      </c>
      <c r="B541" s="32" t="s">
        <v>2111</v>
      </c>
      <c r="C541" s="32" t="s">
        <v>1992</v>
      </c>
      <c r="D541" s="32" t="s">
        <v>72</v>
      </c>
      <c r="E541" s="32" t="s">
        <v>73</v>
      </c>
      <c r="F541" s="32" t="s">
        <v>2027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77</v>
      </c>
      <c r="O541" s="32" t="s">
        <v>2016</v>
      </c>
    </row>
    <row r="542" spans="1:15" ht="15.75" hidden="1" x14ac:dyDescent="0.25">
      <c r="A542" s="31">
        <v>695</v>
      </c>
      <c r="B542" s="32" t="s">
        <v>2012</v>
      </c>
      <c r="C542" s="32" t="s">
        <v>2112</v>
      </c>
      <c r="D542" s="32" t="s">
        <v>2016</v>
      </c>
      <c r="E542" s="32" t="s">
        <v>2016</v>
      </c>
      <c r="F542" s="32" t="s">
        <v>2027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77</v>
      </c>
      <c r="O542" s="32" t="s">
        <v>2016</v>
      </c>
    </row>
    <row r="543" spans="1:15" ht="15.75" hidden="1" x14ac:dyDescent="0.25">
      <c r="A543" s="31">
        <v>696</v>
      </c>
      <c r="B543" s="32" t="s">
        <v>2013</v>
      </c>
      <c r="C543" s="32" t="s">
        <v>2003</v>
      </c>
      <c r="D543" s="32" t="s">
        <v>72</v>
      </c>
      <c r="E543" s="32" t="s">
        <v>73</v>
      </c>
      <c r="F543" s="32" t="s">
        <v>2027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77</v>
      </c>
      <c r="O543" s="32" t="s">
        <v>2016</v>
      </c>
    </row>
    <row r="544" spans="1:15" ht="15.75" hidden="1" x14ac:dyDescent="0.25">
      <c r="A544" s="31">
        <v>697</v>
      </c>
      <c r="B544" s="32" t="s">
        <v>2113</v>
      </c>
      <c r="C544" s="32" t="s">
        <v>1996</v>
      </c>
      <c r="D544" s="32" t="s">
        <v>1297</v>
      </c>
      <c r="E544" s="32" t="s">
        <v>73</v>
      </c>
      <c r="F544" s="32" t="s">
        <v>2027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2016</v>
      </c>
    </row>
    <row r="545" spans="1:15" ht="15.75" hidden="1" x14ac:dyDescent="0.25">
      <c r="A545" s="31">
        <v>698</v>
      </c>
      <c r="B545" s="32" t="s">
        <v>2114</v>
      </c>
      <c r="C545" s="32" t="s">
        <v>2115</v>
      </c>
      <c r="D545" s="32" t="s">
        <v>72</v>
      </c>
      <c r="E545" s="32" t="s">
        <v>73</v>
      </c>
      <c r="F545" s="32" t="s">
        <v>2027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77</v>
      </c>
      <c r="L545" s="32" t="s">
        <v>77</v>
      </c>
      <c r="M545" s="32" t="s">
        <v>1299</v>
      </c>
      <c r="N545" s="32" t="s">
        <v>1299</v>
      </c>
      <c r="O545" s="32" t="s">
        <v>2016</v>
      </c>
    </row>
    <row r="546" spans="1:15" ht="15.75" hidden="1" x14ac:dyDescent="0.25">
      <c r="A546" s="31">
        <v>699</v>
      </c>
      <c r="B546" s="32" t="s">
        <v>2116</v>
      </c>
      <c r="C546" s="32" t="s">
        <v>2117</v>
      </c>
      <c r="D546" s="32" t="s">
        <v>72</v>
      </c>
      <c r="E546" s="32" t="s">
        <v>90</v>
      </c>
      <c r="F546" s="32" t="s">
        <v>2027</v>
      </c>
      <c r="G546" s="32" t="s">
        <v>2027</v>
      </c>
      <c r="H546" s="32" t="s">
        <v>2029</v>
      </c>
      <c r="I546" s="32" t="s">
        <v>2016</v>
      </c>
      <c r="J546" s="32" t="s">
        <v>2027</v>
      </c>
      <c r="K546" s="32" t="s">
        <v>2016</v>
      </c>
      <c r="L546" s="32" t="s">
        <v>2016</v>
      </c>
      <c r="M546" s="32" t="s">
        <v>2016</v>
      </c>
      <c r="N546" s="32" t="s">
        <v>2016</v>
      </c>
      <c r="O546" s="32" t="s">
        <v>2016</v>
      </c>
    </row>
    <row r="547" spans="1:15" ht="15.75" x14ac:dyDescent="0.25">
      <c r="A547" s="31">
        <v>950</v>
      </c>
      <c r="B547" s="32" t="s">
        <v>216</v>
      </c>
      <c r="C547" s="32" t="s">
        <v>217</v>
      </c>
      <c r="D547" s="32" t="s">
        <v>87</v>
      </c>
      <c r="E547" s="32" t="s">
        <v>105</v>
      </c>
      <c r="F547" s="32" t="s">
        <v>2029</v>
      </c>
      <c r="G547" s="32" t="s">
        <v>77</v>
      </c>
      <c r="H547" s="32" t="s">
        <v>77</v>
      </c>
      <c r="I547" s="32" t="s">
        <v>77</v>
      </c>
      <c r="J547" s="32" t="s">
        <v>77</v>
      </c>
      <c r="K547" s="32" t="s">
        <v>74</v>
      </c>
      <c r="L547" s="32" t="s">
        <v>77</v>
      </c>
      <c r="M547" s="32" t="s">
        <v>74</v>
      </c>
      <c r="N547" s="32" t="s">
        <v>77</v>
      </c>
      <c r="O547" s="32" t="s">
        <v>1202</v>
      </c>
    </row>
    <row r="548" spans="1:15" ht="15.75" x14ac:dyDescent="0.25">
      <c r="A548" s="31">
        <v>687</v>
      </c>
      <c r="B548" s="32" t="s">
        <v>2103</v>
      </c>
      <c r="C548" s="32" t="s">
        <v>2104</v>
      </c>
      <c r="D548" s="32" t="s">
        <v>72</v>
      </c>
      <c r="E548" s="32" t="s">
        <v>105</v>
      </c>
      <c r="F548" s="32" t="s">
        <v>2029</v>
      </c>
      <c r="G548" s="32" t="s">
        <v>2027</v>
      </c>
      <c r="H548" s="32" t="s">
        <v>2027</v>
      </c>
      <c r="I548" s="32" t="s">
        <v>2016</v>
      </c>
      <c r="J548" s="32" t="s">
        <v>2027</v>
      </c>
      <c r="K548" s="32" t="s">
        <v>2016</v>
      </c>
      <c r="L548" s="32" t="s">
        <v>2016</v>
      </c>
      <c r="M548" s="32" t="s">
        <v>2016</v>
      </c>
      <c r="N548" s="32" t="s">
        <v>2016</v>
      </c>
      <c r="O548" s="32" t="s">
        <v>2016</v>
      </c>
    </row>
    <row r="549" spans="1:15" ht="15.75" x14ac:dyDescent="0.25">
      <c r="A549" s="31">
        <v>79</v>
      </c>
      <c r="B549" s="32" t="s">
        <v>141</v>
      </c>
      <c r="C549" s="32" t="s">
        <v>142</v>
      </c>
      <c r="D549" s="32" t="s">
        <v>87</v>
      </c>
      <c r="E549" s="32" t="s">
        <v>105</v>
      </c>
      <c r="F549" s="32" t="s">
        <v>2027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74</v>
      </c>
      <c r="L549" s="32" t="s">
        <v>77</v>
      </c>
      <c r="M549" s="32" t="s">
        <v>74</v>
      </c>
      <c r="N549" s="32" t="s">
        <v>77</v>
      </c>
      <c r="O549" s="32" t="s">
        <v>1178</v>
      </c>
    </row>
    <row r="550" spans="1:15" ht="15.75" hidden="1" x14ac:dyDescent="0.25">
      <c r="A550" s="31">
        <v>706</v>
      </c>
      <c r="B550" s="32" t="s">
        <v>881</v>
      </c>
      <c r="C550" s="32" t="s">
        <v>882</v>
      </c>
      <c r="D550" s="32" t="s">
        <v>72</v>
      </c>
      <c r="E550" s="32" t="s">
        <v>73</v>
      </c>
      <c r="F550" s="32" t="s">
        <v>2027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74</v>
      </c>
      <c r="O550" s="32" t="s">
        <v>1188</v>
      </c>
    </row>
    <row r="551" spans="1:15" ht="15.75" hidden="1" x14ac:dyDescent="0.25">
      <c r="A551" s="31">
        <v>707</v>
      </c>
      <c r="B551" s="32" t="s">
        <v>883</v>
      </c>
      <c r="C551" s="32" t="s">
        <v>26</v>
      </c>
      <c r="D551" s="32" t="s">
        <v>72</v>
      </c>
      <c r="E551" s="32" t="s">
        <v>73</v>
      </c>
      <c r="F551" s="32" t="s">
        <v>2027</v>
      </c>
      <c r="G551" s="32" t="s">
        <v>74</v>
      </c>
      <c r="H551" s="32" t="s">
        <v>74</v>
      </c>
      <c r="I551" s="32" t="s">
        <v>74</v>
      </c>
      <c r="J551" s="32" t="s">
        <v>74</v>
      </c>
      <c r="K551" s="32" t="s">
        <v>74</v>
      </c>
      <c r="L551" s="32" t="s">
        <v>74</v>
      </c>
      <c r="M551" s="32" t="s">
        <v>74</v>
      </c>
      <c r="N551" s="32" t="s">
        <v>74</v>
      </c>
      <c r="O551" s="32" t="s">
        <v>1179</v>
      </c>
    </row>
    <row r="552" spans="1:15" ht="15.75" hidden="1" x14ac:dyDescent="0.25">
      <c r="A552" s="31">
        <v>708</v>
      </c>
      <c r="B552" s="32" t="s">
        <v>789</v>
      </c>
      <c r="C552" s="32" t="s">
        <v>43</v>
      </c>
      <c r="D552" s="32" t="s">
        <v>72</v>
      </c>
      <c r="E552" s="32" t="s">
        <v>73</v>
      </c>
      <c r="F552" s="32" t="s">
        <v>2027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1181</v>
      </c>
    </row>
    <row r="553" spans="1:15" ht="15.75" hidden="1" x14ac:dyDescent="0.25">
      <c r="A553" s="31">
        <v>709</v>
      </c>
      <c r="B553" s="32" t="s">
        <v>422</v>
      </c>
      <c r="C553" s="32" t="s">
        <v>27</v>
      </c>
      <c r="D553" s="32" t="s">
        <v>72</v>
      </c>
      <c r="E553" s="32" t="s">
        <v>73</v>
      </c>
      <c r="F553" s="32" t="s">
        <v>2027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1183</v>
      </c>
    </row>
    <row r="554" spans="1:15" ht="15.75" hidden="1" x14ac:dyDescent="0.25">
      <c r="A554" s="31">
        <v>710</v>
      </c>
      <c r="B554" s="32" t="s">
        <v>790</v>
      </c>
      <c r="C554" s="32" t="s">
        <v>791</v>
      </c>
      <c r="D554" s="32" t="s">
        <v>72</v>
      </c>
      <c r="E554" s="32" t="s">
        <v>73</v>
      </c>
      <c r="F554" s="32" t="s">
        <v>2027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74</v>
      </c>
      <c r="O554" s="32" t="s">
        <v>1181</v>
      </c>
    </row>
    <row r="555" spans="1:15" ht="31.5" x14ac:dyDescent="0.25">
      <c r="A555" s="31">
        <v>151</v>
      </c>
      <c r="B555" s="32" t="s">
        <v>249</v>
      </c>
      <c r="C555" s="32" t="s">
        <v>250</v>
      </c>
      <c r="D555" s="32" t="s">
        <v>130</v>
      </c>
      <c r="E555" s="32" t="s">
        <v>105</v>
      </c>
      <c r="F555" s="32" t="s">
        <v>2029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74</v>
      </c>
      <c r="M555" s="32" t="s">
        <v>74</v>
      </c>
      <c r="N555" s="32" t="s">
        <v>77</v>
      </c>
      <c r="O555" s="32" t="s">
        <v>1206</v>
      </c>
    </row>
    <row r="556" spans="1:15" ht="15.75" hidden="1" x14ac:dyDescent="0.25">
      <c r="A556" s="31">
        <v>713</v>
      </c>
      <c r="B556" s="32" t="s">
        <v>408</v>
      </c>
      <c r="C556" s="32" t="s">
        <v>409</v>
      </c>
      <c r="D556" s="32" t="s">
        <v>72</v>
      </c>
      <c r="E556" s="32" t="s">
        <v>73</v>
      </c>
      <c r="F556" s="32" t="s">
        <v>2027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74</v>
      </c>
      <c r="L556" s="32" t="s">
        <v>77</v>
      </c>
      <c r="M556" s="32" t="s">
        <v>74</v>
      </c>
      <c r="N556" s="32" t="s">
        <v>74</v>
      </c>
      <c r="O556" s="32" t="s">
        <v>1186</v>
      </c>
    </row>
    <row r="557" spans="1:15" ht="15.75" hidden="1" x14ac:dyDescent="0.25">
      <c r="A557" s="31">
        <v>714</v>
      </c>
      <c r="B557" s="32" t="s">
        <v>290</v>
      </c>
      <c r="C557" s="32" t="s">
        <v>291</v>
      </c>
      <c r="D557" s="32" t="s">
        <v>72</v>
      </c>
      <c r="E557" s="32" t="s">
        <v>73</v>
      </c>
      <c r="F557" s="32" t="s">
        <v>2027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77</v>
      </c>
      <c r="L557" s="32" t="s">
        <v>77</v>
      </c>
      <c r="M557" s="32" t="s">
        <v>77</v>
      </c>
      <c r="N557" s="32" t="s">
        <v>77</v>
      </c>
      <c r="O557" s="32" t="s">
        <v>1185</v>
      </c>
    </row>
    <row r="558" spans="1:15" ht="15.75" hidden="1" x14ac:dyDescent="0.25">
      <c r="A558" s="31">
        <v>715</v>
      </c>
      <c r="B558" s="32" t="s">
        <v>1162</v>
      </c>
      <c r="C558" s="29" t="s">
        <v>1163</v>
      </c>
      <c r="D558" s="29" t="s">
        <v>72</v>
      </c>
      <c r="E558" s="29" t="s">
        <v>73</v>
      </c>
      <c r="F558" s="32" t="s">
        <v>2027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77</v>
      </c>
      <c r="O558" s="32" t="s">
        <v>1183</v>
      </c>
    </row>
    <row r="559" spans="1:15" ht="15.75" x14ac:dyDescent="0.25">
      <c r="A559" s="31">
        <v>380</v>
      </c>
      <c r="B559" s="32" t="s">
        <v>628</v>
      </c>
      <c r="C559" s="32" t="s">
        <v>629</v>
      </c>
      <c r="D559" s="32" t="s">
        <v>72</v>
      </c>
      <c r="E559" s="32" t="s">
        <v>105</v>
      </c>
      <c r="F559" s="32" t="s">
        <v>2027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74</v>
      </c>
      <c r="L559" s="32" t="s">
        <v>77</v>
      </c>
      <c r="M559" s="32" t="s">
        <v>74</v>
      </c>
      <c r="N559" s="32" t="s">
        <v>77</v>
      </c>
      <c r="O559" s="32" t="s">
        <v>1178</v>
      </c>
    </row>
    <row r="560" spans="1:15" ht="15.75" hidden="1" x14ac:dyDescent="0.25">
      <c r="A560" s="31">
        <v>717</v>
      </c>
      <c r="B560" s="32" t="s">
        <v>488</v>
      </c>
      <c r="C560" s="32" t="s">
        <v>489</v>
      </c>
      <c r="D560" s="32" t="s">
        <v>72</v>
      </c>
      <c r="E560" s="32" t="s">
        <v>73</v>
      </c>
      <c r="F560" s="32" t="s">
        <v>2029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74</v>
      </c>
      <c r="L560" s="32" t="s">
        <v>77</v>
      </c>
      <c r="M560" s="32" t="s">
        <v>74</v>
      </c>
      <c r="N560" s="32" t="s">
        <v>77</v>
      </c>
      <c r="O560" s="32" t="s">
        <v>1185</v>
      </c>
    </row>
    <row r="561" spans="1:15" ht="15.75" hidden="1" x14ac:dyDescent="0.25">
      <c r="A561" s="31">
        <v>718</v>
      </c>
      <c r="B561" s="32" t="s">
        <v>505</v>
      </c>
      <c r="C561" s="32" t="s">
        <v>506</v>
      </c>
      <c r="D561" s="32" t="s">
        <v>72</v>
      </c>
      <c r="E561" s="32" t="s">
        <v>73</v>
      </c>
      <c r="F561" s="32" t="s">
        <v>2027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77</v>
      </c>
      <c r="L561" s="32" t="s">
        <v>77</v>
      </c>
      <c r="M561" s="32" t="s">
        <v>77</v>
      </c>
      <c r="N561" s="32" t="s">
        <v>74</v>
      </c>
      <c r="O561" s="32" t="s">
        <v>1179</v>
      </c>
    </row>
    <row r="562" spans="1:15" ht="15.75" hidden="1" x14ac:dyDescent="0.25">
      <c r="A562" s="31">
        <v>719</v>
      </c>
      <c r="B562" s="32" t="s">
        <v>689</v>
      </c>
      <c r="C562" s="32" t="s">
        <v>690</v>
      </c>
      <c r="D562" s="32" t="s">
        <v>72</v>
      </c>
      <c r="E562" s="32" t="s">
        <v>73</v>
      </c>
      <c r="F562" s="32" t="s">
        <v>2027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1188</v>
      </c>
    </row>
    <row r="563" spans="1:15" ht="31.5" x14ac:dyDescent="0.25">
      <c r="A563" s="31">
        <v>283</v>
      </c>
      <c r="B563" s="32" t="s">
        <v>564</v>
      </c>
      <c r="C563" s="32" t="s">
        <v>565</v>
      </c>
      <c r="D563" s="32" t="s">
        <v>130</v>
      </c>
      <c r="E563" s="32" t="s">
        <v>105</v>
      </c>
      <c r="F563" s="32" t="s">
        <v>2027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77</v>
      </c>
      <c r="M563" s="32" t="s">
        <v>74</v>
      </c>
      <c r="N563" s="32" t="s">
        <v>77</v>
      </c>
      <c r="O563" s="32" t="s">
        <v>1202</v>
      </c>
    </row>
    <row r="564" spans="1:15" ht="15.75" hidden="1" x14ac:dyDescent="0.25">
      <c r="A564" s="31">
        <v>721</v>
      </c>
      <c r="B564" s="32" t="s">
        <v>454</v>
      </c>
      <c r="C564" s="32" t="s">
        <v>455</v>
      </c>
      <c r="D564" s="32" t="s">
        <v>72</v>
      </c>
      <c r="E564" s="32" t="s">
        <v>73</v>
      </c>
      <c r="F564" s="32" t="s">
        <v>2027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1188</v>
      </c>
    </row>
    <row r="565" spans="1:15" ht="15.75" hidden="1" x14ac:dyDescent="0.25">
      <c r="A565" s="31">
        <v>722</v>
      </c>
      <c r="B565" s="32" t="s">
        <v>645</v>
      </c>
      <c r="C565" s="32" t="s">
        <v>646</v>
      </c>
      <c r="D565" s="32" t="s">
        <v>72</v>
      </c>
      <c r="E565" s="32" t="s">
        <v>73</v>
      </c>
      <c r="F565" s="32" t="s">
        <v>2029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1188</v>
      </c>
    </row>
    <row r="566" spans="1:15" ht="15.75" x14ac:dyDescent="0.25">
      <c r="A566" s="31">
        <v>262</v>
      </c>
      <c r="B566" s="32" t="s">
        <v>528</v>
      </c>
      <c r="C566" s="32" t="s">
        <v>529</v>
      </c>
      <c r="D566" s="32" t="s">
        <v>87</v>
      </c>
      <c r="E566" s="32" t="s">
        <v>105</v>
      </c>
      <c r="F566" s="32" t="s">
        <v>2029</v>
      </c>
      <c r="G566" s="32" t="s">
        <v>77</v>
      </c>
      <c r="H566" s="32" t="s">
        <v>77</v>
      </c>
      <c r="I566" s="32" t="s">
        <v>74</v>
      </c>
      <c r="J566" s="32" t="s">
        <v>77</v>
      </c>
      <c r="K566" s="32" t="s">
        <v>74</v>
      </c>
      <c r="L566" s="32" t="s">
        <v>74</v>
      </c>
      <c r="M566" s="32" t="s">
        <v>74</v>
      </c>
      <c r="N566" s="32" t="s">
        <v>74</v>
      </c>
      <c r="O566" s="32" t="s">
        <v>1203</v>
      </c>
    </row>
    <row r="567" spans="1:15" ht="15.75" hidden="1" x14ac:dyDescent="0.25">
      <c r="A567" s="31">
        <v>724</v>
      </c>
      <c r="B567" s="32" t="s">
        <v>1168</v>
      </c>
      <c r="C567" s="29" t="s">
        <v>1169</v>
      </c>
      <c r="D567" s="29" t="s">
        <v>72</v>
      </c>
      <c r="E567" s="29" t="s">
        <v>73</v>
      </c>
      <c r="F567" s="32" t="s">
        <v>2027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74</v>
      </c>
      <c r="M567" s="32" t="s">
        <v>74</v>
      </c>
      <c r="N567" s="32" t="s">
        <v>74</v>
      </c>
      <c r="O567" s="32" t="s">
        <v>1183</v>
      </c>
    </row>
    <row r="568" spans="1:15" ht="15.75" hidden="1" x14ac:dyDescent="0.25">
      <c r="A568" s="31">
        <v>725</v>
      </c>
      <c r="B568" s="32" t="s">
        <v>1170</v>
      </c>
      <c r="C568" s="29" t="s">
        <v>1171</v>
      </c>
      <c r="D568" s="29" t="s">
        <v>72</v>
      </c>
      <c r="E568" s="29" t="s">
        <v>73</v>
      </c>
      <c r="F568" s="32" t="s">
        <v>2027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74</v>
      </c>
      <c r="M568" s="32" t="s">
        <v>74</v>
      </c>
      <c r="N568" s="32" t="s">
        <v>74</v>
      </c>
      <c r="O568" s="32" t="s">
        <v>1183</v>
      </c>
    </row>
    <row r="569" spans="1:15" ht="15.75" hidden="1" x14ac:dyDescent="0.25">
      <c r="A569" s="31">
        <v>726</v>
      </c>
      <c r="B569" s="32" t="s">
        <v>1172</v>
      </c>
      <c r="C569" s="29" t="s">
        <v>1173</v>
      </c>
      <c r="D569" s="29" t="s">
        <v>72</v>
      </c>
      <c r="E569" s="29" t="s">
        <v>73</v>
      </c>
      <c r="F569" s="32" t="s">
        <v>2027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74</v>
      </c>
      <c r="L569" s="32" t="s">
        <v>74</v>
      </c>
      <c r="M569" s="32" t="s">
        <v>74</v>
      </c>
      <c r="N569" s="32" t="s">
        <v>74</v>
      </c>
      <c r="O569" s="32" t="s">
        <v>1183</v>
      </c>
    </row>
    <row r="570" spans="1:15" ht="31.5" x14ac:dyDescent="0.25">
      <c r="A570" s="31">
        <v>98</v>
      </c>
      <c r="B570" s="32" t="s">
        <v>166</v>
      </c>
      <c r="C570" s="32" t="s">
        <v>167</v>
      </c>
      <c r="D570" s="32" t="s">
        <v>72</v>
      </c>
      <c r="E570" s="32" t="s">
        <v>105</v>
      </c>
      <c r="F570" s="32" t="s">
        <v>2027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74</v>
      </c>
      <c r="L570" s="32" t="s">
        <v>77</v>
      </c>
      <c r="M570" s="32" t="s">
        <v>74</v>
      </c>
      <c r="N570" s="32" t="s">
        <v>77</v>
      </c>
      <c r="O570" s="32" t="s">
        <v>1208</v>
      </c>
    </row>
    <row r="571" spans="1:15" ht="15.75" x14ac:dyDescent="0.25">
      <c r="A571" s="31">
        <v>73</v>
      </c>
      <c r="B571" s="32" t="s">
        <v>131</v>
      </c>
      <c r="C571" s="32" t="s">
        <v>132</v>
      </c>
      <c r="D571" s="32" t="s">
        <v>87</v>
      </c>
      <c r="E571" s="32" t="s">
        <v>105</v>
      </c>
      <c r="F571" s="32" t="s">
        <v>2027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74</v>
      </c>
      <c r="L571" s="32" t="s">
        <v>77</v>
      </c>
      <c r="M571" s="32" t="s">
        <v>74</v>
      </c>
      <c r="N571" s="32" t="s">
        <v>77</v>
      </c>
      <c r="O571" s="32" t="s">
        <v>1204</v>
      </c>
    </row>
    <row r="572" spans="1:15" ht="15.75" x14ac:dyDescent="0.25">
      <c r="A572" s="31">
        <v>599</v>
      </c>
      <c r="B572" s="32" t="s">
        <v>522</v>
      </c>
      <c r="C572" s="32" t="s">
        <v>523</v>
      </c>
      <c r="D572" s="32" t="s">
        <v>72</v>
      </c>
      <c r="E572" s="32" t="s">
        <v>105</v>
      </c>
      <c r="F572" s="32" t="s">
        <v>2027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1203</v>
      </c>
    </row>
    <row r="573" spans="1:15" ht="15.75" hidden="1" x14ac:dyDescent="0.25">
      <c r="A573" s="31">
        <v>730</v>
      </c>
      <c r="B573" s="32" t="s">
        <v>147</v>
      </c>
      <c r="C573" s="32" t="s">
        <v>148</v>
      </c>
      <c r="D573" s="32" t="s">
        <v>72</v>
      </c>
      <c r="E573" s="32" t="s">
        <v>90</v>
      </c>
      <c r="F573" s="32" t="s">
        <v>2027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77</v>
      </c>
      <c r="O573" s="32" t="s">
        <v>1180</v>
      </c>
    </row>
    <row r="574" spans="1:15" ht="15.75" x14ac:dyDescent="0.25">
      <c r="A574" s="31">
        <v>757</v>
      </c>
      <c r="B574" s="32" t="s">
        <v>893</v>
      </c>
      <c r="C574" s="32" t="s">
        <v>894</v>
      </c>
      <c r="D574" s="32" t="s">
        <v>72</v>
      </c>
      <c r="E574" s="32" t="s">
        <v>105</v>
      </c>
      <c r="F574" s="32" t="s">
        <v>2027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77</v>
      </c>
      <c r="L574" s="32" t="s">
        <v>77</v>
      </c>
      <c r="M574" s="32" t="s">
        <v>77</v>
      </c>
      <c r="N574" s="32" t="s">
        <v>74</v>
      </c>
      <c r="O574" s="32" t="s">
        <v>1202</v>
      </c>
    </row>
    <row r="575" spans="1:15" ht="31.5" x14ac:dyDescent="0.25">
      <c r="A575" s="31">
        <v>396</v>
      </c>
      <c r="B575" s="32" t="s">
        <v>651</v>
      </c>
      <c r="C575" s="32" t="s">
        <v>652</v>
      </c>
      <c r="D575" s="32" t="s">
        <v>130</v>
      </c>
      <c r="E575" s="32" t="s">
        <v>105</v>
      </c>
      <c r="F575" s="32" t="s">
        <v>2027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74</v>
      </c>
      <c r="M575" s="32" t="s">
        <v>74</v>
      </c>
      <c r="N575" s="32" t="s">
        <v>77</v>
      </c>
      <c r="O575" s="32" t="s">
        <v>1202</v>
      </c>
    </row>
    <row r="576" spans="1:15" ht="15.75" hidden="1" x14ac:dyDescent="0.25">
      <c r="A576" s="31">
        <v>733</v>
      </c>
      <c r="B576" s="32" t="s">
        <v>758</v>
      </c>
      <c r="C576" s="32" t="s">
        <v>759</v>
      </c>
      <c r="D576" s="32" t="s">
        <v>72</v>
      </c>
      <c r="E576" s="32" t="s">
        <v>90</v>
      </c>
      <c r="F576" s="32" t="s">
        <v>2027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74</v>
      </c>
      <c r="L576" s="32" t="s">
        <v>77</v>
      </c>
      <c r="M576" s="32" t="s">
        <v>74</v>
      </c>
      <c r="N576" s="32" t="s">
        <v>77</v>
      </c>
      <c r="O576" s="32" t="s">
        <v>1180</v>
      </c>
    </row>
    <row r="577" spans="1:15" ht="31.5" hidden="1" x14ac:dyDescent="0.25">
      <c r="A577" s="31">
        <v>734</v>
      </c>
      <c r="B577" s="32" t="s">
        <v>310</v>
      </c>
      <c r="C577" s="32" t="s">
        <v>311</v>
      </c>
      <c r="D577" s="32" t="s">
        <v>72</v>
      </c>
      <c r="E577" s="32" t="s">
        <v>73</v>
      </c>
      <c r="F577" s="32" t="s">
        <v>2029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77</v>
      </c>
      <c r="L577" s="32" t="s">
        <v>77</v>
      </c>
      <c r="M577" s="32" t="s">
        <v>77</v>
      </c>
      <c r="N577" s="32" t="s">
        <v>77</v>
      </c>
      <c r="O577" s="32" t="s">
        <v>1184</v>
      </c>
    </row>
    <row r="578" spans="1:15" ht="15.75" hidden="1" x14ac:dyDescent="0.25">
      <c r="A578" s="31">
        <v>735</v>
      </c>
      <c r="B578" s="32" t="s">
        <v>312</v>
      </c>
      <c r="C578" s="32" t="s">
        <v>313</v>
      </c>
      <c r="D578" s="32" t="s">
        <v>72</v>
      </c>
      <c r="E578" s="32" t="s">
        <v>73</v>
      </c>
      <c r="F578" s="32" t="s">
        <v>2027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1184</v>
      </c>
    </row>
    <row r="579" spans="1:15" ht="15.75" x14ac:dyDescent="0.25">
      <c r="A579" s="31">
        <v>736</v>
      </c>
      <c r="B579" s="32" t="s">
        <v>126</v>
      </c>
      <c r="C579" s="32" t="s">
        <v>127</v>
      </c>
      <c r="D579" s="32" t="s">
        <v>72</v>
      </c>
      <c r="E579" s="32" t="s">
        <v>105</v>
      </c>
      <c r="F579" s="32" t="s">
        <v>2029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74</v>
      </c>
      <c r="L579" s="32" t="s">
        <v>77</v>
      </c>
      <c r="M579" s="32" t="s">
        <v>74</v>
      </c>
      <c r="N579" s="32" t="s">
        <v>77</v>
      </c>
      <c r="O579" s="32" t="s">
        <v>1204</v>
      </c>
    </row>
    <row r="580" spans="1:15" ht="15.75" x14ac:dyDescent="0.25">
      <c r="A580" s="31">
        <v>432</v>
      </c>
      <c r="B580" s="32" t="s">
        <v>1218</v>
      </c>
      <c r="C580" s="32" t="s">
        <v>1219</v>
      </c>
      <c r="D580" s="32" t="s">
        <v>72</v>
      </c>
      <c r="E580" s="32" t="s">
        <v>105</v>
      </c>
      <c r="F580" s="32" t="s">
        <v>2029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74</v>
      </c>
      <c r="L580" s="32" t="s">
        <v>77</v>
      </c>
      <c r="M580" s="32" t="s">
        <v>74</v>
      </c>
      <c r="N580" s="32" t="s">
        <v>77</v>
      </c>
      <c r="O580" s="32" t="s">
        <v>1204</v>
      </c>
    </row>
    <row r="581" spans="1:15" ht="15.75" hidden="1" x14ac:dyDescent="0.25">
      <c r="A581" s="31">
        <v>738</v>
      </c>
      <c r="B581" s="32" t="s">
        <v>499</v>
      </c>
      <c r="C581" s="32" t="s">
        <v>500</v>
      </c>
      <c r="D581" s="32" t="s">
        <v>72</v>
      </c>
      <c r="E581" s="32" t="s">
        <v>73</v>
      </c>
      <c r="F581" s="32" t="s">
        <v>2027</v>
      </c>
      <c r="G581" s="32" t="s">
        <v>77</v>
      </c>
      <c r="H581" s="32" t="s">
        <v>77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77</v>
      </c>
      <c r="N581" s="32" t="s">
        <v>77</v>
      </c>
      <c r="O581" s="32" t="s">
        <v>1185</v>
      </c>
    </row>
    <row r="582" spans="1:15" ht="15.75" hidden="1" x14ac:dyDescent="0.25">
      <c r="A582" s="31">
        <v>739</v>
      </c>
      <c r="B582" s="32" t="s">
        <v>542</v>
      </c>
      <c r="C582" s="32" t="s">
        <v>543</v>
      </c>
      <c r="D582" s="32" t="s">
        <v>72</v>
      </c>
      <c r="E582" s="32" t="s">
        <v>73</v>
      </c>
      <c r="F582" s="32" t="s">
        <v>2027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77</v>
      </c>
      <c r="L582" s="32" t="s">
        <v>77</v>
      </c>
      <c r="M582" s="32" t="s">
        <v>77</v>
      </c>
      <c r="N582" s="32" t="s">
        <v>77</v>
      </c>
      <c r="O582" s="32" t="s">
        <v>1185</v>
      </c>
    </row>
    <row r="583" spans="1:15" ht="31.5" x14ac:dyDescent="0.25">
      <c r="A583" s="31">
        <v>638</v>
      </c>
      <c r="B583" s="32" t="s">
        <v>868</v>
      </c>
      <c r="C583" s="32" t="s">
        <v>869</v>
      </c>
      <c r="D583" s="32" t="s">
        <v>72</v>
      </c>
      <c r="E583" s="32" t="s">
        <v>105</v>
      </c>
      <c r="F583" s="32" t="s">
        <v>2027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74</v>
      </c>
      <c r="O583" s="32" t="s">
        <v>1208</v>
      </c>
    </row>
    <row r="584" spans="1:15" ht="15.75" x14ac:dyDescent="0.25">
      <c r="A584" s="31">
        <v>395</v>
      </c>
      <c r="B584" s="32" t="s">
        <v>649</v>
      </c>
      <c r="C584" s="32" t="s">
        <v>650</v>
      </c>
      <c r="D584" s="32" t="s">
        <v>72</v>
      </c>
      <c r="E584" s="32" t="s">
        <v>105</v>
      </c>
      <c r="F584" s="32" t="s">
        <v>2027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74</v>
      </c>
      <c r="L584" s="32" t="s">
        <v>77</v>
      </c>
      <c r="M584" s="32" t="s">
        <v>74</v>
      </c>
      <c r="N584" s="32" t="s">
        <v>77</v>
      </c>
      <c r="O584" s="32" t="s">
        <v>1178</v>
      </c>
    </row>
    <row r="585" spans="1:15" ht="15.75" hidden="1" x14ac:dyDescent="0.25">
      <c r="A585" s="31">
        <v>742</v>
      </c>
      <c r="B585" s="32" t="s">
        <v>1158</v>
      </c>
      <c r="C585" s="29" t="s">
        <v>1159</v>
      </c>
      <c r="D585" s="29" t="s">
        <v>72</v>
      </c>
      <c r="E585" s="29" t="s">
        <v>82</v>
      </c>
      <c r="F585" s="32" t="s">
        <v>2027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1189</v>
      </c>
    </row>
    <row r="586" spans="1:15" ht="15.75" hidden="1" x14ac:dyDescent="0.25">
      <c r="A586" s="31">
        <v>743</v>
      </c>
      <c r="B586" s="32" t="s">
        <v>572</v>
      </c>
      <c r="C586" s="32" t="s">
        <v>573</v>
      </c>
      <c r="D586" s="32" t="s">
        <v>72</v>
      </c>
      <c r="E586" s="32" t="s">
        <v>73</v>
      </c>
      <c r="F586" s="32" t="s">
        <v>2029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74</v>
      </c>
      <c r="L586" s="32" t="s">
        <v>77</v>
      </c>
      <c r="M586" s="32" t="s">
        <v>74</v>
      </c>
      <c r="N586" s="32" t="s">
        <v>74</v>
      </c>
      <c r="O586" s="32" t="s">
        <v>1187</v>
      </c>
    </row>
    <row r="587" spans="1:15" ht="15.75" hidden="1" x14ac:dyDescent="0.25">
      <c r="A587" s="31">
        <v>744</v>
      </c>
      <c r="B587" s="32" t="s">
        <v>574</v>
      </c>
      <c r="C587" s="32" t="s">
        <v>575</v>
      </c>
      <c r="D587" s="32" t="s">
        <v>72</v>
      </c>
      <c r="E587" s="32" t="s">
        <v>73</v>
      </c>
      <c r="F587" s="32" t="s">
        <v>2029</v>
      </c>
      <c r="G587" s="32" t="s">
        <v>77</v>
      </c>
      <c r="H587" s="32" t="s">
        <v>77</v>
      </c>
      <c r="I587" s="32" t="s">
        <v>74</v>
      </c>
      <c r="J587" s="32" t="s">
        <v>77</v>
      </c>
      <c r="K587" s="32" t="s">
        <v>77</v>
      </c>
      <c r="L587" s="32" t="s">
        <v>77</v>
      </c>
      <c r="M587" s="32" t="s">
        <v>77</v>
      </c>
      <c r="N587" s="32" t="s">
        <v>74</v>
      </c>
      <c r="O587" s="32" t="s">
        <v>1186</v>
      </c>
    </row>
    <row r="588" spans="1:15" ht="15.75" hidden="1" x14ac:dyDescent="0.25">
      <c r="A588" s="31">
        <v>745</v>
      </c>
      <c r="B588" s="32" t="s">
        <v>438</v>
      </c>
      <c r="C588" s="32" t="s">
        <v>439</v>
      </c>
      <c r="D588" s="32" t="s">
        <v>72</v>
      </c>
      <c r="E588" s="32" t="s">
        <v>73</v>
      </c>
      <c r="F588" s="32" t="s">
        <v>2027</v>
      </c>
      <c r="G588" s="32" t="s">
        <v>74</v>
      </c>
      <c r="H588" s="32" t="s">
        <v>74</v>
      </c>
      <c r="I588" s="32" t="s">
        <v>74</v>
      </c>
      <c r="J588" s="32" t="s">
        <v>74</v>
      </c>
      <c r="K588" s="32" t="s">
        <v>74</v>
      </c>
      <c r="L588" s="32" t="s">
        <v>74</v>
      </c>
      <c r="M588" s="32" t="s">
        <v>74</v>
      </c>
      <c r="N588" s="32" t="s">
        <v>74</v>
      </c>
      <c r="O588" s="32" t="s">
        <v>1181</v>
      </c>
    </row>
    <row r="589" spans="1:15" ht="31.5" x14ac:dyDescent="0.25">
      <c r="A589" s="31">
        <v>181</v>
      </c>
      <c r="B589" s="32" t="s">
        <v>316</v>
      </c>
      <c r="C589" s="32" t="s">
        <v>317</v>
      </c>
      <c r="D589" s="32" t="s">
        <v>130</v>
      </c>
      <c r="E589" s="32" t="s">
        <v>105</v>
      </c>
      <c r="F589" s="32" t="s">
        <v>2029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1178</v>
      </c>
    </row>
    <row r="590" spans="1:15" ht="15.75" x14ac:dyDescent="0.25">
      <c r="A590" s="29">
        <v>92</v>
      </c>
      <c r="B590" s="29" t="s">
        <v>157</v>
      </c>
      <c r="C590" s="29" t="s">
        <v>158</v>
      </c>
      <c r="D590" s="32" t="s">
        <v>87</v>
      </c>
      <c r="E590" s="32" t="s">
        <v>105</v>
      </c>
      <c r="F590" s="32" t="s">
        <v>2029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1178</v>
      </c>
    </row>
    <row r="591" spans="1:15" ht="15.75" x14ac:dyDescent="0.25">
      <c r="A591" s="31">
        <v>157</v>
      </c>
      <c r="B591" s="32" t="s">
        <v>257</v>
      </c>
      <c r="C591" s="32" t="s">
        <v>258</v>
      </c>
      <c r="D591" s="32" t="s">
        <v>87</v>
      </c>
      <c r="E591" s="32" t="s">
        <v>105</v>
      </c>
      <c r="F591" s="32" t="s">
        <v>2029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1206</v>
      </c>
    </row>
    <row r="592" spans="1:15" ht="31.5" x14ac:dyDescent="0.25">
      <c r="A592" s="31">
        <v>290</v>
      </c>
      <c r="B592" s="32" t="s">
        <v>576</v>
      </c>
      <c r="C592" s="32" t="s">
        <v>577</v>
      </c>
      <c r="D592" s="32" t="s">
        <v>72</v>
      </c>
      <c r="E592" s="32" t="s">
        <v>105</v>
      </c>
      <c r="F592" s="32" t="s">
        <v>2027</v>
      </c>
      <c r="G592" s="32" t="s">
        <v>77</v>
      </c>
      <c r="H592" s="32" t="s">
        <v>77</v>
      </c>
      <c r="I592" s="32" t="s">
        <v>74</v>
      </c>
      <c r="J592" s="32" t="s">
        <v>77</v>
      </c>
      <c r="K592" s="32" t="s">
        <v>77</v>
      </c>
      <c r="L592" s="32" t="s">
        <v>77</v>
      </c>
      <c r="M592" s="32" t="s">
        <v>77</v>
      </c>
      <c r="N592" s="32" t="s">
        <v>77</v>
      </c>
      <c r="O592" s="32" t="s">
        <v>1208</v>
      </c>
    </row>
    <row r="593" spans="1:15" ht="15.75" hidden="1" x14ac:dyDescent="0.25">
      <c r="A593" s="31">
        <v>750</v>
      </c>
      <c r="B593" s="32" t="s">
        <v>534</v>
      </c>
      <c r="C593" s="32" t="s">
        <v>535</v>
      </c>
      <c r="D593" s="32" t="s">
        <v>72</v>
      </c>
      <c r="E593" s="32" t="s">
        <v>90</v>
      </c>
      <c r="F593" s="32" t="s">
        <v>2029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74</v>
      </c>
      <c r="L593" s="32" t="s">
        <v>77</v>
      </c>
      <c r="M593" s="32" t="s">
        <v>74</v>
      </c>
      <c r="N593" s="32" t="s">
        <v>77</v>
      </c>
      <c r="O593" s="32" t="s">
        <v>1180</v>
      </c>
    </row>
    <row r="594" spans="1:15" ht="15.75" hidden="1" x14ac:dyDescent="0.25">
      <c r="A594" s="31">
        <v>751</v>
      </c>
      <c r="B594" s="32" t="s">
        <v>2201</v>
      </c>
      <c r="C594" s="29" t="s">
        <v>2185</v>
      </c>
      <c r="D594" s="29"/>
      <c r="E594" s="29" t="s">
        <v>90</v>
      </c>
      <c r="F594" s="32" t="s">
        <v>1299</v>
      </c>
      <c r="G594" s="32" t="s">
        <v>1299</v>
      </c>
      <c r="H594" s="32" t="s">
        <v>1299</v>
      </c>
      <c r="I594" s="32" t="s">
        <v>1299</v>
      </c>
      <c r="J594" s="32" t="s">
        <v>1299</v>
      </c>
      <c r="K594" s="32" t="s">
        <v>1299</v>
      </c>
      <c r="L594" s="32" t="s">
        <v>1299</v>
      </c>
      <c r="M594" s="32" t="s">
        <v>1299</v>
      </c>
      <c r="N594" s="32"/>
      <c r="O594" s="32"/>
    </row>
    <row r="595" spans="1:15" ht="31.5" x14ac:dyDescent="0.25">
      <c r="A595" s="31">
        <v>154</v>
      </c>
      <c r="B595" s="32" t="s">
        <v>251</v>
      </c>
      <c r="C595" s="32" t="s">
        <v>252</v>
      </c>
      <c r="D595" s="32" t="s">
        <v>130</v>
      </c>
      <c r="E595" s="32" t="s">
        <v>105</v>
      </c>
      <c r="F595" s="32" t="s">
        <v>2029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77</v>
      </c>
      <c r="M595" s="32" t="s">
        <v>74</v>
      </c>
      <c r="N595" s="32" t="s">
        <v>77</v>
      </c>
      <c r="O595" s="32" t="s">
        <v>1206</v>
      </c>
    </row>
    <row r="596" spans="1:15" ht="15.75" hidden="1" x14ac:dyDescent="0.25">
      <c r="A596" s="31">
        <v>753</v>
      </c>
      <c r="B596" s="32" t="s">
        <v>886</v>
      </c>
      <c r="C596" s="32" t="s">
        <v>44</v>
      </c>
      <c r="D596" s="32" t="s">
        <v>72</v>
      </c>
      <c r="E596" s="32" t="s">
        <v>73</v>
      </c>
      <c r="F596" s="32" t="s">
        <v>2027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74</v>
      </c>
      <c r="O596" s="32" t="s">
        <v>1183</v>
      </c>
    </row>
    <row r="597" spans="1:15" ht="31.5" x14ac:dyDescent="0.25">
      <c r="A597" s="30">
        <v>910</v>
      </c>
      <c r="B597" s="29" t="s">
        <v>208</v>
      </c>
      <c r="C597" s="29" t="s">
        <v>209</v>
      </c>
      <c r="D597" s="32" t="s">
        <v>130</v>
      </c>
      <c r="E597" s="32" t="s">
        <v>105</v>
      </c>
      <c r="F597" s="32" t="s">
        <v>2029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29" t="s">
        <v>1202</v>
      </c>
    </row>
    <row r="598" spans="1:15" ht="15.75" hidden="1" x14ac:dyDescent="0.25">
      <c r="A598" s="31">
        <v>755</v>
      </c>
      <c r="B598" s="32" t="s">
        <v>889</v>
      </c>
      <c r="C598" s="32" t="s">
        <v>890</v>
      </c>
      <c r="D598" s="32" t="s">
        <v>72</v>
      </c>
      <c r="E598" s="32" t="s">
        <v>73</v>
      </c>
      <c r="F598" s="32" t="s">
        <v>2027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77</v>
      </c>
      <c r="O598" s="32" t="s">
        <v>1188</v>
      </c>
    </row>
    <row r="599" spans="1:15" ht="15.75" x14ac:dyDescent="0.25">
      <c r="A599" s="31">
        <v>74</v>
      </c>
      <c r="B599" s="32" t="s">
        <v>133</v>
      </c>
      <c r="C599" s="32" t="s">
        <v>134</v>
      </c>
      <c r="D599" s="32" t="s">
        <v>87</v>
      </c>
      <c r="E599" s="32" t="s">
        <v>105</v>
      </c>
      <c r="F599" s="32" t="s">
        <v>2027</v>
      </c>
      <c r="G599" s="32" t="s">
        <v>77</v>
      </c>
      <c r="H599" s="32" t="s">
        <v>77</v>
      </c>
      <c r="I599" s="32" t="s">
        <v>77</v>
      </c>
      <c r="J599" s="32" t="s">
        <v>77</v>
      </c>
      <c r="K599" s="32" t="s">
        <v>74</v>
      </c>
      <c r="L599" s="32" t="s">
        <v>77</v>
      </c>
      <c r="M599" s="32" t="s">
        <v>74</v>
      </c>
      <c r="N599" s="32" t="s">
        <v>77</v>
      </c>
      <c r="O599" s="32" t="s">
        <v>1204</v>
      </c>
    </row>
    <row r="600" spans="1:15" ht="15.75" x14ac:dyDescent="0.25">
      <c r="A600" s="31">
        <v>95</v>
      </c>
      <c r="B600" s="32" t="s">
        <v>162</v>
      </c>
      <c r="C600" s="32" t="s">
        <v>163</v>
      </c>
      <c r="D600" s="32" t="s">
        <v>87</v>
      </c>
      <c r="E600" s="32" t="s">
        <v>105</v>
      </c>
      <c r="F600" s="32" t="s">
        <v>2029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77</v>
      </c>
      <c r="M600" s="32" t="s">
        <v>74</v>
      </c>
      <c r="N600" s="32" t="s">
        <v>77</v>
      </c>
      <c r="O600" s="32" t="s">
        <v>1178</v>
      </c>
    </row>
    <row r="601" spans="1:15" ht="15.75" x14ac:dyDescent="0.25">
      <c r="A601" s="31">
        <v>643</v>
      </c>
      <c r="B601" s="32" t="s">
        <v>202</v>
      </c>
      <c r="C601" s="32" t="s">
        <v>203</v>
      </c>
      <c r="D601" s="32" t="s">
        <v>72</v>
      </c>
      <c r="E601" s="32" t="s">
        <v>105</v>
      </c>
      <c r="F601" s="32" t="s">
        <v>2027</v>
      </c>
      <c r="G601" s="32" t="s">
        <v>77</v>
      </c>
      <c r="H601" s="32" t="s">
        <v>74</v>
      </c>
      <c r="I601" s="32" t="s">
        <v>77</v>
      </c>
      <c r="J601" s="32" t="s">
        <v>74</v>
      </c>
      <c r="K601" s="32" t="s">
        <v>74</v>
      </c>
      <c r="L601" s="32" t="s">
        <v>77</v>
      </c>
      <c r="M601" s="32" t="s">
        <v>74</v>
      </c>
      <c r="N601" s="32" t="s">
        <v>74</v>
      </c>
      <c r="O601" s="32" t="s">
        <v>1202</v>
      </c>
    </row>
    <row r="602" spans="1:15" ht="15.75" hidden="1" x14ac:dyDescent="0.25">
      <c r="A602" s="31">
        <v>759</v>
      </c>
      <c r="B602" s="32" t="s">
        <v>895</v>
      </c>
      <c r="C602" s="32" t="s">
        <v>896</v>
      </c>
      <c r="D602" s="32" t="s">
        <v>72</v>
      </c>
      <c r="E602" s="32" t="s">
        <v>73</v>
      </c>
      <c r="F602" s="32" t="s">
        <v>2029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74</v>
      </c>
      <c r="L602" s="32" t="s">
        <v>77</v>
      </c>
      <c r="M602" s="32" t="s">
        <v>74</v>
      </c>
      <c r="N602" s="32" t="s">
        <v>77</v>
      </c>
      <c r="O602" s="32" t="s">
        <v>1181</v>
      </c>
    </row>
    <row r="603" spans="1:15" ht="15.75" x14ac:dyDescent="0.25">
      <c r="A603" s="31">
        <v>144</v>
      </c>
      <c r="B603" s="32" t="s">
        <v>243</v>
      </c>
      <c r="C603" s="32" t="s">
        <v>244</v>
      </c>
      <c r="D603" s="32" t="s">
        <v>72</v>
      </c>
      <c r="E603" s="32" t="s">
        <v>105</v>
      </c>
      <c r="F603" s="32" t="s">
        <v>2029</v>
      </c>
      <c r="G603" s="32" t="s">
        <v>77</v>
      </c>
      <c r="H603" s="32" t="s">
        <v>77</v>
      </c>
      <c r="I603" s="32" t="s">
        <v>77</v>
      </c>
      <c r="J603" s="32" t="s">
        <v>77</v>
      </c>
      <c r="K603" s="32" t="s">
        <v>74</v>
      </c>
      <c r="L603" s="32" t="s">
        <v>77</v>
      </c>
      <c r="M603" s="32" t="s">
        <v>74</v>
      </c>
      <c r="N603" s="32" t="s">
        <v>77</v>
      </c>
      <c r="O603" s="32" t="s">
        <v>1178</v>
      </c>
    </row>
    <row r="604" spans="1:15" ht="15.75" hidden="1" x14ac:dyDescent="0.25">
      <c r="A604" s="31">
        <v>761</v>
      </c>
      <c r="B604" s="32" t="s">
        <v>899</v>
      </c>
      <c r="C604" s="32" t="s">
        <v>28</v>
      </c>
      <c r="D604" s="32" t="s">
        <v>72</v>
      </c>
      <c r="E604" s="32" t="s">
        <v>73</v>
      </c>
      <c r="F604" s="32" t="s">
        <v>2027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1183</v>
      </c>
    </row>
    <row r="605" spans="1:15" ht="15.75" x14ac:dyDescent="0.25">
      <c r="A605" s="31">
        <v>756</v>
      </c>
      <c r="B605" s="32" t="s">
        <v>891</v>
      </c>
      <c r="C605" s="32" t="s">
        <v>892</v>
      </c>
      <c r="D605" s="32" t="s">
        <v>72</v>
      </c>
      <c r="E605" s="32" t="s">
        <v>105</v>
      </c>
      <c r="F605" s="32" t="s">
        <v>2027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 t="s">
        <v>1178</v>
      </c>
    </row>
    <row r="606" spans="1:15" ht="15.75" hidden="1" x14ac:dyDescent="0.25">
      <c r="A606" s="31">
        <v>764</v>
      </c>
      <c r="B606" s="32" t="s">
        <v>732</v>
      </c>
      <c r="C606" s="32" t="s">
        <v>733</v>
      </c>
      <c r="D606" s="32" t="s">
        <v>72</v>
      </c>
      <c r="E606" s="32" t="s">
        <v>90</v>
      </c>
      <c r="F606" s="32" t="s">
        <v>2027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1178</v>
      </c>
    </row>
    <row r="607" spans="1:15" ht="15.75" hidden="1" x14ac:dyDescent="0.25">
      <c r="A607" s="31">
        <v>765</v>
      </c>
      <c r="B607" s="32" t="s">
        <v>332</v>
      </c>
      <c r="C607" s="32" t="s">
        <v>333</v>
      </c>
      <c r="D607" s="32" t="s">
        <v>72</v>
      </c>
      <c r="E607" s="32" t="s">
        <v>90</v>
      </c>
      <c r="F607" s="32" t="s">
        <v>2027</v>
      </c>
      <c r="G607" s="32" t="s">
        <v>77</v>
      </c>
      <c r="H607" s="32" t="s">
        <v>77</v>
      </c>
      <c r="I607" s="32" t="s">
        <v>77</v>
      </c>
      <c r="J607" s="32" t="s">
        <v>77</v>
      </c>
      <c r="K607" s="32" t="s">
        <v>77</v>
      </c>
      <c r="L607" s="32" t="s">
        <v>77</v>
      </c>
      <c r="M607" s="32" t="s">
        <v>77</v>
      </c>
      <c r="N607" s="32" t="s">
        <v>77</v>
      </c>
      <c r="O607" s="32" t="s">
        <v>1178</v>
      </c>
    </row>
    <row r="608" spans="1:15" ht="15.75" hidden="1" x14ac:dyDescent="0.25">
      <c r="A608" s="31">
        <v>766</v>
      </c>
      <c r="B608" s="32" t="s">
        <v>724</v>
      </c>
      <c r="C608" s="32" t="s">
        <v>45</v>
      </c>
      <c r="D608" s="32" t="s">
        <v>72</v>
      </c>
      <c r="E608" s="32" t="s">
        <v>90</v>
      </c>
      <c r="F608" s="32" t="s">
        <v>2029</v>
      </c>
      <c r="G608" s="32" t="s">
        <v>77</v>
      </c>
      <c r="H608" s="32" t="s">
        <v>77</v>
      </c>
      <c r="I608" s="32" t="s">
        <v>77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1178</v>
      </c>
    </row>
    <row r="609" spans="1:15" ht="15.75" hidden="1" x14ac:dyDescent="0.25">
      <c r="A609" s="31">
        <v>767</v>
      </c>
      <c r="B609" s="32" t="s">
        <v>114</v>
      </c>
      <c r="C609" s="32" t="s">
        <v>115</v>
      </c>
      <c r="D609" s="32" t="s">
        <v>72</v>
      </c>
      <c r="E609" s="32" t="s">
        <v>90</v>
      </c>
      <c r="F609" s="32" t="s">
        <v>2027</v>
      </c>
      <c r="G609" s="32" t="s">
        <v>77</v>
      </c>
      <c r="H609" s="32" t="s">
        <v>74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74</v>
      </c>
      <c r="N609" s="32" t="s">
        <v>74</v>
      </c>
      <c r="O609" s="32" t="s">
        <v>1178</v>
      </c>
    </row>
    <row r="610" spans="1:15" ht="15.75" hidden="1" x14ac:dyDescent="0.25">
      <c r="A610" s="31">
        <v>769</v>
      </c>
      <c r="B610" s="32" t="s">
        <v>2195</v>
      </c>
      <c r="C610" s="29" t="s">
        <v>2186</v>
      </c>
      <c r="D610" s="29" t="s">
        <v>72</v>
      </c>
      <c r="E610" s="29" t="s">
        <v>73</v>
      </c>
      <c r="F610" s="32" t="s">
        <v>2027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74</v>
      </c>
      <c r="L610" s="32" t="s">
        <v>74</v>
      </c>
      <c r="M610" s="32" t="s">
        <v>74</v>
      </c>
      <c r="N610" s="32" t="s">
        <v>77</v>
      </c>
      <c r="O610" s="32"/>
    </row>
    <row r="611" spans="1:15" ht="15.75" x14ac:dyDescent="0.25">
      <c r="A611" s="31">
        <v>97</v>
      </c>
      <c r="B611" s="32" t="s">
        <v>164</v>
      </c>
      <c r="C611" s="32" t="s">
        <v>165</v>
      </c>
      <c r="D611" s="32" t="s">
        <v>87</v>
      </c>
      <c r="E611" s="32" t="s">
        <v>105</v>
      </c>
      <c r="F611" s="32" t="s">
        <v>2027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1178</v>
      </c>
    </row>
    <row r="612" spans="1:15" ht="15.75" x14ac:dyDescent="0.25">
      <c r="A612" s="31">
        <v>350</v>
      </c>
      <c r="B612" s="32" t="s">
        <v>621</v>
      </c>
      <c r="C612" s="32" t="s">
        <v>622</v>
      </c>
      <c r="D612" s="32" t="s">
        <v>72</v>
      </c>
      <c r="E612" s="32" t="s">
        <v>105</v>
      </c>
      <c r="F612" s="32" t="s">
        <v>2027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74</v>
      </c>
      <c r="L612" s="32" t="s">
        <v>77</v>
      </c>
      <c r="M612" s="32" t="s">
        <v>74</v>
      </c>
      <c r="N612" s="32" t="s">
        <v>77</v>
      </c>
      <c r="O612" s="32" t="s">
        <v>1178</v>
      </c>
    </row>
    <row r="613" spans="1:15" ht="15.75" hidden="1" x14ac:dyDescent="0.25">
      <c r="A613" s="31">
        <v>772</v>
      </c>
      <c r="B613" s="32" t="s">
        <v>362</v>
      </c>
      <c r="C613" s="32" t="s">
        <v>1261</v>
      </c>
      <c r="D613" s="32" t="s">
        <v>72</v>
      </c>
      <c r="E613" s="32" t="s">
        <v>82</v>
      </c>
      <c r="F613" s="32" t="s">
        <v>2027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74</v>
      </c>
      <c r="L613" s="32" t="s">
        <v>77</v>
      </c>
      <c r="M613" s="32" t="s">
        <v>74</v>
      </c>
      <c r="N613" s="32" t="s">
        <v>77</v>
      </c>
      <c r="O613" s="32" t="s">
        <v>1178</v>
      </c>
    </row>
    <row r="614" spans="1:15" ht="15.75" hidden="1" x14ac:dyDescent="0.25">
      <c r="A614" s="31">
        <v>773</v>
      </c>
      <c r="B614" s="32" t="s">
        <v>426</v>
      </c>
      <c r="C614" s="32" t="s">
        <v>427</v>
      </c>
      <c r="D614" s="32" t="s">
        <v>87</v>
      </c>
      <c r="E614" s="32" t="s">
        <v>82</v>
      </c>
      <c r="F614" s="32" t="s">
        <v>2027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1189</v>
      </c>
    </row>
    <row r="615" spans="1:15" ht="15.75" x14ac:dyDescent="0.25">
      <c r="A615" s="31">
        <v>63</v>
      </c>
      <c r="B615" s="32" t="s">
        <v>122</v>
      </c>
      <c r="C615" s="32" t="s">
        <v>123</v>
      </c>
      <c r="D615" s="32" t="s">
        <v>72</v>
      </c>
      <c r="E615" s="32" t="s">
        <v>105</v>
      </c>
      <c r="F615" s="32" t="s">
        <v>2027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74</v>
      </c>
      <c r="L615" s="32" t="s">
        <v>77</v>
      </c>
      <c r="M615" s="32" t="s">
        <v>74</v>
      </c>
      <c r="N615" s="32" t="s">
        <v>77</v>
      </c>
      <c r="O615" s="32" t="s">
        <v>1178</v>
      </c>
    </row>
    <row r="616" spans="1:15" ht="15.75" x14ac:dyDescent="0.25">
      <c r="A616" s="31">
        <v>749</v>
      </c>
      <c r="B616" s="32" t="s">
        <v>508</v>
      </c>
      <c r="C616" s="32" t="s">
        <v>509</v>
      </c>
      <c r="D616" s="32" t="s">
        <v>72</v>
      </c>
      <c r="E616" s="32" t="s">
        <v>105</v>
      </c>
      <c r="F616" s="32" t="s">
        <v>2027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1203</v>
      </c>
    </row>
    <row r="617" spans="1:15" ht="15.75" hidden="1" x14ac:dyDescent="0.25">
      <c r="A617" s="31">
        <v>776</v>
      </c>
      <c r="B617" s="32" t="s">
        <v>80</v>
      </c>
      <c r="C617" s="32" t="s">
        <v>81</v>
      </c>
      <c r="D617" s="32" t="s">
        <v>72</v>
      </c>
      <c r="E617" s="32" t="s">
        <v>82</v>
      </c>
      <c r="F617" s="32" t="s">
        <v>2029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77</v>
      </c>
      <c r="M617" s="32" t="s">
        <v>74</v>
      </c>
      <c r="N617" s="32" t="s">
        <v>77</v>
      </c>
      <c r="O617" s="32" t="s">
        <v>1178</v>
      </c>
    </row>
    <row r="618" spans="1:15" ht="15.75" hidden="1" x14ac:dyDescent="0.25">
      <c r="A618" s="31">
        <v>777</v>
      </c>
      <c r="B618" s="32" t="s">
        <v>336</v>
      </c>
      <c r="C618" s="32" t="s">
        <v>337</v>
      </c>
      <c r="D618" s="32" t="s">
        <v>72</v>
      </c>
      <c r="E618" s="32" t="s">
        <v>82</v>
      </c>
      <c r="F618" s="32" t="s">
        <v>2027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74</v>
      </c>
      <c r="O618" s="32" t="s">
        <v>1178</v>
      </c>
    </row>
    <row r="619" spans="1:15" ht="15.75" x14ac:dyDescent="0.25">
      <c r="A619" s="31">
        <v>716</v>
      </c>
      <c r="B619" s="32" t="s">
        <v>619</v>
      </c>
      <c r="C619" s="32" t="s">
        <v>620</v>
      </c>
      <c r="D619" s="32" t="s">
        <v>72</v>
      </c>
      <c r="E619" s="32" t="s">
        <v>105</v>
      </c>
      <c r="F619" s="32" t="s">
        <v>2029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1202</v>
      </c>
    </row>
    <row r="620" spans="1:15" ht="15.75" x14ac:dyDescent="0.25">
      <c r="A620" s="31">
        <v>808</v>
      </c>
      <c r="B620" s="32" t="s">
        <v>931</v>
      </c>
      <c r="C620" s="32" t="s">
        <v>932</v>
      </c>
      <c r="D620" s="32" t="s">
        <v>72</v>
      </c>
      <c r="E620" s="32" t="s">
        <v>105</v>
      </c>
      <c r="F620" s="32" t="s">
        <v>2027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1178</v>
      </c>
    </row>
    <row r="621" spans="1:15" ht="15.75" hidden="1" x14ac:dyDescent="0.25">
      <c r="A621" s="29">
        <v>780</v>
      </c>
      <c r="B621" s="29" t="s">
        <v>88</v>
      </c>
      <c r="C621" s="29" t="s">
        <v>89</v>
      </c>
      <c r="D621" s="32" t="s">
        <v>72</v>
      </c>
      <c r="E621" s="32" t="s">
        <v>90</v>
      </c>
      <c r="F621" s="29" t="s">
        <v>2029</v>
      </c>
      <c r="G621" s="29" t="s">
        <v>77</v>
      </c>
      <c r="H621" s="29" t="s">
        <v>77</v>
      </c>
      <c r="I621" s="29" t="s">
        <v>74</v>
      </c>
      <c r="J621" s="29" t="s">
        <v>77</v>
      </c>
      <c r="K621" s="29" t="s">
        <v>74</v>
      </c>
      <c r="L621" s="29" t="s">
        <v>77</v>
      </c>
      <c r="M621" s="29" t="s">
        <v>74</v>
      </c>
      <c r="N621" s="29" t="s">
        <v>77</v>
      </c>
      <c r="O621" s="29" t="s">
        <v>1180</v>
      </c>
    </row>
    <row r="622" spans="1:15" ht="31.5" hidden="1" x14ac:dyDescent="0.25">
      <c r="A622" s="31">
        <v>781</v>
      </c>
      <c r="B622" s="32" t="s">
        <v>322</v>
      </c>
      <c r="C622" s="32" t="s">
        <v>323</v>
      </c>
      <c r="D622" s="32" t="s">
        <v>130</v>
      </c>
      <c r="E622" s="32" t="s">
        <v>90</v>
      </c>
      <c r="F622" s="32" t="s">
        <v>2027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77</v>
      </c>
      <c r="O622" s="32" t="s">
        <v>1180</v>
      </c>
    </row>
    <row r="623" spans="1:15" ht="31.5" x14ac:dyDescent="0.25">
      <c r="A623" s="31">
        <v>500</v>
      </c>
      <c r="B623" s="32" t="s">
        <v>781</v>
      </c>
      <c r="C623" s="32" t="s">
        <v>782</v>
      </c>
      <c r="D623" s="32" t="s">
        <v>130</v>
      </c>
      <c r="E623" s="32" t="s">
        <v>105</v>
      </c>
      <c r="F623" s="32" t="s">
        <v>2027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74</v>
      </c>
      <c r="L623" s="32" t="s">
        <v>77</v>
      </c>
      <c r="M623" s="32" t="s">
        <v>74</v>
      </c>
      <c r="N623" s="32" t="s">
        <v>77</v>
      </c>
      <c r="O623" s="32" t="s">
        <v>1207</v>
      </c>
    </row>
    <row r="624" spans="1:15" ht="15.75" hidden="1" x14ac:dyDescent="0.25">
      <c r="A624" s="31">
        <v>783</v>
      </c>
      <c r="B624" s="32" t="s">
        <v>591</v>
      </c>
      <c r="C624" s="32" t="s">
        <v>592</v>
      </c>
      <c r="D624" s="32" t="s">
        <v>72</v>
      </c>
      <c r="E624" s="32" t="s">
        <v>90</v>
      </c>
      <c r="F624" s="32" t="s">
        <v>2027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77</v>
      </c>
      <c r="O624" s="32" t="s">
        <v>1180</v>
      </c>
    </row>
    <row r="625" spans="1:15" ht="31.5" hidden="1" x14ac:dyDescent="0.25">
      <c r="A625" s="31">
        <v>784</v>
      </c>
      <c r="B625" s="32" t="s">
        <v>900</v>
      </c>
      <c r="C625" s="32" t="s">
        <v>901</v>
      </c>
      <c r="D625" s="32" t="s">
        <v>72</v>
      </c>
      <c r="E625" s="32" t="s">
        <v>73</v>
      </c>
      <c r="F625" s="32" t="s">
        <v>2027</v>
      </c>
      <c r="G625" s="32" t="s">
        <v>77</v>
      </c>
      <c r="H625" s="32" t="s">
        <v>77</v>
      </c>
      <c r="I625" s="32" t="s">
        <v>74</v>
      </c>
      <c r="J625" s="32" t="s">
        <v>74</v>
      </c>
      <c r="K625" s="32" t="s">
        <v>74</v>
      </c>
      <c r="L625" s="32" t="s">
        <v>74</v>
      </c>
      <c r="M625" s="32" t="s">
        <v>74</v>
      </c>
      <c r="N625" s="32" t="s">
        <v>74</v>
      </c>
      <c r="O625" s="32" t="s">
        <v>1184</v>
      </c>
    </row>
    <row r="626" spans="1:15" ht="15.75" hidden="1" x14ac:dyDescent="0.25">
      <c r="A626" s="31">
        <v>785</v>
      </c>
      <c r="B626" s="32" t="s">
        <v>905</v>
      </c>
      <c r="C626" s="32" t="s">
        <v>906</v>
      </c>
      <c r="D626" s="32" t="s">
        <v>72</v>
      </c>
      <c r="E626" s="32" t="s">
        <v>73</v>
      </c>
      <c r="F626" s="32" t="s">
        <v>2027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74</v>
      </c>
      <c r="O626" s="32" t="s">
        <v>1183</v>
      </c>
    </row>
    <row r="627" spans="1:15" ht="15.75" hidden="1" x14ac:dyDescent="0.25">
      <c r="A627" s="31">
        <v>786</v>
      </c>
      <c r="B627" s="32" t="s">
        <v>907</v>
      </c>
      <c r="C627" s="32" t="s">
        <v>908</v>
      </c>
      <c r="D627" s="32" t="s">
        <v>72</v>
      </c>
      <c r="E627" s="32" t="s">
        <v>73</v>
      </c>
      <c r="F627" s="32" t="s">
        <v>2029</v>
      </c>
      <c r="G627" s="32" t="s">
        <v>77</v>
      </c>
      <c r="H627" s="32" t="s">
        <v>77</v>
      </c>
      <c r="I627" s="32" t="s">
        <v>74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74</v>
      </c>
      <c r="O627" s="32" t="s">
        <v>1182</v>
      </c>
    </row>
    <row r="628" spans="1:15" ht="15.75" hidden="1" x14ac:dyDescent="0.25">
      <c r="A628" s="31">
        <v>787</v>
      </c>
      <c r="B628" s="32" t="s">
        <v>556</v>
      </c>
      <c r="C628" s="32" t="s">
        <v>287</v>
      </c>
      <c r="D628" s="32" t="s">
        <v>87</v>
      </c>
      <c r="E628" s="32" t="s">
        <v>73</v>
      </c>
      <c r="F628" s="32" t="s">
        <v>2027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74</v>
      </c>
      <c r="O628" s="32" t="s">
        <v>1184</v>
      </c>
    </row>
    <row r="629" spans="1:15" ht="15.75" hidden="1" x14ac:dyDescent="0.25">
      <c r="A629" s="31">
        <v>788</v>
      </c>
      <c r="B629" s="32" t="s">
        <v>734</v>
      </c>
      <c r="C629" s="32" t="s">
        <v>735</v>
      </c>
      <c r="D629" s="32" t="s">
        <v>130</v>
      </c>
      <c r="E629" s="32" t="s">
        <v>73</v>
      </c>
      <c r="F629" s="32" t="s">
        <v>2027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1183</v>
      </c>
    </row>
    <row r="630" spans="1:15" ht="15.75" hidden="1" x14ac:dyDescent="0.25">
      <c r="A630" s="31">
        <v>789</v>
      </c>
      <c r="B630" s="32" t="s">
        <v>2194</v>
      </c>
      <c r="C630" s="29" t="s">
        <v>2187</v>
      </c>
      <c r="D630" s="29" t="s">
        <v>72</v>
      </c>
      <c r="E630" s="29" t="s">
        <v>82</v>
      </c>
      <c r="F630" s="32" t="s">
        <v>2027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/>
    </row>
    <row r="631" spans="1:15" ht="15.75" hidden="1" x14ac:dyDescent="0.25">
      <c r="A631" s="31">
        <v>790</v>
      </c>
      <c r="B631" s="32" t="s">
        <v>282</v>
      </c>
      <c r="C631" s="32" t="s">
        <v>283</v>
      </c>
      <c r="D631" s="32" t="s">
        <v>72</v>
      </c>
      <c r="E631" s="32" t="s">
        <v>73</v>
      </c>
      <c r="F631" s="32" t="s">
        <v>2029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74</v>
      </c>
      <c r="O631" s="32" t="s">
        <v>1184</v>
      </c>
    </row>
    <row r="632" spans="1:15" ht="15.75" hidden="1" x14ac:dyDescent="0.25">
      <c r="A632" s="31">
        <v>791</v>
      </c>
      <c r="B632" s="32" t="s">
        <v>909</v>
      </c>
      <c r="C632" s="32" t="s">
        <v>910</v>
      </c>
      <c r="D632" s="32" t="s">
        <v>130</v>
      </c>
      <c r="E632" s="32" t="s">
        <v>73</v>
      </c>
      <c r="F632" s="32" t="s">
        <v>2027</v>
      </c>
      <c r="G632" s="32" t="s">
        <v>77</v>
      </c>
      <c r="H632" s="32" t="s">
        <v>74</v>
      </c>
      <c r="I632" s="32" t="s">
        <v>74</v>
      </c>
      <c r="J632" s="32" t="s">
        <v>74</v>
      </c>
      <c r="K632" s="32" t="s">
        <v>74</v>
      </c>
      <c r="L632" s="32" t="s">
        <v>74</v>
      </c>
      <c r="M632" s="32" t="s">
        <v>74</v>
      </c>
      <c r="N632" s="32" t="s">
        <v>74</v>
      </c>
      <c r="O632" s="32" t="s">
        <v>1186</v>
      </c>
    </row>
    <row r="633" spans="1:15" ht="15.75" hidden="1" x14ac:dyDescent="0.25">
      <c r="A633" s="31">
        <v>792</v>
      </c>
      <c r="B633" s="32" t="s">
        <v>2192</v>
      </c>
      <c r="C633" s="29" t="s">
        <v>2188</v>
      </c>
      <c r="D633" s="29" t="s">
        <v>72</v>
      </c>
      <c r="E633" s="29" t="s">
        <v>73</v>
      </c>
      <c r="F633" s="32" t="s">
        <v>2027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77</v>
      </c>
      <c r="O633" s="32"/>
    </row>
    <row r="634" spans="1:15" ht="15.75" hidden="1" x14ac:dyDescent="0.25">
      <c r="A634" s="31">
        <v>793</v>
      </c>
      <c r="B634" s="32" t="s">
        <v>2170</v>
      </c>
      <c r="C634" s="29" t="s">
        <v>2171</v>
      </c>
      <c r="D634" s="29" t="s">
        <v>72</v>
      </c>
      <c r="E634" s="29" t="s">
        <v>73</v>
      </c>
      <c r="F634" s="32" t="s">
        <v>2027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74</v>
      </c>
      <c r="L634" s="32" t="s">
        <v>74</v>
      </c>
      <c r="M634" s="32" t="s">
        <v>74</v>
      </c>
      <c r="N634" s="32" t="s">
        <v>77</v>
      </c>
      <c r="O634" s="32"/>
    </row>
    <row r="635" spans="1:15" ht="15.75" hidden="1" x14ac:dyDescent="0.25">
      <c r="A635" s="31">
        <v>794</v>
      </c>
      <c r="B635" s="32" t="s">
        <v>911</v>
      </c>
      <c r="C635" s="32" t="s">
        <v>29</v>
      </c>
      <c r="D635" s="32" t="s">
        <v>72</v>
      </c>
      <c r="E635" s="32" t="s">
        <v>73</v>
      </c>
      <c r="F635" s="32" t="s">
        <v>2027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74</v>
      </c>
      <c r="O635" s="32" t="s">
        <v>1186</v>
      </c>
    </row>
    <row r="636" spans="1:15" ht="15.75" hidden="1" x14ac:dyDescent="0.25">
      <c r="A636" s="31">
        <v>795</v>
      </c>
      <c r="B636" s="32" t="s">
        <v>912</v>
      </c>
      <c r="C636" s="32" t="s">
        <v>913</v>
      </c>
      <c r="D636" s="32" t="s">
        <v>87</v>
      </c>
      <c r="E636" s="32" t="s">
        <v>82</v>
      </c>
      <c r="F636" s="32" t="s">
        <v>2027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1189</v>
      </c>
    </row>
    <row r="637" spans="1:15" ht="15.75" x14ac:dyDescent="0.25">
      <c r="A637" s="31">
        <v>497</v>
      </c>
      <c r="B637" s="32" t="s">
        <v>2439</v>
      </c>
      <c r="C637" s="32" t="s">
        <v>2440</v>
      </c>
      <c r="D637" s="32" t="s">
        <v>72</v>
      </c>
      <c r="E637" s="32" t="s">
        <v>105</v>
      </c>
      <c r="F637" s="32" t="s">
        <v>2029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74</v>
      </c>
      <c r="L637" s="32" t="s">
        <v>77</v>
      </c>
      <c r="M637" s="32" t="s">
        <v>74</v>
      </c>
      <c r="N637" s="32" t="s">
        <v>77</v>
      </c>
      <c r="O637" s="32" t="s">
        <v>1202</v>
      </c>
    </row>
    <row r="638" spans="1:15" ht="15.75" hidden="1" x14ac:dyDescent="0.25">
      <c r="A638" s="31">
        <v>797</v>
      </c>
      <c r="B638" s="32" t="s">
        <v>2518</v>
      </c>
      <c r="C638" s="29" t="s">
        <v>2505</v>
      </c>
      <c r="D638" s="29"/>
      <c r="E638" s="29" t="s">
        <v>73</v>
      </c>
      <c r="F638" s="32" t="s">
        <v>1299</v>
      </c>
      <c r="G638" s="32" t="s">
        <v>1299</v>
      </c>
      <c r="H638" s="32" t="s">
        <v>1299</v>
      </c>
      <c r="I638" s="32" t="s">
        <v>1299</v>
      </c>
      <c r="J638" s="32" t="s">
        <v>1299</v>
      </c>
      <c r="K638" s="32" t="s">
        <v>1299</v>
      </c>
      <c r="L638" s="32" t="s">
        <v>1299</v>
      </c>
      <c r="M638" s="32" t="s">
        <v>1299</v>
      </c>
      <c r="N638" s="32" t="s">
        <v>1299</v>
      </c>
      <c r="O638" s="32"/>
    </row>
    <row r="639" spans="1:15" ht="15.75" x14ac:dyDescent="0.25">
      <c r="A639" s="31">
        <v>712</v>
      </c>
      <c r="B639" s="32" t="s">
        <v>204</v>
      </c>
      <c r="C639" s="32" t="s">
        <v>205</v>
      </c>
      <c r="D639" s="32" t="s">
        <v>72</v>
      </c>
      <c r="E639" s="32" t="s">
        <v>105</v>
      </c>
      <c r="F639" s="32" t="s">
        <v>2029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77</v>
      </c>
      <c r="M639" s="32" t="s">
        <v>74</v>
      </c>
      <c r="N639" s="32" t="s">
        <v>77</v>
      </c>
      <c r="O639" s="32" t="s">
        <v>1202</v>
      </c>
    </row>
    <row r="640" spans="1:15" ht="15.75" x14ac:dyDescent="0.25">
      <c r="A640" s="31">
        <v>501</v>
      </c>
      <c r="B640" s="32" t="s">
        <v>783</v>
      </c>
      <c r="C640" s="32" t="s">
        <v>784</v>
      </c>
      <c r="D640" s="32" t="s">
        <v>72</v>
      </c>
      <c r="E640" s="32" t="s">
        <v>105</v>
      </c>
      <c r="F640" s="32" t="s">
        <v>2027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77</v>
      </c>
      <c r="M640" s="32" t="s">
        <v>74</v>
      </c>
      <c r="N640" s="32" t="s">
        <v>77</v>
      </c>
      <c r="O640" s="32" t="s">
        <v>1178</v>
      </c>
    </row>
    <row r="641" spans="1:15" ht="15.75" hidden="1" x14ac:dyDescent="0.25">
      <c r="A641" s="31">
        <v>800</v>
      </c>
      <c r="B641" s="32" t="s">
        <v>918</v>
      </c>
      <c r="C641" s="32" t="s">
        <v>919</v>
      </c>
      <c r="D641" s="32" t="s">
        <v>72</v>
      </c>
      <c r="E641" s="32" t="s">
        <v>73</v>
      </c>
      <c r="F641" s="32" t="s">
        <v>2027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1181</v>
      </c>
    </row>
    <row r="642" spans="1:15" ht="15.75" hidden="1" x14ac:dyDescent="0.25">
      <c r="A642" s="31">
        <v>801</v>
      </c>
      <c r="B642" s="32" t="s">
        <v>920</v>
      </c>
      <c r="C642" s="32" t="s">
        <v>1258</v>
      </c>
      <c r="D642" s="32" t="s">
        <v>72</v>
      </c>
      <c r="E642" s="32" t="s">
        <v>73</v>
      </c>
      <c r="F642" s="32" t="s">
        <v>2029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1182</v>
      </c>
    </row>
    <row r="643" spans="1:15" ht="15.75" hidden="1" x14ac:dyDescent="0.25">
      <c r="A643" s="31">
        <v>802</v>
      </c>
      <c r="B643" s="32" t="s">
        <v>921</v>
      </c>
      <c r="C643" s="32" t="s">
        <v>922</v>
      </c>
      <c r="D643" s="32" t="s">
        <v>72</v>
      </c>
      <c r="E643" s="32" t="s">
        <v>82</v>
      </c>
      <c r="F643" s="32" t="s">
        <v>2027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1189</v>
      </c>
    </row>
    <row r="644" spans="1:15" ht="15.75" hidden="1" x14ac:dyDescent="0.25">
      <c r="A644" s="31">
        <v>803</v>
      </c>
      <c r="B644" s="32" t="s">
        <v>923</v>
      </c>
      <c r="C644" s="32" t="s">
        <v>924</v>
      </c>
      <c r="D644" s="32" t="s">
        <v>72</v>
      </c>
      <c r="E644" s="32" t="s">
        <v>82</v>
      </c>
      <c r="F644" s="32" t="s">
        <v>2027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 t="s">
        <v>1189</v>
      </c>
    </row>
    <row r="645" spans="1:15" ht="15.75" hidden="1" x14ac:dyDescent="0.25">
      <c r="A645" s="31">
        <v>804</v>
      </c>
      <c r="B645" s="32" t="s">
        <v>925</v>
      </c>
      <c r="C645" s="32" t="s">
        <v>926</v>
      </c>
      <c r="D645" s="32" t="s">
        <v>72</v>
      </c>
      <c r="E645" s="32" t="s">
        <v>82</v>
      </c>
      <c r="F645" s="32" t="s">
        <v>2027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77</v>
      </c>
      <c r="O645" s="32" t="s">
        <v>1189</v>
      </c>
    </row>
    <row r="646" spans="1:15" ht="15.75" x14ac:dyDescent="0.25">
      <c r="A646" s="31">
        <v>348</v>
      </c>
      <c r="B646" s="32" t="s">
        <v>2557</v>
      </c>
      <c r="C646" s="29" t="s">
        <v>2580</v>
      </c>
      <c r="D646" s="29" t="s">
        <v>72</v>
      </c>
      <c r="E646" s="29" t="s">
        <v>105</v>
      </c>
      <c r="F646" s="32" t="s">
        <v>1299</v>
      </c>
      <c r="G646" s="32" t="s">
        <v>1299</v>
      </c>
      <c r="H646" s="32" t="s">
        <v>1299</v>
      </c>
      <c r="I646" s="32" t="s">
        <v>1299</v>
      </c>
      <c r="J646" s="32" t="s">
        <v>1299</v>
      </c>
      <c r="K646" s="32" t="s">
        <v>1299</v>
      </c>
      <c r="L646" s="32" t="s">
        <v>1299</v>
      </c>
      <c r="M646" s="32" t="s">
        <v>1299</v>
      </c>
      <c r="N646" s="29"/>
      <c r="O646" s="29"/>
    </row>
    <row r="647" spans="1:15" ht="15.75" x14ac:dyDescent="0.25">
      <c r="A647" s="31">
        <v>637</v>
      </c>
      <c r="B647" s="32" t="s">
        <v>866</v>
      </c>
      <c r="C647" s="32" t="s">
        <v>867</v>
      </c>
      <c r="D647" s="32" t="s">
        <v>72</v>
      </c>
      <c r="E647" s="32" t="s">
        <v>105</v>
      </c>
      <c r="F647" s="32" t="s">
        <v>2027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77</v>
      </c>
      <c r="M647" s="32" t="s">
        <v>74</v>
      </c>
      <c r="N647" s="32" t="s">
        <v>77</v>
      </c>
      <c r="O647" s="32" t="s">
        <v>1178</v>
      </c>
    </row>
    <row r="648" spans="1:15" ht="15.75" x14ac:dyDescent="0.25">
      <c r="A648" s="31">
        <v>763</v>
      </c>
      <c r="B648" s="32" t="s">
        <v>722</v>
      </c>
      <c r="C648" s="32" t="s">
        <v>723</v>
      </c>
      <c r="D648" s="32" t="s">
        <v>72</v>
      </c>
      <c r="E648" s="32" t="s">
        <v>105</v>
      </c>
      <c r="F648" s="32" t="s">
        <v>2027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77</v>
      </c>
      <c r="O648" s="32" t="s">
        <v>1204</v>
      </c>
    </row>
    <row r="649" spans="1:15" ht="15.75" x14ac:dyDescent="0.25">
      <c r="A649" s="31">
        <v>511</v>
      </c>
      <c r="B649" s="32" t="s">
        <v>798</v>
      </c>
      <c r="C649" s="32" t="s">
        <v>799</v>
      </c>
      <c r="D649" s="32" t="s">
        <v>87</v>
      </c>
      <c r="E649" s="32" t="s">
        <v>105</v>
      </c>
      <c r="F649" s="32" t="s">
        <v>2027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74</v>
      </c>
      <c r="L649" s="32" t="s">
        <v>77</v>
      </c>
      <c r="M649" s="32" t="s">
        <v>74</v>
      </c>
      <c r="N649" s="32" t="s">
        <v>77</v>
      </c>
      <c r="O649" s="32" t="s">
        <v>1206</v>
      </c>
    </row>
    <row r="650" spans="1:15" ht="15.75" x14ac:dyDescent="0.25">
      <c r="A650" s="31">
        <v>228</v>
      </c>
      <c r="B650" s="32" t="s">
        <v>381</v>
      </c>
      <c r="C650" s="32" t="s">
        <v>382</v>
      </c>
      <c r="D650" s="32" t="s">
        <v>72</v>
      </c>
      <c r="E650" s="32" t="s">
        <v>105</v>
      </c>
      <c r="F650" s="32" t="s">
        <v>2027</v>
      </c>
      <c r="G650" s="32" t="s">
        <v>77</v>
      </c>
      <c r="H650" s="32" t="s">
        <v>77</v>
      </c>
      <c r="I650" s="32" t="s">
        <v>74</v>
      </c>
      <c r="J650" s="32" t="s">
        <v>77</v>
      </c>
      <c r="K650" s="32" t="s">
        <v>74</v>
      </c>
      <c r="L650" s="32" t="s">
        <v>77</v>
      </c>
      <c r="M650" s="32" t="s">
        <v>74</v>
      </c>
      <c r="N650" s="32" t="s">
        <v>77</v>
      </c>
      <c r="O650" s="32" t="s">
        <v>1178</v>
      </c>
    </row>
    <row r="651" spans="1:15" ht="15.75" hidden="1" x14ac:dyDescent="0.25">
      <c r="A651" s="31">
        <v>810</v>
      </c>
      <c r="B651" s="32" t="s">
        <v>933</v>
      </c>
      <c r="C651" s="32" t="s">
        <v>934</v>
      </c>
      <c r="D651" s="32" t="s">
        <v>72</v>
      </c>
      <c r="E651" s="32" t="s">
        <v>73</v>
      </c>
      <c r="F651" s="32" t="s">
        <v>2027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1183</v>
      </c>
    </row>
    <row r="652" spans="1:15" ht="15.75" hidden="1" x14ac:dyDescent="0.25">
      <c r="A652" s="31">
        <v>811</v>
      </c>
      <c r="B652" s="32" t="s">
        <v>935</v>
      </c>
      <c r="C652" s="32" t="s">
        <v>936</v>
      </c>
      <c r="D652" s="32" t="s">
        <v>72</v>
      </c>
      <c r="E652" s="32" t="s">
        <v>73</v>
      </c>
      <c r="F652" s="32" t="s">
        <v>2027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74</v>
      </c>
      <c r="O652" s="32" t="s">
        <v>1184</v>
      </c>
    </row>
    <row r="653" spans="1:15" ht="15.75" hidden="1" x14ac:dyDescent="0.25">
      <c r="A653" s="31">
        <v>812</v>
      </c>
      <c r="B653" s="32" t="s">
        <v>937</v>
      </c>
      <c r="C653" s="32" t="s">
        <v>938</v>
      </c>
      <c r="D653" s="32" t="s">
        <v>72</v>
      </c>
      <c r="E653" s="32" t="s">
        <v>73</v>
      </c>
      <c r="F653" s="32" t="s">
        <v>2027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74</v>
      </c>
      <c r="O653" s="32" t="s">
        <v>1185</v>
      </c>
    </row>
    <row r="654" spans="1:15" ht="15.75" hidden="1" x14ac:dyDescent="0.25">
      <c r="A654" s="31">
        <v>813</v>
      </c>
      <c r="B654" s="32" t="s">
        <v>2157</v>
      </c>
      <c r="C654" s="29" t="s">
        <v>2158</v>
      </c>
      <c r="D654" s="29" t="s">
        <v>72</v>
      </c>
      <c r="E654" s="29" t="s">
        <v>73</v>
      </c>
      <c r="F654" s="32" t="s">
        <v>2027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74</v>
      </c>
      <c r="L654" s="32" t="s">
        <v>74</v>
      </c>
      <c r="M654" s="32" t="s">
        <v>74</v>
      </c>
      <c r="N654" s="32" t="s">
        <v>77</v>
      </c>
      <c r="O654" s="32"/>
    </row>
    <row r="655" spans="1:15" ht="15.75" hidden="1" x14ac:dyDescent="0.25">
      <c r="A655" s="31">
        <v>815</v>
      </c>
      <c r="B655" s="32" t="s">
        <v>476</v>
      </c>
      <c r="C655" s="32" t="s">
        <v>477</v>
      </c>
      <c r="D655" s="32" t="s">
        <v>72</v>
      </c>
      <c r="E655" s="32" t="s">
        <v>73</v>
      </c>
      <c r="F655" s="32" t="s">
        <v>2029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1179</v>
      </c>
    </row>
    <row r="656" spans="1:15" ht="15.75" hidden="1" x14ac:dyDescent="0.25">
      <c r="A656" s="31">
        <v>816</v>
      </c>
      <c r="B656" s="32" t="s">
        <v>939</v>
      </c>
      <c r="C656" s="32" t="s">
        <v>940</v>
      </c>
      <c r="D656" s="32" t="s">
        <v>72</v>
      </c>
      <c r="E656" s="32" t="s">
        <v>73</v>
      </c>
      <c r="F656" s="32" t="s">
        <v>2027</v>
      </c>
      <c r="G656" s="32" t="s">
        <v>77</v>
      </c>
      <c r="H656" s="32" t="s">
        <v>77</v>
      </c>
      <c r="I656" s="32" t="s">
        <v>77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1185</v>
      </c>
    </row>
    <row r="657" spans="1:15" ht="15.75" hidden="1" x14ac:dyDescent="0.25">
      <c r="A657" s="31">
        <v>817</v>
      </c>
      <c r="B657" s="32" t="s">
        <v>941</v>
      </c>
      <c r="C657" s="32" t="s">
        <v>942</v>
      </c>
      <c r="D657" s="32" t="s">
        <v>72</v>
      </c>
      <c r="E657" s="32" t="s">
        <v>90</v>
      </c>
      <c r="F657" s="32" t="s">
        <v>2027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74</v>
      </c>
      <c r="L657" s="32" t="s">
        <v>74</v>
      </c>
      <c r="M657" s="32" t="s">
        <v>74</v>
      </c>
      <c r="N657" s="32" t="s">
        <v>77</v>
      </c>
      <c r="O657" s="32" t="s">
        <v>1178</v>
      </c>
    </row>
    <row r="658" spans="1:15" ht="15.75" hidden="1" x14ac:dyDescent="0.25">
      <c r="A658" s="31">
        <v>818</v>
      </c>
      <c r="B658" s="32" t="s">
        <v>943</v>
      </c>
      <c r="C658" s="32" t="s">
        <v>944</v>
      </c>
      <c r="D658" s="32" t="s">
        <v>72</v>
      </c>
      <c r="E658" s="32" t="s">
        <v>73</v>
      </c>
      <c r="F658" s="32" t="s">
        <v>2027</v>
      </c>
      <c r="G658" s="32" t="s">
        <v>74</v>
      </c>
      <c r="H658" s="32" t="s">
        <v>74</v>
      </c>
      <c r="I658" s="32" t="s">
        <v>74</v>
      </c>
      <c r="J658" s="32" t="s">
        <v>74</v>
      </c>
      <c r="K658" s="32" t="s">
        <v>74</v>
      </c>
      <c r="L658" s="32" t="s">
        <v>74</v>
      </c>
      <c r="M658" s="32" t="s">
        <v>74</v>
      </c>
      <c r="N658" s="32" t="s">
        <v>74</v>
      </c>
      <c r="O658" s="32" t="s">
        <v>1184</v>
      </c>
    </row>
    <row r="659" spans="1:15" ht="15.75" x14ac:dyDescent="0.25">
      <c r="A659" s="31">
        <v>372</v>
      </c>
      <c r="B659" s="32" t="s">
        <v>2233</v>
      </c>
      <c r="C659" s="29" t="s">
        <v>2485</v>
      </c>
      <c r="D659" s="29"/>
      <c r="E659" s="29" t="s">
        <v>105</v>
      </c>
      <c r="F659" s="32" t="s">
        <v>1299</v>
      </c>
      <c r="G659" s="32" t="s">
        <v>1299</v>
      </c>
      <c r="H659" s="32" t="s">
        <v>1299</v>
      </c>
      <c r="I659" s="32" t="s">
        <v>1299</v>
      </c>
      <c r="J659" s="32" t="s">
        <v>1299</v>
      </c>
      <c r="K659" s="32" t="s">
        <v>1299</v>
      </c>
      <c r="L659" s="32" t="s">
        <v>1299</v>
      </c>
      <c r="M659" s="32" t="s">
        <v>1299</v>
      </c>
      <c r="N659" s="32"/>
      <c r="O659" s="32"/>
    </row>
    <row r="660" spans="1:15" ht="15.75" hidden="1" x14ac:dyDescent="0.25">
      <c r="A660" s="31">
        <v>821</v>
      </c>
      <c r="B660" s="32" t="s">
        <v>947</v>
      </c>
      <c r="C660" s="32" t="s">
        <v>948</v>
      </c>
      <c r="D660" s="32" t="s">
        <v>72</v>
      </c>
      <c r="E660" s="32" t="s">
        <v>73</v>
      </c>
      <c r="F660" s="32" t="s">
        <v>2029</v>
      </c>
      <c r="G660" s="32" t="s">
        <v>77</v>
      </c>
      <c r="H660" s="32" t="s">
        <v>74</v>
      </c>
      <c r="I660" s="32" t="s">
        <v>74</v>
      </c>
      <c r="J660" s="32" t="s">
        <v>77</v>
      </c>
      <c r="K660" s="32" t="s">
        <v>77</v>
      </c>
      <c r="L660" s="32" t="s">
        <v>77</v>
      </c>
      <c r="M660" s="32" t="s">
        <v>74</v>
      </c>
      <c r="N660" s="32" t="s">
        <v>74</v>
      </c>
      <c r="O660" s="32" t="s">
        <v>1184</v>
      </c>
    </row>
    <row r="661" spans="1:15" ht="15.75" hidden="1" x14ac:dyDescent="0.25">
      <c r="A661" s="31">
        <v>822</v>
      </c>
      <c r="B661" s="32" t="s">
        <v>949</v>
      </c>
      <c r="C661" s="32" t="s">
        <v>950</v>
      </c>
      <c r="D661" s="32" t="s">
        <v>72</v>
      </c>
      <c r="E661" s="32" t="s">
        <v>82</v>
      </c>
      <c r="F661" s="32" t="s">
        <v>2027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1178</v>
      </c>
    </row>
    <row r="662" spans="1:15" ht="15.75" hidden="1" x14ac:dyDescent="0.25">
      <c r="A662" s="31">
        <v>823</v>
      </c>
      <c r="B662" s="32" t="s">
        <v>951</v>
      </c>
      <c r="C662" s="32" t="s">
        <v>952</v>
      </c>
      <c r="D662" s="32" t="s">
        <v>72</v>
      </c>
      <c r="E662" s="32" t="s">
        <v>90</v>
      </c>
      <c r="F662" s="32" t="s">
        <v>2027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74</v>
      </c>
      <c r="L662" s="32" t="s">
        <v>74</v>
      </c>
      <c r="M662" s="32" t="s">
        <v>74</v>
      </c>
      <c r="N662" s="32" t="s">
        <v>77</v>
      </c>
      <c r="O662" s="32" t="s">
        <v>1179</v>
      </c>
    </row>
    <row r="663" spans="1:15" ht="15.75" hidden="1" x14ac:dyDescent="0.25">
      <c r="A663" s="31">
        <v>824</v>
      </c>
      <c r="B663" s="32" t="s">
        <v>953</v>
      </c>
      <c r="C663" s="32" t="s">
        <v>954</v>
      </c>
      <c r="D663" s="32" t="s">
        <v>72</v>
      </c>
      <c r="E663" s="32" t="s">
        <v>82</v>
      </c>
      <c r="F663" s="32" t="s">
        <v>2027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1189</v>
      </c>
    </row>
    <row r="664" spans="1:15" ht="15.75" hidden="1" x14ac:dyDescent="0.25">
      <c r="A664" s="31">
        <v>825</v>
      </c>
      <c r="B664" s="32" t="s">
        <v>955</v>
      </c>
      <c r="C664" s="32" t="s">
        <v>956</v>
      </c>
      <c r="D664" s="32" t="s">
        <v>72</v>
      </c>
      <c r="E664" s="32" t="s">
        <v>90</v>
      </c>
      <c r="F664" s="32" t="s">
        <v>2027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1178</v>
      </c>
    </row>
    <row r="665" spans="1:15" ht="15.75" hidden="1" x14ac:dyDescent="0.25">
      <c r="A665" s="31">
        <v>826</v>
      </c>
      <c r="B665" s="32" t="s">
        <v>957</v>
      </c>
      <c r="C665" s="32" t="s">
        <v>958</v>
      </c>
      <c r="D665" s="32" t="s">
        <v>72</v>
      </c>
      <c r="E665" s="32" t="s">
        <v>73</v>
      </c>
      <c r="F665" s="32" t="s">
        <v>2027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1182</v>
      </c>
    </row>
    <row r="666" spans="1:15" ht="15.75" hidden="1" x14ac:dyDescent="0.25">
      <c r="A666" s="31">
        <v>828</v>
      </c>
      <c r="B666" s="32" t="s">
        <v>959</v>
      </c>
      <c r="C666" s="32" t="s">
        <v>960</v>
      </c>
      <c r="D666" s="32" t="s">
        <v>72</v>
      </c>
      <c r="E666" s="32" t="s">
        <v>73</v>
      </c>
      <c r="F666" s="32" t="s">
        <v>2027</v>
      </c>
      <c r="G666" s="32" t="s">
        <v>74</v>
      </c>
      <c r="H666" s="32" t="s">
        <v>74</v>
      </c>
      <c r="I666" s="32" t="s">
        <v>74</v>
      </c>
      <c r="J666" s="32" t="s">
        <v>74</v>
      </c>
      <c r="K666" s="32" t="s">
        <v>74</v>
      </c>
      <c r="L666" s="32" t="s">
        <v>74</v>
      </c>
      <c r="M666" s="32" t="s">
        <v>74</v>
      </c>
      <c r="N666" s="32" t="s">
        <v>74</v>
      </c>
      <c r="O666" s="32" t="s">
        <v>1182</v>
      </c>
    </row>
    <row r="667" spans="1:15" ht="15.75" hidden="1" x14ac:dyDescent="0.25">
      <c r="A667" s="31">
        <v>829</v>
      </c>
      <c r="B667" s="32" t="s">
        <v>961</v>
      </c>
      <c r="C667" s="32" t="s">
        <v>962</v>
      </c>
      <c r="D667" s="32" t="s">
        <v>72</v>
      </c>
      <c r="E667" s="32" t="s">
        <v>90</v>
      </c>
      <c r="F667" s="32" t="s">
        <v>2027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1178</v>
      </c>
    </row>
    <row r="668" spans="1:15" ht="15.75" hidden="1" x14ac:dyDescent="0.25">
      <c r="A668" s="31">
        <v>830</v>
      </c>
      <c r="B668" s="32" t="s">
        <v>963</v>
      </c>
      <c r="C668" s="32" t="s">
        <v>964</v>
      </c>
      <c r="D668" s="32" t="s">
        <v>72</v>
      </c>
      <c r="E668" s="32" t="s">
        <v>82</v>
      </c>
      <c r="F668" s="32" t="s">
        <v>2027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1178</v>
      </c>
    </row>
    <row r="669" spans="1:15" ht="31.5" hidden="1" x14ac:dyDescent="0.25">
      <c r="A669" s="31">
        <v>831</v>
      </c>
      <c r="B669" s="32" t="s">
        <v>965</v>
      </c>
      <c r="C669" s="32" t="s">
        <v>966</v>
      </c>
      <c r="D669" s="32" t="s">
        <v>72</v>
      </c>
      <c r="E669" s="32" t="s">
        <v>90</v>
      </c>
      <c r="F669" s="32" t="s">
        <v>2027</v>
      </c>
      <c r="G669" s="32" t="s">
        <v>77</v>
      </c>
      <c r="H669" s="32" t="s">
        <v>77</v>
      </c>
      <c r="I669" s="32" t="s">
        <v>74</v>
      </c>
      <c r="J669" s="32" t="s">
        <v>77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1179</v>
      </c>
    </row>
    <row r="670" spans="1:15" ht="15.75" x14ac:dyDescent="0.25">
      <c r="A670" s="31">
        <v>636</v>
      </c>
      <c r="B670" s="32" t="s">
        <v>182</v>
      </c>
      <c r="C670" s="32" t="s">
        <v>183</v>
      </c>
      <c r="D670" s="32" t="s">
        <v>72</v>
      </c>
      <c r="E670" s="32" t="s">
        <v>105</v>
      </c>
      <c r="F670" s="32" t="s">
        <v>2029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74</v>
      </c>
      <c r="L670" s="32" t="s">
        <v>77</v>
      </c>
      <c r="M670" s="32" t="s">
        <v>74</v>
      </c>
      <c r="N670" s="32" t="s">
        <v>77</v>
      </c>
      <c r="O670" s="32" t="s">
        <v>1203</v>
      </c>
    </row>
    <row r="671" spans="1:15" ht="15.75" hidden="1" x14ac:dyDescent="0.25">
      <c r="A671" s="31">
        <v>833</v>
      </c>
      <c r="B671" s="32" t="s">
        <v>969</v>
      </c>
      <c r="C671" s="32" t="s">
        <v>970</v>
      </c>
      <c r="D671" s="32" t="s">
        <v>72</v>
      </c>
      <c r="E671" s="32" t="s">
        <v>73</v>
      </c>
      <c r="F671" s="32" t="s">
        <v>2027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1184</v>
      </c>
    </row>
    <row r="672" spans="1:15" ht="15.75" hidden="1" x14ac:dyDescent="0.25">
      <c r="A672" s="31">
        <v>834</v>
      </c>
      <c r="B672" s="32" t="s">
        <v>971</v>
      </c>
      <c r="C672" s="32" t="s">
        <v>972</v>
      </c>
      <c r="D672" s="32" t="s">
        <v>72</v>
      </c>
      <c r="E672" s="32" t="s">
        <v>73</v>
      </c>
      <c r="F672" s="32" t="s">
        <v>2027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hidden="1" x14ac:dyDescent="0.25">
      <c r="A673" s="31">
        <v>835</v>
      </c>
      <c r="B673" s="32" t="s">
        <v>973</v>
      </c>
      <c r="C673" s="32" t="s">
        <v>974</v>
      </c>
      <c r="D673" s="32" t="s">
        <v>72</v>
      </c>
      <c r="E673" s="32" t="s">
        <v>73</v>
      </c>
      <c r="F673" s="32" t="s">
        <v>2029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74</v>
      </c>
      <c r="O673" s="32" t="s">
        <v>1188</v>
      </c>
    </row>
    <row r="674" spans="1:15" ht="15.75" hidden="1" x14ac:dyDescent="0.25">
      <c r="A674" s="31">
        <v>836</v>
      </c>
      <c r="B674" s="32" t="s">
        <v>975</v>
      </c>
      <c r="C674" s="32" t="s">
        <v>976</v>
      </c>
      <c r="D674" s="32" t="s">
        <v>72</v>
      </c>
      <c r="E674" s="32" t="s">
        <v>73</v>
      </c>
      <c r="F674" s="32" t="s">
        <v>2027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1179</v>
      </c>
    </row>
    <row r="675" spans="1:15" ht="15.75" x14ac:dyDescent="0.25">
      <c r="A675" s="31">
        <v>208</v>
      </c>
      <c r="B675" s="32" t="s">
        <v>354</v>
      </c>
      <c r="C675" s="32" t="s">
        <v>355</v>
      </c>
      <c r="D675" s="32" t="s">
        <v>72</v>
      </c>
      <c r="E675" s="32" t="s">
        <v>105</v>
      </c>
      <c r="F675" s="32" t="s">
        <v>2027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74</v>
      </c>
      <c r="L675" s="32" t="s">
        <v>77</v>
      </c>
      <c r="M675" s="32" t="s">
        <v>74</v>
      </c>
      <c r="N675" s="32" t="s">
        <v>77</v>
      </c>
      <c r="O675" s="32" t="s">
        <v>1178</v>
      </c>
    </row>
    <row r="676" spans="1:15" ht="15.75" hidden="1" x14ac:dyDescent="0.25">
      <c r="A676" s="31">
        <v>838</v>
      </c>
      <c r="B676" s="32" t="s">
        <v>977</v>
      </c>
      <c r="C676" s="32" t="s">
        <v>978</v>
      </c>
      <c r="D676" s="32" t="s">
        <v>72</v>
      </c>
      <c r="E676" s="32" t="s">
        <v>82</v>
      </c>
      <c r="F676" s="32" t="s">
        <v>2027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1190</v>
      </c>
    </row>
    <row r="677" spans="1:15" ht="15.75" hidden="1" x14ac:dyDescent="0.25">
      <c r="A677" s="31">
        <v>839</v>
      </c>
      <c r="B677" s="32" t="s">
        <v>979</v>
      </c>
      <c r="C677" s="32" t="s">
        <v>980</v>
      </c>
      <c r="D677" s="32" t="s">
        <v>130</v>
      </c>
      <c r="E677" s="32" t="s">
        <v>73</v>
      </c>
      <c r="F677" s="32" t="s">
        <v>2027</v>
      </c>
      <c r="G677" s="32" t="s">
        <v>77</v>
      </c>
      <c r="H677" s="32" t="s">
        <v>77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1185</v>
      </c>
    </row>
    <row r="678" spans="1:15" ht="15.75" x14ac:dyDescent="0.25">
      <c r="A678" s="31">
        <v>731</v>
      </c>
      <c r="B678" s="32" t="s">
        <v>597</v>
      </c>
      <c r="C678" s="32" t="s">
        <v>598</v>
      </c>
      <c r="D678" s="32" t="s">
        <v>72</v>
      </c>
      <c r="E678" s="32" t="s">
        <v>105</v>
      </c>
      <c r="F678" s="32" t="s">
        <v>2027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74</v>
      </c>
      <c r="L678" s="32" t="s">
        <v>77</v>
      </c>
      <c r="M678" s="32" t="s">
        <v>74</v>
      </c>
      <c r="N678" s="32" t="s">
        <v>77</v>
      </c>
      <c r="O678" s="32" t="s">
        <v>1178</v>
      </c>
    </row>
    <row r="679" spans="1:15" ht="15.75" hidden="1" x14ac:dyDescent="0.25">
      <c r="A679" s="31">
        <v>841</v>
      </c>
      <c r="B679" s="32" t="s">
        <v>983</v>
      </c>
      <c r="C679" s="32" t="s">
        <v>984</v>
      </c>
      <c r="D679" s="32" t="s">
        <v>72</v>
      </c>
      <c r="E679" s="32" t="s">
        <v>73</v>
      </c>
      <c r="F679" s="32" t="s">
        <v>2027</v>
      </c>
      <c r="G679" s="32" t="s">
        <v>77</v>
      </c>
      <c r="H679" s="32" t="s">
        <v>74</v>
      </c>
      <c r="I679" s="32" t="s">
        <v>74</v>
      </c>
      <c r="J679" s="32" t="s">
        <v>74</v>
      </c>
      <c r="K679" s="32" t="s">
        <v>74</v>
      </c>
      <c r="L679" s="32" t="s">
        <v>74</v>
      </c>
      <c r="M679" s="32" t="s">
        <v>74</v>
      </c>
      <c r="N679" s="32" t="s">
        <v>74</v>
      </c>
      <c r="O679" s="32" t="s">
        <v>1184</v>
      </c>
    </row>
    <row r="680" spans="1:15" ht="15.75" hidden="1" x14ac:dyDescent="0.25">
      <c r="A680" s="31">
        <v>842</v>
      </c>
      <c r="B680" s="32" t="s">
        <v>985</v>
      </c>
      <c r="C680" s="32" t="s">
        <v>986</v>
      </c>
      <c r="D680" s="32" t="s">
        <v>72</v>
      </c>
      <c r="E680" s="32" t="s">
        <v>82</v>
      </c>
      <c r="F680" s="32" t="s">
        <v>2027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1189</v>
      </c>
    </row>
    <row r="681" spans="1:15" ht="15.75" hidden="1" x14ac:dyDescent="0.25">
      <c r="A681" s="31">
        <v>843</v>
      </c>
      <c r="B681" s="32" t="s">
        <v>987</v>
      </c>
      <c r="C681" s="32" t="s">
        <v>988</v>
      </c>
      <c r="D681" s="32" t="s">
        <v>72</v>
      </c>
      <c r="E681" s="32" t="s">
        <v>82</v>
      </c>
      <c r="F681" s="32" t="s">
        <v>2027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1189</v>
      </c>
    </row>
    <row r="682" spans="1:15" ht="15.75" hidden="1" x14ac:dyDescent="0.25">
      <c r="A682" s="29">
        <v>844</v>
      </c>
      <c r="B682" s="29" t="s">
        <v>989</v>
      </c>
      <c r="C682" s="29" t="s">
        <v>990</v>
      </c>
      <c r="D682" s="29" t="s">
        <v>72</v>
      </c>
      <c r="E682" s="29" t="s">
        <v>82</v>
      </c>
      <c r="F682" s="32" t="s">
        <v>2027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74</v>
      </c>
      <c r="L682" s="32" t="s">
        <v>77</v>
      </c>
      <c r="M682" s="32" t="s">
        <v>74</v>
      </c>
      <c r="N682" s="29" t="s">
        <v>74</v>
      </c>
      <c r="O682" s="29" t="s">
        <v>1189</v>
      </c>
    </row>
    <row r="683" spans="1:15" ht="15.75" hidden="1" x14ac:dyDescent="0.25">
      <c r="A683" s="31">
        <v>845</v>
      </c>
      <c r="B683" s="32" t="s">
        <v>991</v>
      </c>
      <c r="C683" s="32" t="s">
        <v>55</v>
      </c>
      <c r="D683" s="32" t="s">
        <v>72</v>
      </c>
      <c r="E683" s="32" t="s">
        <v>73</v>
      </c>
      <c r="F683" s="32" t="s">
        <v>2027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74</v>
      </c>
      <c r="O683" s="32" t="s">
        <v>1182</v>
      </c>
    </row>
    <row r="684" spans="1:15" ht="31.5" hidden="1" x14ac:dyDescent="0.25">
      <c r="A684" s="31">
        <v>850</v>
      </c>
      <c r="B684" s="32" t="s">
        <v>992</v>
      </c>
      <c r="C684" s="32" t="s">
        <v>993</v>
      </c>
      <c r="D684" s="32" t="s">
        <v>72</v>
      </c>
      <c r="E684" s="32" t="s">
        <v>82</v>
      </c>
      <c r="F684" s="32" t="s">
        <v>2027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77</v>
      </c>
      <c r="O684" s="32" t="s">
        <v>1178</v>
      </c>
    </row>
    <row r="685" spans="1:15" ht="15.75" hidden="1" x14ac:dyDescent="0.25">
      <c r="A685" s="31">
        <v>851</v>
      </c>
      <c r="B685" s="32" t="s">
        <v>994</v>
      </c>
      <c r="C685" s="32" t="s">
        <v>995</v>
      </c>
      <c r="D685" s="32" t="s">
        <v>72</v>
      </c>
      <c r="E685" s="32" t="s">
        <v>73</v>
      </c>
      <c r="F685" s="32" t="s">
        <v>2027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77</v>
      </c>
      <c r="O685" s="32" t="s">
        <v>1185</v>
      </c>
    </row>
    <row r="686" spans="1:15" ht="15.75" x14ac:dyDescent="0.25">
      <c r="A686" s="31">
        <v>720</v>
      </c>
      <c r="B686" s="32" t="s">
        <v>212</v>
      </c>
      <c r="C686" s="32" t="s">
        <v>213</v>
      </c>
      <c r="D686" s="32" t="s">
        <v>72</v>
      </c>
      <c r="E686" s="32" t="s">
        <v>105</v>
      </c>
      <c r="F686" s="32" t="s">
        <v>2027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77</v>
      </c>
      <c r="L686" s="32" t="s">
        <v>77</v>
      </c>
      <c r="M686" s="32" t="s">
        <v>77</v>
      </c>
      <c r="N686" s="32" t="s">
        <v>77</v>
      </c>
      <c r="O686" s="32" t="s">
        <v>1202</v>
      </c>
    </row>
    <row r="687" spans="1:15" ht="15.75" x14ac:dyDescent="0.25">
      <c r="A687" s="31">
        <v>855</v>
      </c>
      <c r="B687" s="32" t="s">
        <v>1002</v>
      </c>
      <c r="C687" s="32" t="s">
        <v>1003</v>
      </c>
      <c r="D687" s="32" t="s">
        <v>72</v>
      </c>
      <c r="E687" s="32" t="s">
        <v>105</v>
      </c>
      <c r="F687" s="32" t="s">
        <v>2027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74</v>
      </c>
      <c r="L687" s="32" t="s">
        <v>74</v>
      </c>
      <c r="M687" s="32" t="s">
        <v>74</v>
      </c>
      <c r="N687" s="32" t="s">
        <v>74</v>
      </c>
      <c r="O687" s="32" t="s">
        <v>1207</v>
      </c>
    </row>
    <row r="688" spans="1:15" ht="31.5" x14ac:dyDescent="0.25">
      <c r="A688" s="31">
        <v>864</v>
      </c>
      <c r="B688" s="32" t="s">
        <v>1016</v>
      </c>
      <c r="C688" s="32" t="s">
        <v>1017</v>
      </c>
      <c r="D688" s="32" t="s">
        <v>72</v>
      </c>
      <c r="E688" s="32" t="s">
        <v>105</v>
      </c>
      <c r="F688" s="32" t="s">
        <v>2027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74</v>
      </c>
      <c r="O688" s="32" t="s">
        <v>1208</v>
      </c>
    </row>
    <row r="689" spans="1:15" ht="15.75" x14ac:dyDescent="0.25">
      <c r="A689" s="31">
        <v>878</v>
      </c>
      <c r="B689" s="32" t="s">
        <v>2199</v>
      </c>
      <c r="C689" s="29" t="s">
        <v>2494</v>
      </c>
      <c r="D689" s="29"/>
      <c r="E689" s="29" t="s">
        <v>105</v>
      </c>
      <c r="F689" s="32" t="s">
        <v>1299</v>
      </c>
      <c r="G689" s="32" t="s">
        <v>1299</v>
      </c>
      <c r="H689" s="32" t="s">
        <v>1299</v>
      </c>
      <c r="I689" s="32" t="s">
        <v>1299</v>
      </c>
      <c r="J689" s="32" t="s">
        <v>1299</v>
      </c>
      <c r="K689" s="32" t="s">
        <v>1299</v>
      </c>
      <c r="L689" s="32" t="s">
        <v>1299</v>
      </c>
      <c r="M689" s="32" t="s">
        <v>1299</v>
      </c>
      <c r="N689" s="32"/>
      <c r="O689" s="32"/>
    </row>
    <row r="690" spans="1:15" ht="15.75" x14ac:dyDescent="0.25">
      <c r="A690" s="31">
        <v>601</v>
      </c>
      <c r="B690" s="32" t="s">
        <v>516</v>
      </c>
      <c r="C690" s="32" t="s">
        <v>517</v>
      </c>
      <c r="D690" s="32" t="s">
        <v>72</v>
      </c>
      <c r="E690" s="32" t="s">
        <v>105</v>
      </c>
      <c r="F690" s="32" t="s">
        <v>2027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77</v>
      </c>
      <c r="L690" s="32" t="s">
        <v>77</v>
      </c>
      <c r="M690" s="32" t="s">
        <v>77</v>
      </c>
      <c r="N690" s="32" t="s">
        <v>74</v>
      </c>
      <c r="O690" s="32" t="s">
        <v>1203</v>
      </c>
    </row>
    <row r="691" spans="1:15" ht="15.75" hidden="1" x14ac:dyDescent="0.25">
      <c r="A691" s="31">
        <v>858</v>
      </c>
      <c r="B691" s="32" t="s">
        <v>1006</v>
      </c>
      <c r="C691" s="32" t="s">
        <v>1007</v>
      </c>
      <c r="D691" s="32" t="s">
        <v>72</v>
      </c>
      <c r="E691" s="32" t="s">
        <v>73</v>
      </c>
      <c r="F691" s="32" t="s">
        <v>2027</v>
      </c>
      <c r="G691" s="32" t="s">
        <v>77</v>
      </c>
      <c r="H691" s="32" t="s">
        <v>74</v>
      </c>
      <c r="I691" s="32" t="s">
        <v>74</v>
      </c>
      <c r="J691" s="32" t="s">
        <v>74</v>
      </c>
      <c r="K691" s="32" t="s">
        <v>74</v>
      </c>
      <c r="L691" s="32" t="s">
        <v>77</v>
      </c>
      <c r="M691" s="32" t="s">
        <v>74</v>
      </c>
      <c r="N691" s="32" t="s">
        <v>74</v>
      </c>
      <c r="O691" s="32" t="s">
        <v>1182</v>
      </c>
    </row>
    <row r="692" spans="1:15" ht="15.75" hidden="1" x14ac:dyDescent="0.25">
      <c r="A692" s="31">
        <v>859</v>
      </c>
      <c r="B692" s="32" t="s">
        <v>1008</v>
      </c>
      <c r="C692" s="32" t="s">
        <v>1009</v>
      </c>
      <c r="D692" s="32" t="s">
        <v>72</v>
      </c>
      <c r="E692" s="32" t="s">
        <v>82</v>
      </c>
      <c r="F692" s="32" t="s">
        <v>2027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1189</v>
      </c>
    </row>
    <row r="693" spans="1:15" ht="15.75" hidden="1" x14ac:dyDescent="0.25">
      <c r="A693" s="31">
        <v>860</v>
      </c>
      <c r="B693" s="32" t="s">
        <v>1010</v>
      </c>
      <c r="C693" s="32" t="s">
        <v>1011</v>
      </c>
      <c r="D693" s="32" t="s">
        <v>72</v>
      </c>
      <c r="E693" s="32" t="s">
        <v>73</v>
      </c>
      <c r="F693" s="32" t="s">
        <v>2027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1184</v>
      </c>
    </row>
    <row r="694" spans="1:15" ht="15.75" hidden="1" x14ac:dyDescent="0.25">
      <c r="A694" s="31">
        <v>861</v>
      </c>
      <c r="B694" s="32" t="s">
        <v>1012</v>
      </c>
      <c r="C694" s="32" t="s">
        <v>1013</v>
      </c>
      <c r="D694" s="32" t="s">
        <v>72</v>
      </c>
      <c r="E694" s="32" t="s">
        <v>73</v>
      </c>
      <c r="F694" s="32" t="s">
        <v>2027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77</v>
      </c>
      <c r="O694" s="32" t="s">
        <v>1184</v>
      </c>
    </row>
    <row r="695" spans="1:15" ht="15.75" x14ac:dyDescent="0.25">
      <c r="A695" s="31">
        <v>482</v>
      </c>
      <c r="B695" s="32" t="s">
        <v>755</v>
      </c>
      <c r="C695" s="32" t="s">
        <v>52</v>
      </c>
      <c r="D695" s="32" t="s">
        <v>87</v>
      </c>
      <c r="E695" s="32" t="s">
        <v>105</v>
      </c>
      <c r="F695" s="32" t="s">
        <v>2027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74</v>
      </c>
      <c r="O695" s="32" t="s">
        <v>1202</v>
      </c>
    </row>
    <row r="696" spans="1:15" ht="15.75" x14ac:dyDescent="0.25">
      <c r="A696" s="31">
        <v>594</v>
      </c>
      <c r="B696" s="32" t="s">
        <v>842</v>
      </c>
      <c r="C696" s="32" t="s">
        <v>843</v>
      </c>
      <c r="D696" s="32" t="s">
        <v>72</v>
      </c>
      <c r="E696" s="32" t="s">
        <v>105</v>
      </c>
      <c r="F696" s="32" t="s">
        <v>2027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1203</v>
      </c>
    </row>
    <row r="697" spans="1:15" ht="15.75" hidden="1" x14ac:dyDescent="0.25">
      <c r="A697" s="31">
        <v>865</v>
      </c>
      <c r="B697" s="32" t="s">
        <v>1018</v>
      </c>
      <c r="C697" s="32" t="s">
        <v>1019</v>
      </c>
      <c r="D697" s="32" t="s">
        <v>72</v>
      </c>
      <c r="E697" s="32" t="s">
        <v>73</v>
      </c>
      <c r="F697" s="32" t="s">
        <v>2027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1182</v>
      </c>
    </row>
    <row r="698" spans="1:15" ht="15.75" hidden="1" x14ac:dyDescent="0.25">
      <c r="A698" s="31">
        <v>866</v>
      </c>
      <c r="B698" s="32" t="s">
        <v>1020</v>
      </c>
      <c r="C698" s="32" t="s">
        <v>1021</v>
      </c>
      <c r="D698" s="32" t="s">
        <v>72</v>
      </c>
      <c r="E698" s="32" t="s">
        <v>73</v>
      </c>
      <c r="F698" s="32" t="s">
        <v>2027</v>
      </c>
      <c r="G698" s="32" t="s">
        <v>77</v>
      </c>
      <c r="H698" s="32" t="s">
        <v>74</v>
      </c>
      <c r="I698" s="32" t="s">
        <v>74</v>
      </c>
      <c r="J698" s="32" t="s">
        <v>74</v>
      </c>
      <c r="K698" s="32" t="s">
        <v>74</v>
      </c>
      <c r="L698" s="32" t="s">
        <v>77</v>
      </c>
      <c r="M698" s="32" t="s">
        <v>74</v>
      </c>
      <c r="N698" s="32" t="s">
        <v>74</v>
      </c>
      <c r="O698" s="32" t="s">
        <v>1182</v>
      </c>
    </row>
    <row r="699" spans="1:15" ht="15.75" hidden="1" x14ac:dyDescent="0.25">
      <c r="A699" s="31">
        <v>867</v>
      </c>
      <c r="B699" s="32" t="s">
        <v>1022</v>
      </c>
      <c r="C699" s="32" t="s">
        <v>1023</v>
      </c>
      <c r="D699" s="32" t="s">
        <v>72</v>
      </c>
      <c r="E699" s="32" t="s">
        <v>82</v>
      </c>
      <c r="F699" s="32" t="s">
        <v>2027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74</v>
      </c>
      <c r="O699" s="32" t="s">
        <v>1189</v>
      </c>
    </row>
    <row r="700" spans="1:15" ht="15.75" hidden="1" x14ac:dyDescent="0.25">
      <c r="A700" s="31">
        <v>868</v>
      </c>
      <c r="B700" s="32" t="s">
        <v>1024</v>
      </c>
      <c r="C700" s="32" t="s">
        <v>1025</v>
      </c>
      <c r="D700" s="32" t="s">
        <v>72</v>
      </c>
      <c r="E700" s="32" t="s">
        <v>73</v>
      </c>
      <c r="F700" s="32" t="s">
        <v>2027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1183</v>
      </c>
    </row>
    <row r="701" spans="1:15" ht="15.75" x14ac:dyDescent="0.25">
      <c r="A701" s="31">
        <v>840</v>
      </c>
      <c r="B701" s="32" t="s">
        <v>981</v>
      </c>
      <c r="C701" s="32" t="s">
        <v>982</v>
      </c>
      <c r="D701" s="32" t="s">
        <v>72</v>
      </c>
      <c r="E701" s="32" t="s">
        <v>105</v>
      </c>
      <c r="F701" s="32" t="s">
        <v>2027</v>
      </c>
      <c r="G701" s="32" t="s">
        <v>77</v>
      </c>
      <c r="H701" s="32" t="s">
        <v>77</v>
      </c>
      <c r="I701" s="32" t="s">
        <v>74</v>
      </c>
      <c r="J701" s="32" t="s">
        <v>74</v>
      </c>
      <c r="K701" s="32" t="s">
        <v>74</v>
      </c>
      <c r="L701" s="32" t="s">
        <v>77</v>
      </c>
      <c r="M701" s="32" t="s">
        <v>74</v>
      </c>
      <c r="N701" s="32" t="s">
        <v>74</v>
      </c>
      <c r="O701" s="32" t="s">
        <v>1202</v>
      </c>
    </row>
    <row r="702" spans="1:15" ht="31.5" hidden="1" x14ac:dyDescent="0.25">
      <c r="A702" s="31">
        <v>870</v>
      </c>
      <c r="B702" s="32" t="s">
        <v>1027</v>
      </c>
      <c r="C702" s="32" t="s">
        <v>1028</v>
      </c>
      <c r="D702" s="32" t="s">
        <v>72</v>
      </c>
      <c r="E702" s="32" t="s">
        <v>90</v>
      </c>
      <c r="F702" s="32" t="s">
        <v>2027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77</v>
      </c>
      <c r="O702" s="32" t="s">
        <v>1180</v>
      </c>
    </row>
    <row r="703" spans="1:15" ht="15.75" hidden="1" x14ac:dyDescent="0.25">
      <c r="A703" s="31">
        <v>871</v>
      </c>
      <c r="B703" s="32" t="s">
        <v>2204</v>
      </c>
      <c r="C703" s="29" t="s">
        <v>2205</v>
      </c>
      <c r="D703" s="29" t="s">
        <v>72</v>
      </c>
      <c r="E703" s="29" t="s">
        <v>90</v>
      </c>
      <c r="F703" s="32" t="s">
        <v>1299</v>
      </c>
      <c r="G703" s="32" t="s">
        <v>1299</v>
      </c>
      <c r="H703" s="32" t="s">
        <v>1299</v>
      </c>
      <c r="I703" s="32" t="s">
        <v>1299</v>
      </c>
      <c r="J703" s="32" t="s">
        <v>1299</v>
      </c>
      <c r="K703" s="32" t="s">
        <v>1299</v>
      </c>
      <c r="L703" s="32" t="s">
        <v>1299</v>
      </c>
      <c r="M703" s="32" t="s">
        <v>1299</v>
      </c>
      <c r="N703" s="32"/>
      <c r="O703" s="32"/>
    </row>
    <row r="704" spans="1:15" ht="15.75" x14ac:dyDescent="0.25">
      <c r="A704" s="31">
        <v>299</v>
      </c>
      <c r="B704" s="32" t="s">
        <v>1248</v>
      </c>
      <c r="C704" s="32" t="s">
        <v>1249</v>
      </c>
      <c r="D704" s="32" t="s">
        <v>72</v>
      </c>
      <c r="E704" s="32" t="s">
        <v>105</v>
      </c>
      <c r="F704" s="32" t="s">
        <v>2027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74</v>
      </c>
      <c r="O704" s="32" t="s">
        <v>1178</v>
      </c>
    </row>
    <row r="705" spans="1:15" ht="15.75" hidden="1" x14ac:dyDescent="0.25">
      <c r="A705" s="31">
        <v>873</v>
      </c>
      <c r="B705" s="32" t="s">
        <v>1031</v>
      </c>
      <c r="C705" s="32" t="s">
        <v>1032</v>
      </c>
      <c r="D705" s="32" t="s">
        <v>72</v>
      </c>
      <c r="E705" s="32" t="s">
        <v>90</v>
      </c>
      <c r="F705" s="32" t="s">
        <v>2029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1179</v>
      </c>
    </row>
    <row r="706" spans="1:15" ht="15.75" x14ac:dyDescent="0.25">
      <c r="A706" s="31">
        <v>895</v>
      </c>
      <c r="B706" s="32" t="s">
        <v>1065</v>
      </c>
      <c r="C706" s="32" t="s">
        <v>1066</v>
      </c>
      <c r="D706" s="32" t="s">
        <v>72</v>
      </c>
      <c r="E706" s="32" t="s">
        <v>105</v>
      </c>
      <c r="F706" s="32" t="s">
        <v>2027</v>
      </c>
      <c r="G706" s="32" t="s">
        <v>77</v>
      </c>
      <c r="H706" s="32" t="s">
        <v>74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74</v>
      </c>
      <c r="N706" s="32" t="s">
        <v>74</v>
      </c>
      <c r="O706" s="32" t="s">
        <v>1203</v>
      </c>
    </row>
    <row r="707" spans="1:15" ht="15.75" hidden="1" x14ac:dyDescent="0.25">
      <c r="A707" s="31">
        <v>875</v>
      </c>
      <c r="B707" s="32" t="s">
        <v>1035</v>
      </c>
      <c r="C707" s="32" t="s">
        <v>1036</v>
      </c>
      <c r="D707" s="32" t="s">
        <v>72</v>
      </c>
      <c r="E707" s="32" t="s">
        <v>73</v>
      </c>
      <c r="F707" s="32" t="s">
        <v>2027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1185</v>
      </c>
    </row>
    <row r="708" spans="1:15" ht="15.75" hidden="1" x14ac:dyDescent="0.25">
      <c r="A708" s="31">
        <v>876</v>
      </c>
      <c r="B708" s="32" t="s">
        <v>1037</v>
      </c>
      <c r="C708" s="32" t="s">
        <v>1038</v>
      </c>
      <c r="D708" s="32" t="s">
        <v>72</v>
      </c>
      <c r="E708" s="32" t="s">
        <v>73</v>
      </c>
      <c r="F708" s="32" t="s">
        <v>2027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1182</v>
      </c>
    </row>
    <row r="709" spans="1:15" ht="15.75" x14ac:dyDescent="0.25">
      <c r="A709" s="31">
        <v>383</v>
      </c>
      <c r="B709" s="32" t="s">
        <v>2217</v>
      </c>
      <c r="C709" s="29" t="s">
        <v>2488</v>
      </c>
      <c r="D709" s="29"/>
      <c r="E709" s="29" t="s">
        <v>105</v>
      </c>
      <c r="F709" s="32" t="s">
        <v>1299</v>
      </c>
      <c r="G709" s="32" t="s">
        <v>1299</v>
      </c>
      <c r="H709" s="32" t="s">
        <v>1299</v>
      </c>
      <c r="I709" s="32" t="s">
        <v>1299</v>
      </c>
      <c r="J709" s="32" t="s">
        <v>1299</v>
      </c>
      <c r="K709" s="32" t="s">
        <v>1299</v>
      </c>
      <c r="L709" s="32" t="s">
        <v>1299</v>
      </c>
      <c r="M709" s="32" t="s">
        <v>1299</v>
      </c>
      <c r="N709" s="32"/>
      <c r="O709" s="32"/>
    </row>
    <row r="710" spans="1:15" ht="15.75" x14ac:dyDescent="0.25">
      <c r="A710" s="31">
        <v>351</v>
      </c>
      <c r="B710" s="32" t="s">
        <v>623</v>
      </c>
      <c r="C710" s="32" t="s">
        <v>624</v>
      </c>
      <c r="D710" s="32" t="s">
        <v>72</v>
      </c>
      <c r="E710" s="32" t="s">
        <v>105</v>
      </c>
      <c r="F710" s="32" t="s">
        <v>2027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77</v>
      </c>
      <c r="M710" s="32" t="s">
        <v>74</v>
      </c>
      <c r="N710" s="32" t="s">
        <v>77</v>
      </c>
      <c r="O710" s="32" t="s">
        <v>1204</v>
      </c>
    </row>
    <row r="711" spans="1:15" ht="15.75" hidden="1" x14ac:dyDescent="0.25">
      <c r="A711" s="31">
        <v>879</v>
      </c>
      <c r="B711" s="32" t="s">
        <v>1041</v>
      </c>
      <c r="C711" s="32" t="s">
        <v>1042</v>
      </c>
      <c r="D711" s="32" t="s">
        <v>72</v>
      </c>
      <c r="E711" s="32" t="s">
        <v>73</v>
      </c>
      <c r="F711" s="32" t="s">
        <v>2027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74</v>
      </c>
      <c r="O711" s="32" t="s">
        <v>1182</v>
      </c>
    </row>
    <row r="712" spans="1:15" ht="15.75" hidden="1" x14ac:dyDescent="0.25">
      <c r="A712" s="31">
        <v>880</v>
      </c>
      <c r="B712" s="32" t="s">
        <v>1043</v>
      </c>
      <c r="C712" s="32" t="s">
        <v>1044</v>
      </c>
      <c r="D712" s="32" t="s">
        <v>72</v>
      </c>
      <c r="E712" s="32" t="s">
        <v>90</v>
      </c>
      <c r="F712" s="32" t="s">
        <v>2029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1180</v>
      </c>
    </row>
    <row r="713" spans="1:15" ht="31.5" hidden="1" x14ac:dyDescent="0.25">
      <c r="A713" s="31">
        <v>881</v>
      </c>
      <c r="B713" s="32" t="s">
        <v>1045</v>
      </c>
      <c r="C713" s="32" t="s">
        <v>1046</v>
      </c>
      <c r="D713" s="32" t="s">
        <v>72</v>
      </c>
      <c r="E713" s="32" t="s">
        <v>90</v>
      </c>
      <c r="F713" s="32" t="s">
        <v>2027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77</v>
      </c>
      <c r="M713" s="32" t="s">
        <v>74</v>
      </c>
      <c r="N713" s="32" t="s">
        <v>77</v>
      </c>
      <c r="O713" s="32" t="s">
        <v>1178</v>
      </c>
    </row>
    <row r="714" spans="1:15" ht="31.5" x14ac:dyDescent="0.25">
      <c r="A714" s="31">
        <v>483</v>
      </c>
      <c r="B714" s="32" t="s">
        <v>756</v>
      </c>
      <c r="C714" s="32" t="s">
        <v>757</v>
      </c>
      <c r="D714" s="32" t="s">
        <v>130</v>
      </c>
      <c r="E714" s="32" t="s">
        <v>105</v>
      </c>
      <c r="F714" s="32" t="s">
        <v>2027</v>
      </c>
      <c r="G714" s="32" t="s">
        <v>77</v>
      </c>
      <c r="H714" s="32" t="s">
        <v>77</v>
      </c>
      <c r="I714" s="32" t="s">
        <v>74</v>
      </c>
      <c r="J714" s="32" t="s">
        <v>77</v>
      </c>
      <c r="K714" s="32" t="s">
        <v>77</v>
      </c>
      <c r="L714" s="32" t="s">
        <v>77</v>
      </c>
      <c r="M714" s="32" t="s">
        <v>74</v>
      </c>
      <c r="N714" s="32" t="s">
        <v>77</v>
      </c>
      <c r="O714" s="32" t="s">
        <v>1178</v>
      </c>
    </row>
    <row r="715" spans="1:15" ht="15.75" hidden="1" x14ac:dyDescent="0.25">
      <c r="A715" s="29">
        <v>883</v>
      </c>
      <c r="B715" s="29" t="s">
        <v>1049</v>
      </c>
      <c r="C715" s="29" t="s">
        <v>1050</v>
      </c>
      <c r="D715" s="32" t="s">
        <v>72</v>
      </c>
      <c r="E715" s="32" t="s">
        <v>73</v>
      </c>
      <c r="F715" s="29" t="s">
        <v>2027</v>
      </c>
      <c r="G715" s="29" t="s">
        <v>77</v>
      </c>
      <c r="H715" s="29" t="s">
        <v>77</v>
      </c>
      <c r="I715" s="29" t="s">
        <v>74</v>
      </c>
      <c r="J715" s="29" t="s">
        <v>77</v>
      </c>
      <c r="K715" s="29" t="s">
        <v>77</v>
      </c>
      <c r="L715" s="29" t="s">
        <v>77</v>
      </c>
      <c r="M715" s="29" t="s">
        <v>77</v>
      </c>
      <c r="N715" s="29" t="s">
        <v>77</v>
      </c>
      <c r="O715" s="29" t="s">
        <v>1187</v>
      </c>
    </row>
    <row r="716" spans="1:15" ht="15.75" hidden="1" x14ac:dyDescent="0.25">
      <c r="A716" s="31">
        <v>884</v>
      </c>
      <c r="B716" s="32" t="s">
        <v>1051</v>
      </c>
      <c r="C716" s="32" t="s">
        <v>1052</v>
      </c>
      <c r="D716" s="32" t="s">
        <v>72</v>
      </c>
      <c r="E716" s="32" t="s">
        <v>73</v>
      </c>
      <c r="F716" s="32" t="s">
        <v>2027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1188</v>
      </c>
    </row>
    <row r="717" spans="1:15" ht="15.75" hidden="1" x14ac:dyDescent="0.25">
      <c r="A717" s="31">
        <v>885</v>
      </c>
      <c r="B717" s="32" t="s">
        <v>1053</v>
      </c>
      <c r="C717" s="32" t="s">
        <v>1054</v>
      </c>
      <c r="D717" s="32" t="s">
        <v>72</v>
      </c>
      <c r="E717" s="32" t="s">
        <v>90</v>
      </c>
      <c r="F717" s="32" t="s">
        <v>2027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1178</v>
      </c>
    </row>
    <row r="718" spans="1:15" ht="15.75" x14ac:dyDescent="0.25">
      <c r="A718" s="31">
        <v>88</v>
      </c>
      <c r="B718" s="32" t="s">
        <v>1282</v>
      </c>
      <c r="C718" s="32" t="s">
        <v>1280</v>
      </c>
      <c r="D718" s="32" t="s">
        <v>72</v>
      </c>
      <c r="E718" s="32" t="s">
        <v>105</v>
      </c>
      <c r="F718" s="32" t="s">
        <v>2027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1283</v>
      </c>
    </row>
    <row r="719" spans="1:15" ht="15.75" hidden="1" x14ac:dyDescent="0.25">
      <c r="A719" s="31">
        <v>887</v>
      </c>
      <c r="B719" s="32" t="s">
        <v>2191</v>
      </c>
      <c r="C719" s="29" t="s">
        <v>2147</v>
      </c>
      <c r="D719" s="29" t="s">
        <v>72</v>
      </c>
      <c r="E719" s="29" t="s">
        <v>73</v>
      </c>
      <c r="F719" s="32" t="s">
        <v>2027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74</v>
      </c>
      <c r="L719" s="32" t="s">
        <v>74</v>
      </c>
      <c r="M719" s="32" t="s">
        <v>74</v>
      </c>
      <c r="N719" s="32"/>
      <c r="O719" s="32"/>
    </row>
    <row r="720" spans="1:15" ht="15.75" x14ac:dyDescent="0.25">
      <c r="A720" s="31">
        <v>807</v>
      </c>
      <c r="B720" s="32" t="s">
        <v>352</v>
      </c>
      <c r="C720" s="32" t="s">
        <v>353</v>
      </c>
      <c r="D720" s="32" t="s">
        <v>72</v>
      </c>
      <c r="E720" s="32" t="s">
        <v>105</v>
      </c>
      <c r="F720" s="32" t="s">
        <v>2029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1178</v>
      </c>
    </row>
    <row r="721" spans="1:15" ht="15.75" hidden="1" x14ac:dyDescent="0.25">
      <c r="A721" s="31">
        <v>889</v>
      </c>
      <c r="B721" s="32" t="s">
        <v>2166</v>
      </c>
      <c r="C721" s="29" t="s">
        <v>2167</v>
      </c>
      <c r="D721" s="29" t="s">
        <v>72</v>
      </c>
      <c r="E721" s="29" t="s">
        <v>73</v>
      </c>
      <c r="F721" s="32" t="s">
        <v>2027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74</v>
      </c>
      <c r="L721" s="32" t="s">
        <v>74</v>
      </c>
      <c r="M721" s="32" t="s">
        <v>74</v>
      </c>
      <c r="N721" s="32" t="s">
        <v>77</v>
      </c>
      <c r="O721" s="32"/>
    </row>
    <row r="722" spans="1:15" ht="15.75" hidden="1" x14ac:dyDescent="0.25">
      <c r="A722" s="31">
        <v>890</v>
      </c>
      <c r="B722" s="32" t="s">
        <v>1057</v>
      </c>
      <c r="C722" s="32" t="s">
        <v>1058</v>
      </c>
      <c r="D722" s="32" t="s">
        <v>72</v>
      </c>
      <c r="E722" s="32" t="s">
        <v>90</v>
      </c>
      <c r="F722" s="32" t="s">
        <v>2027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77</v>
      </c>
      <c r="O722" s="32" t="s">
        <v>1179</v>
      </c>
    </row>
    <row r="723" spans="1:15" ht="15.75" hidden="1" x14ac:dyDescent="0.25">
      <c r="A723" s="31">
        <v>891</v>
      </c>
      <c r="B723" s="32" t="s">
        <v>1059</v>
      </c>
      <c r="C723" s="32" t="s">
        <v>1060</v>
      </c>
      <c r="D723" s="32" t="s">
        <v>72</v>
      </c>
      <c r="E723" s="32" t="s">
        <v>90</v>
      </c>
      <c r="F723" s="32" t="s">
        <v>2027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1180</v>
      </c>
    </row>
    <row r="724" spans="1:15" ht="15.75" hidden="1" x14ac:dyDescent="0.25">
      <c r="A724" s="31">
        <v>892</v>
      </c>
      <c r="B724" s="32" t="s">
        <v>1061</v>
      </c>
      <c r="C724" s="32" t="s">
        <v>1062</v>
      </c>
      <c r="D724" s="32" t="s">
        <v>72</v>
      </c>
      <c r="E724" s="32" t="s">
        <v>73</v>
      </c>
      <c r="F724" s="32" t="s">
        <v>2027</v>
      </c>
      <c r="G724" s="32" t="s">
        <v>77</v>
      </c>
      <c r="H724" s="32" t="s">
        <v>74</v>
      </c>
      <c r="I724" s="32" t="s">
        <v>74</v>
      </c>
      <c r="J724" s="32" t="s">
        <v>74</v>
      </c>
      <c r="K724" s="32" t="s">
        <v>74</v>
      </c>
      <c r="L724" s="32" t="s">
        <v>74</v>
      </c>
      <c r="M724" s="32" t="s">
        <v>74</v>
      </c>
      <c r="N724" s="32" t="s">
        <v>74</v>
      </c>
      <c r="O724" s="32" t="s">
        <v>1182</v>
      </c>
    </row>
    <row r="725" spans="1:15" ht="15.75" hidden="1" x14ac:dyDescent="0.25">
      <c r="A725" s="31">
        <v>893</v>
      </c>
      <c r="B725" s="32" t="s">
        <v>1063</v>
      </c>
      <c r="C725" s="32" t="s">
        <v>1064</v>
      </c>
      <c r="D725" s="32" t="s">
        <v>72</v>
      </c>
      <c r="E725" s="32" t="s">
        <v>82</v>
      </c>
      <c r="F725" s="32" t="s">
        <v>2027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77</v>
      </c>
      <c r="O725" s="32" t="s">
        <v>1189</v>
      </c>
    </row>
    <row r="726" spans="1:15" ht="15.75" x14ac:dyDescent="0.25">
      <c r="A726" s="31">
        <v>257</v>
      </c>
      <c r="B726" s="32" t="s">
        <v>520</v>
      </c>
      <c r="C726" s="32" t="s">
        <v>521</v>
      </c>
      <c r="D726" s="32" t="s">
        <v>87</v>
      </c>
      <c r="E726" s="32" t="s">
        <v>105</v>
      </c>
      <c r="F726" s="32" t="s">
        <v>2027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1203</v>
      </c>
    </row>
    <row r="727" spans="1:15" ht="15.75" x14ac:dyDescent="0.25">
      <c r="A727" s="31">
        <v>373</v>
      </c>
      <c r="B727" s="32" t="s">
        <v>2234</v>
      </c>
      <c r="C727" s="29" t="s">
        <v>2223</v>
      </c>
      <c r="D727" s="29"/>
      <c r="E727" s="29" t="s">
        <v>105</v>
      </c>
      <c r="F727" s="32" t="s">
        <v>1299</v>
      </c>
      <c r="G727" s="32" t="s">
        <v>1299</v>
      </c>
      <c r="H727" s="32" t="s">
        <v>1299</v>
      </c>
      <c r="I727" s="32" t="s">
        <v>1299</v>
      </c>
      <c r="J727" s="32" t="s">
        <v>1299</v>
      </c>
      <c r="K727" s="32" t="s">
        <v>1299</v>
      </c>
      <c r="L727" s="32" t="s">
        <v>1299</v>
      </c>
      <c r="M727" s="32" t="s">
        <v>1299</v>
      </c>
      <c r="N727" s="32"/>
      <c r="O727" s="32"/>
    </row>
    <row r="728" spans="1:15" ht="15.75" hidden="1" x14ac:dyDescent="0.25">
      <c r="A728" s="29">
        <v>896</v>
      </c>
      <c r="B728" s="29" t="s">
        <v>1067</v>
      </c>
      <c r="C728" s="29" t="s">
        <v>1068</v>
      </c>
      <c r="D728" s="32" t="s">
        <v>72</v>
      </c>
      <c r="E728" s="32" t="s">
        <v>73</v>
      </c>
      <c r="F728" s="32" t="s">
        <v>2027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1185</v>
      </c>
    </row>
    <row r="729" spans="1:15" ht="15.75" hidden="1" x14ac:dyDescent="0.25">
      <c r="A729" s="31">
        <v>897</v>
      </c>
      <c r="B729" s="32" t="s">
        <v>1069</v>
      </c>
      <c r="C729" s="32" t="s">
        <v>1070</v>
      </c>
      <c r="D729" s="32" t="s">
        <v>72</v>
      </c>
      <c r="E729" s="32" t="s">
        <v>73</v>
      </c>
      <c r="F729" s="32" t="s">
        <v>2027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1185</v>
      </c>
    </row>
    <row r="730" spans="1:15" ht="15.75" hidden="1" x14ac:dyDescent="0.25">
      <c r="A730" s="29">
        <v>899</v>
      </c>
      <c r="B730" s="29" t="s">
        <v>1071</v>
      </c>
      <c r="C730" s="29" t="s">
        <v>1072</v>
      </c>
      <c r="D730" s="32" t="s">
        <v>72</v>
      </c>
      <c r="E730" s="32" t="s">
        <v>82</v>
      </c>
      <c r="F730" s="32" t="s">
        <v>2027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77</v>
      </c>
      <c r="L730" s="32" t="s">
        <v>77</v>
      </c>
      <c r="M730" s="32" t="s">
        <v>77</v>
      </c>
      <c r="N730" s="32" t="s">
        <v>77</v>
      </c>
      <c r="O730" s="29" t="s">
        <v>1189</v>
      </c>
    </row>
    <row r="731" spans="1:15" ht="15.75" hidden="1" x14ac:dyDescent="0.25">
      <c r="A731" s="31">
        <v>900</v>
      </c>
      <c r="B731" s="32" t="s">
        <v>1073</v>
      </c>
      <c r="C731" s="32" t="s">
        <v>1074</v>
      </c>
      <c r="D731" s="32" t="s">
        <v>72</v>
      </c>
      <c r="E731" s="32" t="s">
        <v>73</v>
      </c>
      <c r="F731" s="32" t="s">
        <v>2027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74</v>
      </c>
      <c r="O731" s="32" t="s">
        <v>1179</v>
      </c>
    </row>
    <row r="732" spans="1:15" ht="15.75" hidden="1" x14ac:dyDescent="0.25">
      <c r="A732" s="31">
        <v>901</v>
      </c>
      <c r="B732" s="32" t="s">
        <v>1087</v>
      </c>
      <c r="C732" s="32" t="s">
        <v>1088</v>
      </c>
      <c r="D732" s="32" t="s">
        <v>72</v>
      </c>
      <c r="E732" s="32" t="s">
        <v>73</v>
      </c>
      <c r="F732" s="32" t="s">
        <v>2027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77</v>
      </c>
      <c r="O732" s="32" t="s">
        <v>1182</v>
      </c>
    </row>
    <row r="733" spans="1:15" ht="31.5" hidden="1" x14ac:dyDescent="0.25">
      <c r="A733" s="31">
        <v>902</v>
      </c>
      <c r="B733" s="32" t="s">
        <v>270</v>
      </c>
      <c r="C733" s="32" t="s">
        <v>271</v>
      </c>
      <c r="D733" s="32" t="s">
        <v>87</v>
      </c>
      <c r="E733" s="32" t="s">
        <v>73</v>
      </c>
      <c r="F733" s="32" t="s">
        <v>2027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1183</v>
      </c>
    </row>
    <row r="734" spans="1:15" ht="15.75" x14ac:dyDescent="0.25">
      <c r="A734" s="31">
        <v>645</v>
      </c>
      <c r="B734" s="32" t="s">
        <v>615</v>
      </c>
      <c r="C734" s="32" t="s">
        <v>616</v>
      </c>
      <c r="D734" s="32" t="s">
        <v>72</v>
      </c>
      <c r="E734" s="32" t="s">
        <v>105</v>
      </c>
      <c r="F734" s="32" t="s">
        <v>2027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74</v>
      </c>
      <c r="L734" s="32" t="s">
        <v>77</v>
      </c>
      <c r="M734" s="32" t="s">
        <v>74</v>
      </c>
      <c r="N734" s="32" t="s">
        <v>77</v>
      </c>
      <c r="O734" s="32" t="s">
        <v>1206</v>
      </c>
    </row>
    <row r="735" spans="1:15" ht="15.75" hidden="1" x14ac:dyDescent="0.25">
      <c r="A735" s="31">
        <v>904</v>
      </c>
      <c r="B735" s="32" t="s">
        <v>478</v>
      </c>
      <c r="C735" s="32" t="s">
        <v>479</v>
      </c>
      <c r="D735" s="32" t="s">
        <v>87</v>
      </c>
      <c r="E735" s="32" t="s">
        <v>73</v>
      </c>
      <c r="F735" s="32" t="s">
        <v>2029</v>
      </c>
      <c r="G735" s="32" t="s">
        <v>77</v>
      </c>
      <c r="H735" s="32" t="s">
        <v>77</v>
      </c>
      <c r="I735" s="32" t="s">
        <v>77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74</v>
      </c>
      <c r="O735" s="32" t="s">
        <v>1182</v>
      </c>
    </row>
    <row r="736" spans="1:15" ht="15.75" x14ac:dyDescent="0.25">
      <c r="A736" s="31">
        <v>405</v>
      </c>
      <c r="B736" s="32" t="s">
        <v>665</v>
      </c>
      <c r="C736" s="32" t="s">
        <v>666</v>
      </c>
      <c r="D736" s="32" t="s">
        <v>72</v>
      </c>
      <c r="E736" s="32" t="s">
        <v>105</v>
      </c>
      <c r="F736" s="32" t="s">
        <v>2027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74</v>
      </c>
      <c r="L736" s="32" t="s">
        <v>77</v>
      </c>
      <c r="M736" s="32" t="s">
        <v>74</v>
      </c>
      <c r="N736" s="32" t="s">
        <v>77</v>
      </c>
      <c r="O736" s="32" t="s">
        <v>1178</v>
      </c>
    </row>
    <row r="737" spans="1:15" ht="15.75" hidden="1" x14ac:dyDescent="0.25">
      <c r="A737" s="31">
        <v>906</v>
      </c>
      <c r="B737" s="32" t="s">
        <v>1079</v>
      </c>
      <c r="C737" s="32" t="s">
        <v>1080</v>
      </c>
      <c r="D737" s="32" t="s">
        <v>72</v>
      </c>
      <c r="E737" s="32" t="s">
        <v>73</v>
      </c>
      <c r="F737" s="32" t="s">
        <v>2027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77</v>
      </c>
      <c r="O737" s="32" t="s">
        <v>1185</v>
      </c>
    </row>
    <row r="738" spans="1:15" ht="15.75" hidden="1" x14ac:dyDescent="0.25">
      <c r="A738" s="31">
        <v>908</v>
      </c>
      <c r="B738" s="32" t="s">
        <v>276</v>
      </c>
      <c r="C738" s="32" t="s">
        <v>277</v>
      </c>
      <c r="D738" s="32" t="s">
        <v>87</v>
      </c>
      <c r="E738" s="32" t="s">
        <v>73</v>
      </c>
      <c r="F738" s="32" t="s">
        <v>2027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77</v>
      </c>
      <c r="N738" s="32" t="s">
        <v>77</v>
      </c>
      <c r="O738" s="32" t="s">
        <v>1181</v>
      </c>
    </row>
    <row r="739" spans="1:15" ht="15.75" hidden="1" x14ac:dyDescent="0.25">
      <c r="A739" s="31">
        <v>909</v>
      </c>
      <c r="B739" s="32" t="s">
        <v>412</v>
      </c>
      <c r="C739" s="32" t="s">
        <v>413</v>
      </c>
      <c r="D739" s="32" t="s">
        <v>87</v>
      </c>
      <c r="E739" s="32" t="s">
        <v>73</v>
      </c>
      <c r="F739" s="32" t="s">
        <v>2029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74</v>
      </c>
      <c r="L739" s="32" t="s">
        <v>74</v>
      </c>
      <c r="M739" s="32" t="s">
        <v>74</v>
      </c>
      <c r="N739" s="32" t="s">
        <v>74</v>
      </c>
      <c r="O739" s="32" t="s">
        <v>1183</v>
      </c>
    </row>
    <row r="740" spans="1:15" ht="15.75" x14ac:dyDescent="0.25">
      <c r="A740" s="31">
        <v>806</v>
      </c>
      <c r="B740" s="32" t="s">
        <v>929</v>
      </c>
      <c r="C740" s="32" t="s">
        <v>930</v>
      </c>
      <c r="D740" s="32" t="s">
        <v>72</v>
      </c>
      <c r="E740" s="32" t="s">
        <v>105</v>
      </c>
      <c r="F740" s="32" t="s">
        <v>2027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74</v>
      </c>
      <c r="L740" s="32" t="s">
        <v>77</v>
      </c>
      <c r="M740" s="32" t="s">
        <v>74</v>
      </c>
      <c r="N740" s="32" t="s">
        <v>74</v>
      </c>
      <c r="O740" s="32" t="s">
        <v>1202</v>
      </c>
    </row>
    <row r="741" spans="1:15" ht="15.75" hidden="1" x14ac:dyDescent="0.25">
      <c r="A741" s="31">
        <v>911</v>
      </c>
      <c r="B741" s="32" t="s">
        <v>1081</v>
      </c>
      <c r="C741" s="32" t="s">
        <v>1082</v>
      </c>
      <c r="D741" s="32" t="s">
        <v>72</v>
      </c>
      <c r="E741" s="32" t="s">
        <v>73</v>
      </c>
      <c r="F741" s="32" t="s">
        <v>2029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74</v>
      </c>
      <c r="L741" s="32" t="s">
        <v>77</v>
      </c>
      <c r="M741" s="32" t="s">
        <v>74</v>
      </c>
      <c r="N741" s="32" t="s">
        <v>77</v>
      </c>
      <c r="O741" s="32" t="s">
        <v>1186</v>
      </c>
    </row>
    <row r="742" spans="1:15" ht="15.75" hidden="1" x14ac:dyDescent="0.25">
      <c r="A742" s="31">
        <v>912</v>
      </c>
      <c r="B742" s="32" t="s">
        <v>1132</v>
      </c>
      <c r="C742" s="29" t="s">
        <v>1133</v>
      </c>
      <c r="D742" s="32" t="s">
        <v>72</v>
      </c>
      <c r="E742" s="32" t="s">
        <v>82</v>
      </c>
      <c r="F742" s="32" t="s">
        <v>2029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74</v>
      </c>
      <c r="L742" s="32" t="s">
        <v>74</v>
      </c>
      <c r="M742" s="32" t="s">
        <v>74</v>
      </c>
      <c r="N742" s="32" t="s">
        <v>77</v>
      </c>
      <c r="O742" s="29" t="s">
        <v>1190</v>
      </c>
    </row>
    <row r="743" spans="1:15" ht="31.5" hidden="1" x14ac:dyDescent="0.25">
      <c r="A743" s="31">
        <v>913</v>
      </c>
      <c r="B743" s="32" t="s">
        <v>278</v>
      </c>
      <c r="C743" s="32" t="s">
        <v>279</v>
      </c>
      <c r="D743" s="32" t="s">
        <v>130</v>
      </c>
      <c r="E743" s="32" t="s">
        <v>73</v>
      </c>
      <c r="F743" s="32" t="s">
        <v>2029</v>
      </c>
      <c r="G743" s="32" t="s">
        <v>77</v>
      </c>
      <c r="H743" s="32" t="s">
        <v>77</v>
      </c>
      <c r="I743" s="32" t="s">
        <v>77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74</v>
      </c>
      <c r="O743" s="32" t="s">
        <v>1184</v>
      </c>
    </row>
    <row r="744" spans="1:15" ht="15.75" hidden="1" x14ac:dyDescent="0.25">
      <c r="A744" s="31">
        <v>914</v>
      </c>
      <c r="B744" s="32" t="s">
        <v>1085</v>
      </c>
      <c r="C744" s="32" t="s">
        <v>1086</v>
      </c>
      <c r="D744" s="32" t="s">
        <v>72</v>
      </c>
      <c r="E744" s="32" t="s">
        <v>73</v>
      </c>
      <c r="F744" s="32" t="s">
        <v>2027</v>
      </c>
      <c r="G744" s="32" t="s">
        <v>77</v>
      </c>
      <c r="H744" s="32" t="s">
        <v>74</v>
      </c>
      <c r="I744" s="32" t="s">
        <v>74</v>
      </c>
      <c r="J744" s="32" t="s">
        <v>74</v>
      </c>
      <c r="K744" s="32" t="s">
        <v>74</v>
      </c>
      <c r="L744" s="32" t="s">
        <v>77</v>
      </c>
      <c r="M744" s="32" t="s">
        <v>74</v>
      </c>
      <c r="N744" s="32" t="s">
        <v>74</v>
      </c>
      <c r="O744" s="32" t="s">
        <v>1183</v>
      </c>
    </row>
    <row r="745" spans="1:15" ht="15.75" hidden="1" x14ac:dyDescent="0.25">
      <c r="A745" s="31">
        <v>915</v>
      </c>
      <c r="B745" s="32" t="s">
        <v>482</v>
      </c>
      <c r="C745" s="32" t="s">
        <v>483</v>
      </c>
      <c r="D745" s="32" t="s">
        <v>87</v>
      </c>
      <c r="E745" s="32" t="s">
        <v>73</v>
      </c>
      <c r="F745" s="32" t="s">
        <v>2029</v>
      </c>
      <c r="G745" s="32" t="s">
        <v>77</v>
      </c>
      <c r="H745" s="32" t="s">
        <v>77</v>
      </c>
      <c r="I745" s="32" t="s">
        <v>77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74</v>
      </c>
      <c r="O745" s="32" t="s">
        <v>1185</v>
      </c>
    </row>
    <row r="746" spans="1:15" ht="15.75" hidden="1" x14ac:dyDescent="0.25">
      <c r="A746" s="31">
        <v>917</v>
      </c>
      <c r="B746" s="32" t="s">
        <v>414</v>
      </c>
      <c r="C746" s="32" t="s">
        <v>415</v>
      </c>
      <c r="D746" s="32" t="s">
        <v>87</v>
      </c>
      <c r="E746" s="32" t="s">
        <v>73</v>
      </c>
      <c r="F746" s="32" t="s">
        <v>2027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74</v>
      </c>
      <c r="L746" s="32" t="s">
        <v>77</v>
      </c>
      <c r="M746" s="32" t="s">
        <v>74</v>
      </c>
      <c r="N746" s="32" t="s">
        <v>77</v>
      </c>
      <c r="O746" s="32" t="s">
        <v>1186</v>
      </c>
    </row>
    <row r="747" spans="1:15" ht="15.75" hidden="1" x14ac:dyDescent="0.25">
      <c r="A747" s="31">
        <v>918</v>
      </c>
      <c r="B747" s="32" t="s">
        <v>1212</v>
      </c>
      <c r="C747" s="32" t="s">
        <v>1213</v>
      </c>
      <c r="D747" s="32" t="s">
        <v>72</v>
      </c>
      <c r="E747" s="32" t="s">
        <v>73</v>
      </c>
      <c r="F747" s="32" t="s">
        <v>2027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77</v>
      </c>
      <c r="N747" s="32" t="s">
        <v>74</v>
      </c>
      <c r="O747" s="32" t="s">
        <v>1181</v>
      </c>
    </row>
    <row r="748" spans="1:15" ht="15.75" hidden="1" x14ac:dyDescent="0.25">
      <c r="A748" s="31">
        <v>919</v>
      </c>
      <c r="B748" s="32" t="s">
        <v>280</v>
      </c>
      <c r="C748" s="32" t="s">
        <v>281</v>
      </c>
      <c r="D748" s="32" t="s">
        <v>87</v>
      </c>
      <c r="E748" s="32" t="s">
        <v>73</v>
      </c>
      <c r="F748" s="32" t="s">
        <v>2029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77</v>
      </c>
      <c r="L748" s="32" t="s">
        <v>77</v>
      </c>
      <c r="M748" s="32" t="s">
        <v>77</v>
      </c>
      <c r="N748" s="32" t="s">
        <v>74</v>
      </c>
      <c r="O748" s="32" t="s">
        <v>1179</v>
      </c>
    </row>
    <row r="749" spans="1:15" ht="15.75" x14ac:dyDescent="0.25">
      <c r="A749" s="31">
        <v>595</v>
      </c>
      <c r="B749" s="32" t="s">
        <v>844</v>
      </c>
      <c r="C749" s="32" t="s">
        <v>845</v>
      </c>
      <c r="D749" s="32" t="s">
        <v>72</v>
      </c>
      <c r="E749" s="32" t="s">
        <v>105</v>
      </c>
      <c r="F749" s="32" t="s">
        <v>2027</v>
      </c>
      <c r="G749" s="32" t="s">
        <v>77</v>
      </c>
      <c r="H749" s="32" t="s">
        <v>77</v>
      </c>
      <c r="I749" s="32" t="s">
        <v>74</v>
      </c>
      <c r="J749" s="32" t="s">
        <v>77</v>
      </c>
      <c r="K749" s="32" t="s">
        <v>77</v>
      </c>
      <c r="L749" s="32" t="s">
        <v>77</v>
      </c>
      <c r="M749" s="32" t="s">
        <v>77</v>
      </c>
      <c r="N749" s="32" t="s">
        <v>77</v>
      </c>
      <c r="O749" s="32" t="s">
        <v>1203</v>
      </c>
    </row>
    <row r="750" spans="1:15" ht="15.75" hidden="1" x14ac:dyDescent="0.25">
      <c r="A750" s="31">
        <v>923</v>
      </c>
      <c r="B750" s="32" t="s">
        <v>1091</v>
      </c>
      <c r="C750" s="32" t="s">
        <v>1092</v>
      </c>
      <c r="D750" s="32" t="s">
        <v>72</v>
      </c>
      <c r="E750" s="32" t="s">
        <v>82</v>
      </c>
      <c r="F750" s="32" t="s">
        <v>2027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77</v>
      </c>
      <c r="O750" s="32" t="s">
        <v>1190</v>
      </c>
    </row>
    <row r="751" spans="1:15" ht="15.75" x14ac:dyDescent="0.25">
      <c r="A751" s="31">
        <v>464</v>
      </c>
      <c r="B751" s="32" t="s">
        <v>2658</v>
      </c>
      <c r="C751" s="29" t="s">
        <v>2659</v>
      </c>
      <c r="D751" s="29" t="s">
        <v>72</v>
      </c>
      <c r="E751" s="29" t="s">
        <v>105</v>
      </c>
      <c r="F751" s="32"/>
      <c r="G751" s="32"/>
      <c r="H751" s="32"/>
      <c r="I751" s="32"/>
      <c r="J751" s="32"/>
      <c r="K751" s="32"/>
      <c r="L751" s="32"/>
      <c r="M751" s="32"/>
      <c r="N751" s="32"/>
      <c r="O751" s="32"/>
    </row>
    <row r="752" spans="1:15" ht="15.75" hidden="1" x14ac:dyDescent="0.25">
      <c r="A752" s="31">
        <v>925</v>
      </c>
      <c r="B752" s="32" t="s">
        <v>490</v>
      </c>
      <c r="C752" s="32" t="s">
        <v>491</v>
      </c>
      <c r="D752" s="32" t="s">
        <v>87</v>
      </c>
      <c r="E752" s="32" t="s">
        <v>73</v>
      </c>
      <c r="F752" s="32" t="s">
        <v>2029</v>
      </c>
      <c r="G752" s="32" t="s">
        <v>77</v>
      </c>
      <c r="H752" s="32" t="s">
        <v>77</v>
      </c>
      <c r="I752" s="32" t="s">
        <v>77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74</v>
      </c>
      <c r="O752" s="32" t="s">
        <v>1184</v>
      </c>
    </row>
    <row r="753" spans="1:15" ht="15.75" x14ac:dyDescent="0.25">
      <c r="A753" s="31">
        <v>862</v>
      </c>
      <c r="B753" s="32" t="s">
        <v>1014</v>
      </c>
      <c r="C753" s="32" t="s">
        <v>1015</v>
      </c>
      <c r="D753" s="32" t="s">
        <v>72</v>
      </c>
      <c r="E753" s="32" t="s">
        <v>105</v>
      </c>
      <c r="F753" s="32" t="s">
        <v>2027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1178</v>
      </c>
    </row>
    <row r="754" spans="1:15" ht="15.75" hidden="1" x14ac:dyDescent="0.25">
      <c r="A754" s="31">
        <v>927</v>
      </c>
      <c r="B754" s="32" t="s">
        <v>1916</v>
      </c>
      <c r="C754" s="32" t="s">
        <v>1924</v>
      </c>
      <c r="D754" s="32" t="s">
        <v>72</v>
      </c>
      <c r="E754" s="32" t="s">
        <v>73</v>
      </c>
      <c r="F754" s="32" t="s">
        <v>2027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77</v>
      </c>
      <c r="L754" s="32" t="s">
        <v>77</v>
      </c>
      <c r="M754" s="32" t="s">
        <v>77</v>
      </c>
      <c r="N754" s="32" t="s">
        <v>74</v>
      </c>
      <c r="O754" s="32" t="s">
        <v>2016</v>
      </c>
    </row>
    <row r="755" spans="1:15" ht="15.75" x14ac:dyDescent="0.25">
      <c r="A755" s="31">
        <v>775</v>
      </c>
      <c r="B755" s="32" t="s">
        <v>730</v>
      </c>
      <c r="C755" s="32" t="s">
        <v>731</v>
      </c>
      <c r="D755" s="32" t="s">
        <v>72</v>
      </c>
      <c r="E755" s="32" t="s">
        <v>105</v>
      </c>
      <c r="F755" s="32" t="s">
        <v>2027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77</v>
      </c>
      <c r="L755" s="32" t="s">
        <v>77</v>
      </c>
      <c r="M755" s="32" t="s">
        <v>77</v>
      </c>
      <c r="N755" s="32" t="s">
        <v>74</v>
      </c>
      <c r="O755" s="32" t="s">
        <v>1178</v>
      </c>
    </row>
    <row r="756" spans="1:15" ht="15.75" hidden="1" x14ac:dyDescent="0.25">
      <c r="A756" s="31">
        <v>929</v>
      </c>
      <c r="B756" s="32" t="s">
        <v>1966</v>
      </c>
      <c r="C756" s="32" t="s">
        <v>1925</v>
      </c>
      <c r="D756" s="32" t="s">
        <v>72</v>
      </c>
      <c r="E756" s="32" t="s">
        <v>73</v>
      </c>
      <c r="F756" s="32" t="s">
        <v>2027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77</v>
      </c>
      <c r="O756" s="32" t="s">
        <v>2016</v>
      </c>
    </row>
    <row r="757" spans="1:15" ht="15.75" hidden="1" x14ac:dyDescent="0.25">
      <c r="A757" s="31">
        <v>930</v>
      </c>
      <c r="B757" s="32" t="s">
        <v>1919</v>
      </c>
      <c r="C757" s="32" t="s">
        <v>1922</v>
      </c>
      <c r="D757" s="32" t="s">
        <v>72</v>
      </c>
      <c r="E757" s="32" t="s">
        <v>73</v>
      </c>
      <c r="F757" s="32" t="s">
        <v>2027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2016</v>
      </c>
    </row>
    <row r="758" spans="1:15" ht="15.75" hidden="1" x14ac:dyDescent="0.25">
      <c r="A758" s="31">
        <v>931</v>
      </c>
      <c r="B758" s="32" t="s">
        <v>493</v>
      </c>
      <c r="C758" s="32" t="s">
        <v>494</v>
      </c>
      <c r="D758" s="32" t="s">
        <v>72</v>
      </c>
      <c r="E758" s="32" t="s">
        <v>73</v>
      </c>
      <c r="F758" s="32" t="s">
        <v>2027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1179</v>
      </c>
    </row>
    <row r="759" spans="1:15" ht="15.75" hidden="1" x14ac:dyDescent="0.25">
      <c r="A759" s="31">
        <v>932</v>
      </c>
      <c r="B759" s="32" t="s">
        <v>418</v>
      </c>
      <c r="C759" s="32" t="s">
        <v>419</v>
      </c>
      <c r="D759" s="32" t="s">
        <v>72</v>
      </c>
      <c r="E759" s="32" t="s">
        <v>73</v>
      </c>
      <c r="F759" s="32" t="s">
        <v>2027</v>
      </c>
      <c r="G759" s="32" t="s">
        <v>77</v>
      </c>
      <c r="H759" s="32" t="s">
        <v>77</v>
      </c>
      <c r="I759" s="32" t="s">
        <v>77</v>
      </c>
      <c r="J759" s="32" t="s">
        <v>77</v>
      </c>
      <c r="K759" s="32" t="s">
        <v>74</v>
      </c>
      <c r="L759" s="32" t="s">
        <v>77</v>
      </c>
      <c r="M759" s="32" t="s">
        <v>74</v>
      </c>
      <c r="N759" s="32" t="s">
        <v>77</v>
      </c>
      <c r="O759" s="32" t="s">
        <v>1183</v>
      </c>
    </row>
    <row r="760" spans="1:15" ht="15.75" hidden="1" x14ac:dyDescent="0.25">
      <c r="A760" s="31">
        <v>933</v>
      </c>
      <c r="B760" s="32" t="s">
        <v>1945</v>
      </c>
      <c r="C760" s="32" t="s">
        <v>1944</v>
      </c>
      <c r="D760" s="32" t="s">
        <v>72</v>
      </c>
      <c r="E760" s="32" t="s">
        <v>82</v>
      </c>
      <c r="F760" s="32" t="s">
        <v>2027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2016</v>
      </c>
    </row>
    <row r="761" spans="1:15" s="39" customFormat="1" ht="15.75" hidden="1" x14ac:dyDescent="0.25">
      <c r="A761" s="29">
        <v>934</v>
      </c>
      <c r="B761" s="29" t="s">
        <v>1900</v>
      </c>
      <c r="C761" s="29" t="s">
        <v>1901</v>
      </c>
      <c r="D761" s="32" t="s">
        <v>72</v>
      </c>
      <c r="E761" s="32" t="s">
        <v>82</v>
      </c>
      <c r="F761" s="32" t="s">
        <v>2027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2016</v>
      </c>
      <c r="O761" s="29" t="s">
        <v>2016</v>
      </c>
    </row>
    <row r="762" spans="1:15" s="39" customFormat="1" ht="15.75" hidden="1" x14ac:dyDescent="0.25">
      <c r="A762" s="31">
        <v>935</v>
      </c>
      <c r="B762" s="32" t="s">
        <v>284</v>
      </c>
      <c r="C762" s="32" t="s">
        <v>285</v>
      </c>
      <c r="D762" s="32" t="s">
        <v>87</v>
      </c>
      <c r="E762" s="32" t="s">
        <v>73</v>
      </c>
      <c r="F762" s="32" t="s">
        <v>2029</v>
      </c>
      <c r="G762" s="32" t="s">
        <v>77</v>
      </c>
      <c r="H762" s="32" t="s">
        <v>77</v>
      </c>
      <c r="I762" s="32" t="s">
        <v>77</v>
      </c>
      <c r="J762" s="32" t="s">
        <v>77</v>
      </c>
      <c r="K762" s="32" t="s">
        <v>74</v>
      </c>
      <c r="L762" s="32" t="s">
        <v>77</v>
      </c>
      <c r="M762" s="32" t="s">
        <v>74</v>
      </c>
      <c r="N762" s="32" t="s">
        <v>77</v>
      </c>
      <c r="O762" s="32" t="s">
        <v>1185</v>
      </c>
    </row>
    <row r="763" spans="1:15" s="39" customFormat="1" ht="15.75" x14ac:dyDescent="0.25">
      <c r="A763" s="31">
        <v>129</v>
      </c>
      <c r="B763" s="32" t="s">
        <v>206</v>
      </c>
      <c r="C763" s="32" t="s">
        <v>207</v>
      </c>
      <c r="D763" s="32" t="s">
        <v>87</v>
      </c>
      <c r="E763" s="32" t="s">
        <v>105</v>
      </c>
      <c r="F763" s="32" t="s">
        <v>2029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32" t="s">
        <v>1202</v>
      </c>
    </row>
    <row r="764" spans="1:15" s="39" customFormat="1" ht="15.75" x14ac:dyDescent="0.25">
      <c r="A764" s="31">
        <v>771</v>
      </c>
      <c r="B764" s="32" t="s">
        <v>903</v>
      </c>
      <c r="C764" s="32" t="s">
        <v>904</v>
      </c>
      <c r="D764" s="32" t="s">
        <v>72</v>
      </c>
      <c r="E764" s="32" t="s">
        <v>105</v>
      </c>
      <c r="F764" s="32" t="s">
        <v>2027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74</v>
      </c>
      <c r="N764" s="32" t="s">
        <v>74</v>
      </c>
      <c r="O764" s="32" t="s">
        <v>1178</v>
      </c>
    </row>
    <row r="765" spans="1:15" s="39" customFormat="1" ht="15.75" hidden="1" x14ac:dyDescent="0.25">
      <c r="A765" s="31">
        <v>938</v>
      </c>
      <c r="B765" s="32" t="s">
        <v>1097</v>
      </c>
      <c r="C765" s="29" t="s">
        <v>1098</v>
      </c>
      <c r="D765" s="32" t="s">
        <v>72</v>
      </c>
      <c r="E765" s="32" t="s">
        <v>73</v>
      </c>
      <c r="F765" s="32" t="s">
        <v>2027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77</v>
      </c>
      <c r="O765" s="29" t="s">
        <v>1187</v>
      </c>
    </row>
    <row r="766" spans="1:15" s="39" customFormat="1" ht="15.75" hidden="1" x14ac:dyDescent="0.25">
      <c r="A766" s="31">
        <v>939</v>
      </c>
      <c r="B766" s="32" t="s">
        <v>1099</v>
      </c>
      <c r="C766" s="32" t="s">
        <v>1100</v>
      </c>
      <c r="D766" s="32" t="s">
        <v>72</v>
      </c>
      <c r="E766" s="32" t="s">
        <v>73</v>
      </c>
      <c r="F766" s="32" t="s">
        <v>2027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1183</v>
      </c>
    </row>
    <row r="767" spans="1:15" s="39" customFormat="1" ht="15.75" x14ac:dyDescent="0.25">
      <c r="A767" s="31">
        <v>357</v>
      </c>
      <c r="B767" s="32" t="s">
        <v>626</v>
      </c>
      <c r="C767" s="32" t="s">
        <v>627</v>
      </c>
      <c r="D767" s="32" t="s">
        <v>72</v>
      </c>
      <c r="E767" s="32" t="s">
        <v>105</v>
      </c>
      <c r="F767" s="32" t="s">
        <v>2027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74</v>
      </c>
      <c r="L767" s="32" t="s">
        <v>77</v>
      </c>
      <c r="M767" s="32" t="s">
        <v>74</v>
      </c>
      <c r="N767" s="32" t="s">
        <v>77</v>
      </c>
      <c r="O767" s="32" t="s">
        <v>1203</v>
      </c>
    </row>
    <row r="768" spans="1:15" s="39" customFormat="1" ht="15.75" x14ac:dyDescent="0.25">
      <c r="A768" s="31">
        <v>292</v>
      </c>
      <c r="B768" s="32" t="s">
        <v>580</v>
      </c>
      <c r="C768" s="32" t="s">
        <v>581</v>
      </c>
      <c r="D768" s="32" t="s">
        <v>72</v>
      </c>
      <c r="E768" s="32" t="s">
        <v>105</v>
      </c>
      <c r="F768" s="32" t="s">
        <v>2027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74</v>
      </c>
      <c r="L768" s="32" t="s">
        <v>74</v>
      </c>
      <c r="M768" s="32" t="s">
        <v>74</v>
      </c>
      <c r="N768" s="32" t="s">
        <v>77</v>
      </c>
      <c r="O768" s="32" t="s">
        <v>1178</v>
      </c>
    </row>
    <row r="769" spans="1:15" s="39" customFormat="1" ht="15.75" x14ac:dyDescent="0.25">
      <c r="A769" s="31">
        <v>944</v>
      </c>
      <c r="B769" s="32" t="s">
        <v>1105</v>
      </c>
      <c r="C769" s="29" t="s">
        <v>1106</v>
      </c>
      <c r="D769" s="32" t="s">
        <v>72</v>
      </c>
      <c r="E769" s="32" t="s">
        <v>105</v>
      </c>
      <c r="F769" s="32" t="s">
        <v>2027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1178</v>
      </c>
    </row>
    <row r="770" spans="1:15" s="39" customFormat="1" ht="15.75" hidden="1" x14ac:dyDescent="0.25">
      <c r="A770" s="31">
        <v>943</v>
      </c>
      <c r="B770" s="32" t="s">
        <v>286</v>
      </c>
      <c r="C770" s="32" t="s">
        <v>557</v>
      </c>
      <c r="D770" s="32" t="s">
        <v>87</v>
      </c>
      <c r="E770" s="32" t="s">
        <v>73</v>
      </c>
      <c r="F770" s="32" t="s">
        <v>2027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1181</v>
      </c>
    </row>
    <row r="771" spans="1:15" s="39" customFormat="1" ht="15.75" x14ac:dyDescent="0.25">
      <c r="A771" s="31">
        <v>991</v>
      </c>
      <c r="B771" s="32" t="s">
        <v>1160</v>
      </c>
      <c r="C771" s="29" t="s">
        <v>1161</v>
      </c>
      <c r="D771" s="29" t="s">
        <v>72</v>
      </c>
      <c r="E771" s="29" t="s">
        <v>105</v>
      </c>
      <c r="F771" s="32" t="s">
        <v>2027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74</v>
      </c>
      <c r="M771" s="32" t="s">
        <v>74</v>
      </c>
      <c r="N771" s="32" t="s">
        <v>77</v>
      </c>
      <c r="O771" s="32" t="s">
        <v>1178</v>
      </c>
    </row>
    <row r="772" spans="1:15" s="39" customFormat="1" ht="15.75" hidden="1" x14ac:dyDescent="0.25">
      <c r="A772" s="31">
        <v>945</v>
      </c>
      <c r="B772" s="32" t="s">
        <v>1107</v>
      </c>
      <c r="C772" s="29" t="s">
        <v>1108</v>
      </c>
      <c r="D772" s="32" t="s">
        <v>72</v>
      </c>
      <c r="E772" s="32" t="s">
        <v>82</v>
      </c>
      <c r="F772" s="32" t="s">
        <v>2027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77</v>
      </c>
      <c r="O772" s="29" t="s">
        <v>1190</v>
      </c>
    </row>
    <row r="773" spans="1:15" s="39" customFormat="1" ht="15.75" hidden="1" x14ac:dyDescent="0.25">
      <c r="A773" s="31">
        <v>946</v>
      </c>
      <c r="B773" s="32" t="s">
        <v>1193</v>
      </c>
      <c r="C773" s="32" t="s">
        <v>1194</v>
      </c>
      <c r="D773" s="32" t="s">
        <v>72</v>
      </c>
      <c r="E773" s="32" t="s">
        <v>73</v>
      </c>
      <c r="F773" s="32" t="s">
        <v>2027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1185</v>
      </c>
    </row>
    <row r="774" spans="1:15" s="39" customFormat="1" ht="15.75" hidden="1" x14ac:dyDescent="0.25">
      <c r="A774" s="31">
        <v>947</v>
      </c>
      <c r="B774" s="32" t="s">
        <v>83</v>
      </c>
      <c r="C774" s="32" t="s">
        <v>84</v>
      </c>
      <c r="D774" s="32" t="s">
        <v>72</v>
      </c>
      <c r="E774" s="32" t="s">
        <v>73</v>
      </c>
      <c r="F774" s="32" t="s">
        <v>2029</v>
      </c>
      <c r="G774" s="32" t="s">
        <v>77</v>
      </c>
      <c r="H774" s="32" t="s">
        <v>77</v>
      </c>
      <c r="I774" s="32" t="s">
        <v>74</v>
      </c>
      <c r="J774" s="32" t="s">
        <v>74</v>
      </c>
      <c r="K774" s="32" t="s">
        <v>74</v>
      </c>
      <c r="L774" s="32" t="s">
        <v>74</v>
      </c>
      <c r="M774" s="32" t="s">
        <v>74</v>
      </c>
      <c r="N774" s="32" t="s">
        <v>74</v>
      </c>
      <c r="O774" s="32" t="s">
        <v>1183</v>
      </c>
    </row>
    <row r="775" spans="1:15" s="39" customFormat="1" ht="15.75" x14ac:dyDescent="0.25">
      <c r="A775" s="31">
        <v>411</v>
      </c>
      <c r="B775" s="32" t="s">
        <v>677</v>
      </c>
      <c r="C775" s="32" t="s">
        <v>678</v>
      </c>
      <c r="D775" s="32" t="s">
        <v>87</v>
      </c>
      <c r="E775" s="32" t="s">
        <v>105</v>
      </c>
      <c r="F775" s="32" t="s">
        <v>2027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77</v>
      </c>
      <c r="M775" s="32" t="s">
        <v>74</v>
      </c>
      <c r="N775" s="32" t="s">
        <v>77</v>
      </c>
      <c r="O775" s="32" t="s">
        <v>1178</v>
      </c>
    </row>
    <row r="776" spans="1:15" s="39" customFormat="1" ht="15.75" hidden="1" x14ac:dyDescent="0.25">
      <c r="A776" s="31">
        <v>949</v>
      </c>
      <c r="B776" s="32" t="s">
        <v>456</v>
      </c>
      <c r="C776" s="32" t="s">
        <v>457</v>
      </c>
      <c r="D776" s="32" t="s">
        <v>130</v>
      </c>
      <c r="E776" s="32" t="s">
        <v>73</v>
      </c>
      <c r="F776" s="32" t="s">
        <v>2027</v>
      </c>
      <c r="G776" s="32" t="s">
        <v>77</v>
      </c>
      <c r="H776" s="32" t="s">
        <v>74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74</v>
      </c>
      <c r="N776" s="32" t="s">
        <v>74</v>
      </c>
      <c r="O776" s="32" t="s">
        <v>1188</v>
      </c>
    </row>
    <row r="777" spans="1:15" s="39" customFormat="1" ht="15.75" x14ac:dyDescent="0.25">
      <c r="A777" s="31">
        <v>91</v>
      </c>
      <c r="B777" s="32" t="s">
        <v>1284</v>
      </c>
      <c r="C777" s="32" t="s">
        <v>1281</v>
      </c>
      <c r="D777" s="32" t="s">
        <v>72</v>
      </c>
      <c r="E777" s="32" t="s">
        <v>105</v>
      </c>
      <c r="F777" s="32" t="s">
        <v>2027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74</v>
      </c>
      <c r="L777" s="32" t="s">
        <v>74</v>
      </c>
      <c r="M777" s="32" t="s">
        <v>74</v>
      </c>
      <c r="N777" s="32" t="s">
        <v>77</v>
      </c>
      <c r="O777" s="32" t="s">
        <v>1178</v>
      </c>
    </row>
    <row r="778" spans="1:15" s="39" customFormat="1" ht="15.75" hidden="1" x14ac:dyDescent="0.25">
      <c r="A778" s="31">
        <v>951</v>
      </c>
      <c r="B778" s="32" t="s">
        <v>348</v>
      </c>
      <c r="C778" s="32" t="s">
        <v>349</v>
      </c>
      <c r="D778" s="32" t="s">
        <v>87</v>
      </c>
      <c r="E778" s="32" t="s">
        <v>73</v>
      </c>
      <c r="F778" s="32" t="s">
        <v>2027</v>
      </c>
      <c r="G778" s="32" t="s">
        <v>77</v>
      </c>
      <c r="H778" s="32" t="s">
        <v>77</v>
      </c>
      <c r="I778" s="32" t="s">
        <v>77</v>
      </c>
      <c r="J778" s="32" t="s">
        <v>77</v>
      </c>
      <c r="K778" s="32" t="s">
        <v>74</v>
      </c>
      <c r="L778" s="32" t="s">
        <v>77</v>
      </c>
      <c r="M778" s="32" t="s">
        <v>74</v>
      </c>
      <c r="N778" s="32" t="s">
        <v>77</v>
      </c>
      <c r="O778" s="32" t="s">
        <v>1182</v>
      </c>
    </row>
    <row r="779" spans="1:15" s="39" customFormat="1" ht="15.75" hidden="1" x14ac:dyDescent="0.25">
      <c r="A779" s="31">
        <v>952</v>
      </c>
      <c r="B779" s="32" t="s">
        <v>288</v>
      </c>
      <c r="C779" s="32" t="s">
        <v>289</v>
      </c>
      <c r="D779" s="32" t="s">
        <v>87</v>
      </c>
      <c r="E779" s="32" t="s">
        <v>73</v>
      </c>
      <c r="F779" s="32" t="s">
        <v>2027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74</v>
      </c>
      <c r="L779" s="32" t="s">
        <v>77</v>
      </c>
      <c r="M779" s="32" t="s">
        <v>74</v>
      </c>
      <c r="N779" s="32" t="s">
        <v>77</v>
      </c>
      <c r="O779" s="32" t="s">
        <v>1179</v>
      </c>
    </row>
    <row r="780" spans="1:15" s="39" customFormat="1" ht="15.75" hidden="1" x14ac:dyDescent="0.25">
      <c r="A780" s="31">
        <v>953</v>
      </c>
      <c r="B780" s="32" t="s">
        <v>2125</v>
      </c>
      <c r="C780" s="32" t="s">
        <v>2126</v>
      </c>
      <c r="D780" s="32" t="s">
        <v>87</v>
      </c>
      <c r="E780" s="32" t="s">
        <v>73</v>
      </c>
      <c r="F780" s="32" t="s">
        <v>74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74</v>
      </c>
      <c r="O780" s="32" t="s">
        <v>1184</v>
      </c>
    </row>
    <row r="781" spans="1:15" s="39" customFormat="1" ht="15.75" x14ac:dyDescent="0.25">
      <c r="A781" s="31">
        <v>874</v>
      </c>
      <c r="B781" s="32" t="s">
        <v>1033</v>
      </c>
      <c r="C781" s="32" t="s">
        <v>1034</v>
      </c>
      <c r="D781" s="32" t="s">
        <v>72</v>
      </c>
      <c r="E781" s="32" t="s">
        <v>105</v>
      </c>
      <c r="F781" s="32" t="s">
        <v>2027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 t="s">
        <v>1178</v>
      </c>
    </row>
    <row r="782" spans="1:15" s="39" customFormat="1" ht="15.75" hidden="1" x14ac:dyDescent="0.25">
      <c r="A782" s="31">
        <v>955</v>
      </c>
      <c r="B782" s="32" t="s">
        <v>1113</v>
      </c>
      <c r="C782" s="29" t="s">
        <v>1114</v>
      </c>
      <c r="D782" s="32" t="s">
        <v>72</v>
      </c>
      <c r="E782" s="32" t="s">
        <v>73</v>
      </c>
      <c r="F782" s="32" t="s">
        <v>2027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74</v>
      </c>
      <c r="L782" s="32" t="s">
        <v>74</v>
      </c>
      <c r="M782" s="32" t="s">
        <v>74</v>
      </c>
      <c r="N782" s="32" t="s">
        <v>77</v>
      </c>
      <c r="O782" s="29" t="s">
        <v>1179</v>
      </c>
    </row>
    <row r="783" spans="1:15" s="39" customFormat="1" ht="15.75" x14ac:dyDescent="0.25">
      <c r="A783" s="31">
        <v>727</v>
      </c>
      <c r="B783" s="32" t="s">
        <v>570</v>
      </c>
      <c r="C783" s="32" t="s">
        <v>571</v>
      </c>
      <c r="D783" s="32" t="s">
        <v>72</v>
      </c>
      <c r="E783" s="32" t="s">
        <v>105</v>
      </c>
      <c r="F783" s="32" t="s">
        <v>2027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1202</v>
      </c>
    </row>
    <row r="784" spans="1:15" s="39" customFormat="1" ht="15.75" hidden="1" x14ac:dyDescent="0.25">
      <c r="A784" s="31">
        <v>957</v>
      </c>
      <c r="B784" s="32" t="s">
        <v>460</v>
      </c>
      <c r="C784" s="32" t="s">
        <v>461</v>
      </c>
      <c r="D784" s="32" t="s">
        <v>72</v>
      </c>
      <c r="E784" s="32" t="s">
        <v>73</v>
      </c>
      <c r="F784" s="32" t="s">
        <v>2029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77</v>
      </c>
      <c r="M784" s="32" t="s">
        <v>74</v>
      </c>
      <c r="N784" s="32" t="s">
        <v>77</v>
      </c>
      <c r="O784" s="32" t="s">
        <v>1186</v>
      </c>
    </row>
    <row r="785" spans="1:15" s="39" customFormat="1" ht="15.75" hidden="1" x14ac:dyDescent="0.25">
      <c r="A785" s="31">
        <v>958</v>
      </c>
      <c r="B785" s="32" t="s">
        <v>1117</v>
      </c>
      <c r="C785" s="29" t="s">
        <v>1118</v>
      </c>
      <c r="D785" s="32" t="s">
        <v>72</v>
      </c>
      <c r="E785" s="32" t="s">
        <v>73</v>
      </c>
      <c r="F785" s="32" t="s">
        <v>2027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1187</v>
      </c>
    </row>
    <row r="786" spans="1:15" s="39" customFormat="1" ht="15.75" hidden="1" x14ac:dyDescent="0.25">
      <c r="A786" s="31">
        <v>959</v>
      </c>
      <c r="B786" s="32" t="s">
        <v>2168</v>
      </c>
      <c r="C786" s="29" t="s">
        <v>2172</v>
      </c>
      <c r="D786" s="29" t="s">
        <v>72</v>
      </c>
      <c r="E786" s="29" t="s">
        <v>82</v>
      </c>
      <c r="F786" s="32" t="s">
        <v>2027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74</v>
      </c>
      <c r="L786" s="32" t="s">
        <v>74</v>
      </c>
      <c r="M786" s="32" t="s">
        <v>74</v>
      </c>
      <c r="N786" s="32" t="s">
        <v>77</v>
      </c>
      <c r="O786" s="32"/>
    </row>
    <row r="787" spans="1:15" s="63" customFormat="1" ht="15.75" hidden="1" x14ac:dyDescent="0.25">
      <c r="A787" s="31">
        <v>960</v>
      </c>
      <c r="B787" s="32" t="s">
        <v>1119</v>
      </c>
      <c r="C787" s="29" t="s">
        <v>1120</v>
      </c>
      <c r="D787" s="32" t="s">
        <v>72</v>
      </c>
      <c r="E787" s="32" t="s">
        <v>90</v>
      </c>
      <c r="F787" s="32" t="s">
        <v>2027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77</v>
      </c>
      <c r="O787" s="29" t="s">
        <v>1178</v>
      </c>
    </row>
    <row r="788" spans="1:15" s="63" customFormat="1" ht="15.75" hidden="1" x14ac:dyDescent="0.25">
      <c r="A788" s="31">
        <v>961</v>
      </c>
      <c r="B788" s="32" t="s">
        <v>85</v>
      </c>
      <c r="C788" s="32" t="s">
        <v>86</v>
      </c>
      <c r="D788" s="32" t="s">
        <v>87</v>
      </c>
      <c r="E788" s="32" t="s">
        <v>73</v>
      </c>
      <c r="F788" s="32" t="s">
        <v>2027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74</v>
      </c>
      <c r="O788" s="32" t="s">
        <v>1182</v>
      </c>
    </row>
    <row r="789" spans="1:15" s="63" customFormat="1" ht="15.75" hidden="1" x14ac:dyDescent="0.25">
      <c r="A789" s="31">
        <v>962</v>
      </c>
      <c r="B789" s="32" t="s">
        <v>1121</v>
      </c>
      <c r="C789" s="29" t="s">
        <v>1122</v>
      </c>
      <c r="D789" s="32" t="s">
        <v>72</v>
      </c>
      <c r="E789" s="32" t="s">
        <v>90</v>
      </c>
      <c r="F789" s="32" t="s">
        <v>2027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29" t="s">
        <v>1178</v>
      </c>
    </row>
    <row r="790" spans="1:15" s="63" customFormat="1" ht="15.75" hidden="1" x14ac:dyDescent="0.25">
      <c r="A790" s="31">
        <v>963</v>
      </c>
      <c r="B790" s="32" t="s">
        <v>1123</v>
      </c>
      <c r="C790" s="29" t="s">
        <v>1124</v>
      </c>
      <c r="D790" s="32" t="s">
        <v>72</v>
      </c>
      <c r="E790" s="32" t="s">
        <v>82</v>
      </c>
      <c r="F790" s="32" t="s">
        <v>2027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77</v>
      </c>
      <c r="L790" s="32" t="s">
        <v>77</v>
      </c>
      <c r="M790" s="32" t="s">
        <v>77</v>
      </c>
      <c r="N790" s="32" t="s">
        <v>74</v>
      </c>
      <c r="O790" s="29" t="s">
        <v>1189</v>
      </c>
    </row>
    <row r="791" spans="1:15" s="63" customFormat="1" ht="15.75" x14ac:dyDescent="0.25">
      <c r="A791" s="31">
        <v>872</v>
      </c>
      <c r="B791" s="32" t="s">
        <v>1029</v>
      </c>
      <c r="C791" s="32" t="s">
        <v>1030</v>
      </c>
      <c r="D791" s="32" t="s">
        <v>72</v>
      </c>
      <c r="E791" s="32" t="s">
        <v>105</v>
      </c>
      <c r="F791" s="32" t="s">
        <v>2027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77</v>
      </c>
      <c r="L791" s="32" t="s">
        <v>77</v>
      </c>
      <c r="M791" s="32" t="s">
        <v>77</v>
      </c>
      <c r="N791" s="32" t="s">
        <v>74</v>
      </c>
      <c r="O791" s="32" t="s">
        <v>1202</v>
      </c>
    </row>
    <row r="792" spans="1:15" s="63" customFormat="1" ht="15.75" x14ac:dyDescent="0.25">
      <c r="A792" s="31">
        <v>602</v>
      </c>
      <c r="B792" s="32" t="s">
        <v>196</v>
      </c>
      <c r="C792" s="32" t="s">
        <v>197</v>
      </c>
      <c r="D792" s="32" t="s">
        <v>72</v>
      </c>
      <c r="E792" s="32" t="s">
        <v>105</v>
      </c>
      <c r="F792" s="32" t="s">
        <v>2027</v>
      </c>
      <c r="G792" s="32" t="s">
        <v>77</v>
      </c>
      <c r="H792" s="32" t="s">
        <v>74</v>
      </c>
      <c r="I792" s="32" t="s">
        <v>74</v>
      </c>
      <c r="J792" s="32" t="s">
        <v>77</v>
      </c>
      <c r="K792" s="32" t="s">
        <v>77</v>
      </c>
      <c r="L792" s="32" t="s">
        <v>77</v>
      </c>
      <c r="M792" s="32" t="s">
        <v>77</v>
      </c>
      <c r="N792" s="32" t="s">
        <v>74</v>
      </c>
      <c r="O792" s="32" t="s">
        <v>1202</v>
      </c>
    </row>
    <row r="793" spans="1:15" s="63" customFormat="1" ht="15.75" hidden="1" x14ac:dyDescent="0.25">
      <c r="A793" s="31">
        <v>966</v>
      </c>
      <c r="B793" s="32" t="s">
        <v>2151</v>
      </c>
      <c r="C793" s="32" t="s">
        <v>2140</v>
      </c>
      <c r="D793" s="32" t="s">
        <v>72</v>
      </c>
      <c r="E793" s="32" t="s">
        <v>73</v>
      </c>
      <c r="F793" s="32" t="s">
        <v>2027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77</v>
      </c>
      <c r="L793" s="32" t="s">
        <v>77</v>
      </c>
      <c r="M793" s="32" t="s">
        <v>77</v>
      </c>
      <c r="N793" s="32" t="s">
        <v>77</v>
      </c>
      <c r="O793" s="32"/>
    </row>
    <row r="794" spans="1:15" s="63" customFormat="1" ht="15.75" hidden="1" x14ac:dyDescent="0.25">
      <c r="A794" s="31">
        <v>967</v>
      </c>
      <c r="B794" s="32" t="s">
        <v>1128</v>
      </c>
      <c r="C794" s="29" t="s">
        <v>1129</v>
      </c>
      <c r="D794" s="32" t="s">
        <v>72</v>
      </c>
      <c r="E794" s="32" t="s">
        <v>73</v>
      </c>
      <c r="F794" s="32" t="s">
        <v>2027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29" t="s">
        <v>1185</v>
      </c>
    </row>
    <row r="795" spans="1:15" s="63" customFormat="1" ht="15.75" hidden="1" x14ac:dyDescent="0.25">
      <c r="A795" s="31">
        <v>968</v>
      </c>
      <c r="B795" s="32" t="s">
        <v>486</v>
      </c>
      <c r="C795" s="32" t="s">
        <v>487</v>
      </c>
      <c r="D795" s="32" t="s">
        <v>87</v>
      </c>
      <c r="E795" s="32" t="s">
        <v>90</v>
      </c>
      <c r="F795" s="32" t="s">
        <v>2029</v>
      </c>
      <c r="G795" s="32" t="s">
        <v>77</v>
      </c>
      <c r="H795" s="32" t="s">
        <v>77</v>
      </c>
      <c r="I795" s="32" t="s">
        <v>77</v>
      </c>
      <c r="J795" s="32" t="s">
        <v>77</v>
      </c>
      <c r="K795" s="32" t="s">
        <v>74</v>
      </c>
      <c r="L795" s="32" t="s">
        <v>77</v>
      </c>
      <c r="M795" s="32" t="s">
        <v>74</v>
      </c>
      <c r="N795" s="32" t="s">
        <v>77</v>
      </c>
      <c r="O795" s="32" t="s">
        <v>1178</v>
      </c>
    </row>
    <row r="796" spans="1:15" s="82" customFormat="1" ht="15.75" x14ac:dyDescent="0.25">
      <c r="A796" s="86">
        <v>603</v>
      </c>
      <c r="B796" s="86" t="s">
        <v>200</v>
      </c>
      <c r="C796" s="159" t="s">
        <v>201</v>
      </c>
      <c r="D796" s="85" t="s">
        <v>72</v>
      </c>
      <c r="E796" s="85" t="s">
        <v>105</v>
      </c>
      <c r="F796" s="29" t="s">
        <v>2027</v>
      </c>
      <c r="G796" s="29" t="s">
        <v>77</v>
      </c>
      <c r="H796" s="29" t="s">
        <v>77</v>
      </c>
      <c r="I796" s="29" t="s">
        <v>74</v>
      </c>
      <c r="J796" s="29" t="s">
        <v>77</v>
      </c>
      <c r="K796" s="29" t="s">
        <v>77</v>
      </c>
      <c r="L796" s="29" t="s">
        <v>77</v>
      </c>
      <c r="M796" s="29" t="s">
        <v>77</v>
      </c>
      <c r="N796" s="29" t="s">
        <v>74</v>
      </c>
      <c r="O796" s="86" t="s">
        <v>1202</v>
      </c>
    </row>
    <row r="797" spans="1:15" s="82" customFormat="1" ht="15.75" hidden="1" x14ac:dyDescent="0.25">
      <c r="A797" s="84">
        <v>970</v>
      </c>
      <c r="B797" s="85" t="s">
        <v>1130</v>
      </c>
      <c r="C797" s="86" t="s">
        <v>1131</v>
      </c>
      <c r="D797" s="86" t="s">
        <v>72</v>
      </c>
      <c r="E797" s="86" t="s">
        <v>90</v>
      </c>
      <c r="F797" s="32" t="s">
        <v>2027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77</v>
      </c>
      <c r="L797" s="32" t="s">
        <v>77</v>
      </c>
      <c r="M797" s="32" t="s">
        <v>77</v>
      </c>
      <c r="N797" s="32" t="s">
        <v>74</v>
      </c>
      <c r="O797" s="86" t="s">
        <v>1179</v>
      </c>
    </row>
    <row r="798" spans="1:15" s="82" customFormat="1" ht="15.75" hidden="1" x14ac:dyDescent="0.25">
      <c r="A798" s="84">
        <v>971</v>
      </c>
      <c r="B798" s="85" t="s">
        <v>501</v>
      </c>
      <c r="C798" s="85" t="s">
        <v>502</v>
      </c>
      <c r="D798" s="85" t="s">
        <v>72</v>
      </c>
      <c r="E798" s="85" t="s">
        <v>73</v>
      </c>
      <c r="F798" s="32" t="s">
        <v>2027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77</v>
      </c>
      <c r="L798" s="32" t="s">
        <v>77</v>
      </c>
      <c r="M798" s="32" t="s">
        <v>77</v>
      </c>
      <c r="N798" s="32" t="s">
        <v>77</v>
      </c>
      <c r="O798" s="85" t="s">
        <v>1179</v>
      </c>
    </row>
    <row r="799" spans="1:15" s="82" customFormat="1" ht="15.75" hidden="1" x14ac:dyDescent="0.25">
      <c r="A799" s="84">
        <v>972</v>
      </c>
      <c r="B799" s="85" t="s">
        <v>292</v>
      </c>
      <c r="C799" s="85" t="s">
        <v>293</v>
      </c>
      <c r="D799" s="85" t="s">
        <v>130</v>
      </c>
      <c r="E799" s="85" t="s">
        <v>73</v>
      </c>
      <c r="F799" s="32" t="s">
        <v>2027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77</v>
      </c>
      <c r="L799" s="32" t="s">
        <v>77</v>
      </c>
      <c r="M799" s="32" t="s">
        <v>77</v>
      </c>
      <c r="N799" s="32" t="s">
        <v>77</v>
      </c>
      <c r="O799" s="85" t="s">
        <v>1182</v>
      </c>
    </row>
    <row r="800" spans="1:15" s="82" customFormat="1" ht="15.75" hidden="1" x14ac:dyDescent="0.25">
      <c r="A800" s="84">
        <v>973</v>
      </c>
      <c r="B800" s="85" t="s">
        <v>1083</v>
      </c>
      <c r="C800" s="85" t="s">
        <v>1084</v>
      </c>
      <c r="D800" s="85" t="s">
        <v>72</v>
      </c>
      <c r="E800" s="85" t="s">
        <v>82</v>
      </c>
      <c r="F800" s="32" t="s">
        <v>2027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85" t="s">
        <v>1178</v>
      </c>
    </row>
    <row r="801" spans="1:15" s="82" customFormat="1" ht="15.75" hidden="1" x14ac:dyDescent="0.25">
      <c r="A801" s="84">
        <v>974</v>
      </c>
      <c r="B801" s="85" t="s">
        <v>1134</v>
      </c>
      <c r="C801" s="86" t="s">
        <v>1135</v>
      </c>
      <c r="D801" s="85" t="s">
        <v>72</v>
      </c>
      <c r="E801" s="86" t="s">
        <v>73</v>
      </c>
      <c r="F801" s="32" t="s">
        <v>2027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74</v>
      </c>
      <c r="O801" s="86" t="s">
        <v>1182</v>
      </c>
    </row>
    <row r="802" spans="1:15" s="82" customFormat="1" ht="15.75" hidden="1" x14ac:dyDescent="0.25">
      <c r="A802" s="84">
        <v>976</v>
      </c>
      <c r="B802" s="85" t="s">
        <v>503</v>
      </c>
      <c r="C802" s="85" t="s">
        <v>504</v>
      </c>
      <c r="D802" s="85" t="s">
        <v>72</v>
      </c>
      <c r="E802" s="85" t="s">
        <v>73</v>
      </c>
      <c r="F802" s="32" t="s">
        <v>2027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85" t="s">
        <v>1182</v>
      </c>
    </row>
    <row r="803" spans="1:15" s="82" customFormat="1" ht="15.75" hidden="1" x14ac:dyDescent="0.25">
      <c r="A803" s="84">
        <v>977</v>
      </c>
      <c r="B803" s="85" t="s">
        <v>1894</v>
      </c>
      <c r="C803" s="86" t="s">
        <v>1895</v>
      </c>
      <c r="D803" s="85" t="s">
        <v>72</v>
      </c>
      <c r="E803" s="86" t="s">
        <v>73</v>
      </c>
      <c r="F803" s="32" t="s">
        <v>2027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86" t="s">
        <v>2016</v>
      </c>
    </row>
    <row r="804" spans="1:15" s="82" customFormat="1" ht="15.75" hidden="1" x14ac:dyDescent="0.25">
      <c r="A804" s="84">
        <v>978</v>
      </c>
      <c r="B804" s="85" t="s">
        <v>1136</v>
      </c>
      <c r="C804" s="86" t="s">
        <v>1137</v>
      </c>
      <c r="D804" s="85" t="s">
        <v>72</v>
      </c>
      <c r="E804" s="86" t="s">
        <v>73</v>
      </c>
      <c r="F804" s="32" t="s">
        <v>2027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77</v>
      </c>
      <c r="L804" s="32" t="s">
        <v>77</v>
      </c>
      <c r="M804" s="32" t="s">
        <v>77</v>
      </c>
      <c r="N804" s="32" t="s">
        <v>74</v>
      </c>
      <c r="O804" s="85" t="s">
        <v>1186</v>
      </c>
    </row>
    <row r="805" spans="1:15" s="82" customFormat="1" ht="15.75" hidden="1" x14ac:dyDescent="0.25">
      <c r="A805" s="84">
        <v>979</v>
      </c>
      <c r="B805" s="85" t="s">
        <v>1138</v>
      </c>
      <c r="C805" s="86" t="s">
        <v>1139</v>
      </c>
      <c r="D805" s="85" t="s">
        <v>72</v>
      </c>
      <c r="E805" s="86" t="s">
        <v>73</v>
      </c>
      <c r="F805" s="32" t="s">
        <v>2027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77</v>
      </c>
      <c r="M805" s="32" t="s">
        <v>74</v>
      </c>
      <c r="N805" s="32" t="s">
        <v>74</v>
      </c>
      <c r="O805" s="86" t="s">
        <v>1179</v>
      </c>
    </row>
    <row r="806" spans="1:15" s="82" customFormat="1" ht="15.75" hidden="1" x14ac:dyDescent="0.25">
      <c r="A806" s="84">
        <v>980</v>
      </c>
      <c r="B806" s="85" t="s">
        <v>1140</v>
      </c>
      <c r="C806" s="86" t="s">
        <v>1141</v>
      </c>
      <c r="D806" s="85" t="s">
        <v>72</v>
      </c>
      <c r="E806" s="86" t="s">
        <v>73</v>
      </c>
      <c r="F806" s="32" t="s">
        <v>2027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77</v>
      </c>
      <c r="L806" s="32" t="s">
        <v>77</v>
      </c>
      <c r="M806" s="32" t="s">
        <v>77</v>
      </c>
      <c r="N806" s="32" t="s">
        <v>74</v>
      </c>
      <c r="O806" s="86" t="s">
        <v>1184</v>
      </c>
    </row>
    <row r="807" spans="1:15" s="82" customFormat="1" ht="15.75" hidden="1" x14ac:dyDescent="0.25">
      <c r="A807" s="84">
        <v>981</v>
      </c>
      <c r="B807" s="85" t="s">
        <v>1142</v>
      </c>
      <c r="C807" s="86" t="s">
        <v>1143</v>
      </c>
      <c r="D807" s="85" t="s">
        <v>72</v>
      </c>
      <c r="E807" s="86" t="s">
        <v>73</v>
      </c>
      <c r="F807" s="32" t="s">
        <v>2027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77</v>
      </c>
      <c r="O807" s="86" t="s">
        <v>1184</v>
      </c>
    </row>
    <row r="808" spans="1:15" s="82" customFormat="1" ht="15.75" hidden="1" x14ac:dyDescent="0.25">
      <c r="A808" s="84">
        <v>983</v>
      </c>
      <c r="B808" s="85" t="s">
        <v>1144</v>
      </c>
      <c r="C808" s="86" t="s">
        <v>1145</v>
      </c>
      <c r="D808" s="85" t="s">
        <v>72</v>
      </c>
      <c r="E808" s="85" t="s">
        <v>73</v>
      </c>
      <c r="F808" s="32" t="s">
        <v>2027</v>
      </c>
      <c r="G808" s="32" t="s">
        <v>77</v>
      </c>
      <c r="H808" s="32" t="s">
        <v>74</v>
      </c>
      <c r="I808" s="32" t="s">
        <v>74</v>
      </c>
      <c r="J808" s="32" t="s">
        <v>74</v>
      </c>
      <c r="K808" s="32" t="s">
        <v>77</v>
      </c>
      <c r="L808" s="32" t="s">
        <v>77</v>
      </c>
      <c r="M808" s="32" t="s">
        <v>74</v>
      </c>
      <c r="N808" s="32" t="s">
        <v>74</v>
      </c>
      <c r="O808" s="85" t="s">
        <v>1185</v>
      </c>
    </row>
    <row r="809" spans="1:15" s="63" customFormat="1" ht="15.75" hidden="1" x14ac:dyDescent="0.25">
      <c r="A809" s="31">
        <v>984</v>
      </c>
      <c r="B809" s="32" t="s">
        <v>1146</v>
      </c>
      <c r="C809" s="29" t="s">
        <v>1147</v>
      </c>
      <c r="D809" s="29" t="s">
        <v>72</v>
      </c>
      <c r="E809" s="29" t="s">
        <v>90</v>
      </c>
      <c r="F809" s="32" t="s">
        <v>2027</v>
      </c>
      <c r="G809" s="32" t="s">
        <v>77</v>
      </c>
      <c r="H809" s="32" t="s">
        <v>77</v>
      </c>
      <c r="I809" s="32" t="s">
        <v>74</v>
      </c>
      <c r="J809" s="32" t="s">
        <v>77</v>
      </c>
      <c r="K809" s="32" t="s">
        <v>74</v>
      </c>
      <c r="L809" s="32" t="s">
        <v>74</v>
      </c>
      <c r="M809" s="32" t="s">
        <v>74</v>
      </c>
      <c r="N809" s="32" t="s">
        <v>77</v>
      </c>
      <c r="O809" s="29" t="s">
        <v>1180</v>
      </c>
    </row>
    <row r="810" spans="1:15" s="118" customFormat="1" ht="15.75" x14ac:dyDescent="0.25">
      <c r="A810" s="31">
        <v>779</v>
      </c>
      <c r="B810" s="32" t="s">
        <v>350</v>
      </c>
      <c r="C810" s="32" t="s">
        <v>351</v>
      </c>
      <c r="D810" s="32" t="s">
        <v>72</v>
      </c>
      <c r="E810" s="32" t="s">
        <v>105</v>
      </c>
      <c r="F810" s="32" t="s">
        <v>2027</v>
      </c>
      <c r="G810" s="32" t="s">
        <v>77</v>
      </c>
      <c r="H810" s="32" t="s">
        <v>77</v>
      </c>
      <c r="I810" s="32" t="s">
        <v>77</v>
      </c>
      <c r="J810" s="32" t="s">
        <v>77</v>
      </c>
      <c r="K810" s="32" t="s">
        <v>74</v>
      </c>
      <c r="L810" s="32" t="s">
        <v>77</v>
      </c>
      <c r="M810" s="32" t="s">
        <v>74</v>
      </c>
      <c r="N810" s="32" t="s">
        <v>77</v>
      </c>
      <c r="O810" s="32" t="s">
        <v>1178</v>
      </c>
    </row>
    <row r="811" spans="1:15" s="118" customFormat="1" ht="15.75" x14ac:dyDescent="0.25">
      <c r="A811" s="31">
        <v>644</v>
      </c>
      <c r="B811" s="32" t="s">
        <v>220</v>
      </c>
      <c r="C811" s="32" t="s">
        <v>221</v>
      </c>
      <c r="D811" s="32" t="s">
        <v>72</v>
      </c>
      <c r="E811" s="32" t="s">
        <v>105</v>
      </c>
      <c r="F811" s="32" t="s">
        <v>2027</v>
      </c>
      <c r="G811" s="32" t="s">
        <v>77</v>
      </c>
      <c r="H811" s="32" t="s">
        <v>77</v>
      </c>
      <c r="I811" s="32" t="s">
        <v>74</v>
      </c>
      <c r="J811" s="32" t="s">
        <v>77</v>
      </c>
      <c r="K811" s="32" t="s">
        <v>77</v>
      </c>
      <c r="L811" s="32" t="s">
        <v>77</v>
      </c>
      <c r="M811" s="32" t="s">
        <v>77</v>
      </c>
      <c r="N811" s="32" t="s">
        <v>74</v>
      </c>
      <c r="O811" s="32" t="s">
        <v>1202</v>
      </c>
    </row>
    <row r="812" spans="1:15" s="118" customFormat="1" ht="15.75" x14ac:dyDescent="0.25">
      <c r="A812" s="31">
        <v>729</v>
      </c>
      <c r="B812" s="32" t="s">
        <v>110</v>
      </c>
      <c r="C812" s="32" t="s">
        <v>111</v>
      </c>
      <c r="D812" s="32" t="s">
        <v>72</v>
      </c>
      <c r="E812" s="32" t="s">
        <v>105</v>
      </c>
      <c r="F812" s="32" t="s">
        <v>2027</v>
      </c>
      <c r="G812" s="32" t="s">
        <v>77</v>
      </c>
      <c r="H812" s="32" t="s">
        <v>77</v>
      </c>
      <c r="I812" s="32" t="s">
        <v>74</v>
      </c>
      <c r="J812" s="32" t="s">
        <v>77</v>
      </c>
      <c r="K812" s="32" t="s">
        <v>77</v>
      </c>
      <c r="L812" s="32" t="s">
        <v>77</v>
      </c>
      <c r="M812" s="32" t="s">
        <v>77</v>
      </c>
      <c r="N812" s="32" t="s">
        <v>74</v>
      </c>
      <c r="O812" s="32" t="s">
        <v>1207</v>
      </c>
    </row>
    <row r="813" spans="1:15" s="118" customFormat="1" ht="15.75" hidden="1" x14ac:dyDescent="0.25">
      <c r="A813" s="31">
        <v>988</v>
      </c>
      <c r="B813" s="32" t="s">
        <v>1154</v>
      </c>
      <c r="C813" s="29" t="s">
        <v>1155</v>
      </c>
      <c r="D813" s="29" t="s">
        <v>72</v>
      </c>
      <c r="E813" s="29" t="s">
        <v>73</v>
      </c>
      <c r="F813" s="32" t="s">
        <v>2027</v>
      </c>
      <c r="G813" s="32" t="s">
        <v>77</v>
      </c>
      <c r="H813" s="32" t="s">
        <v>77</v>
      </c>
      <c r="I813" s="32" t="s">
        <v>74</v>
      </c>
      <c r="J813" s="32" t="s">
        <v>77</v>
      </c>
      <c r="K813" s="32" t="s">
        <v>77</v>
      </c>
      <c r="L813" s="32" t="s">
        <v>77</v>
      </c>
      <c r="M813" s="32" t="s">
        <v>77</v>
      </c>
      <c r="N813" s="32" t="s">
        <v>74</v>
      </c>
      <c r="O813" s="32" t="s">
        <v>1184</v>
      </c>
    </row>
    <row r="814" spans="1:15" s="118" customFormat="1" ht="15.75" hidden="1" x14ac:dyDescent="0.25">
      <c r="A814" s="31">
        <v>989</v>
      </c>
      <c r="B814" s="32" t="s">
        <v>1156</v>
      </c>
      <c r="C814" s="29" t="s">
        <v>1157</v>
      </c>
      <c r="D814" s="29" t="s">
        <v>72</v>
      </c>
      <c r="E814" s="29" t="s">
        <v>73</v>
      </c>
      <c r="F814" s="32" t="s">
        <v>2027</v>
      </c>
      <c r="G814" s="32" t="s">
        <v>77</v>
      </c>
      <c r="H814" s="32" t="s">
        <v>77</v>
      </c>
      <c r="I814" s="32" t="s">
        <v>74</v>
      </c>
      <c r="J814" s="32" t="s">
        <v>77</v>
      </c>
      <c r="K814" s="32" t="s">
        <v>74</v>
      </c>
      <c r="L814" s="32" t="s">
        <v>74</v>
      </c>
      <c r="M814" s="32" t="s">
        <v>74</v>
      </c>
      <c r="N814" s="32" t="s">
        <v>74</v>
      </c>
      <c r="O814" s="32" t="s">
        <v>1182</v>
      </c>
    </row>
    <row r="815" spans="1:15" s="118" customFormat="1" ht="15.75" x14ac:dyDescent="0.25">
      <c r="A815" s="31">
        <v>635</v>
      </c>
      <c r="B815" s="32" t="s">
        <v>222</v>
      </c>
      <c r="C815" s="32" t="s">
        <v>223</v>
      </c>
      <c r="D815" s="32" t="s">
        <v>72</v>
      </c>
      <c r="E815" s="32" t="s">
        <v>105</v>
      </c>
      <c r="F815" s="32" t="s">
        <v>2027</v>
      </c>
      <c r="G815" s="32" t="s">
        <v>77</v>
      </c>
      <c r="H815" s="32" t="s">
        <v>77</v>
      </c>
      <c r="I815" s="32" t="s">
        <v>74</v>
      </c>
      <c r="J815" s="32" t="s">
        <v>77</v>
      </c>
      <c r="K815" s="32" t="s">
        <v>74</v>
      </c>
      <c r="L815" s="32" t="s">
        <v>77</v>
      </c>
      <c r="M815" s="32" t="s">
        <v>74</v>
      </c>
      <c r="N815" s="32" t="s">
        <v>74</v>
      </c>
      <c r="O815" s="32" t="s">
        <v>1203</v>
      </c>
    </row>
    <row r="816" spans="1:15" s="118" customFormat="1" ht="15.75" x14ac:dyDescent="0.25">
      <c r="A816" s="31">
        <v>166</v>
      </c>
      <c r="B816" s="32" t="s">
        <v>2537</v>
      </c>
      <c r="C816" s="29"/>
      <c r="D816" s="29"/>
      <c r="E816" s="29" t="s">
        <v>1274</v>
      </c>
      <c r="F816" s="32" t="s">
        <v>1299</v>
      </c>
      <c r="G816" s="32" t="s">
        <v>1299</v>
      </c>
      <c r="H816" s="32" t="s">
        <v>1299</v>
      </c>
      <c r="I816" s="32" t="s">
        <v>1299</v>
      </c>
      <c r="J816" s="32" t="s">
        <v>1299</v>
      </c>
      <c r="K816" s="32" t="s">
        <v>1299</v>
      </c>
      <c r="L816" s="32" t="s">
        <v>1299</v>
      </c>
      <c r="M816" s="32" t="s">
        <v>1299</v>
      </c>
      <c r="N816" s="32"/>
      <c r="O816" s="32"/>
    </row>
    <row r="817" spans="1:15" s="118" customFormat="1" ht="15.75" hidden="1" x14ac:dyDescent="0.25">
      <c r="A817" s="31">
        <v>993</v>
      </c>
      <c r="B817" s="32" t="s">
        <v>1164</v>
      </c>
      <c r="C817" s="29" t="s">
        <v>1165</v>
      </c>
      <c r="D817" s="29" t="s">
        <v>72</v>
      </c>
      <c r="E817" s="29" t="s">
        <v>73</v>
      </c>
      <c r="F817" s="32" t="s">
        <v>2027</v>
      </c>
      <c r="G817" s="32" t="s">
        <v>77</v>
      </c>
      <c r="H817" s="32" t="s">
        <v>77</v>
      </c>
      <c r="I817" s="32" t="s">
        <v>74</v>
      </c>
      <c r="J817" s="32" t="s">
        <v>77</v>
      </c>
      <c r="K817" s="32" t="s">
        <v>77</v>
      </c>
      <c r="L817" s="32" t="s">
        <v>77</v>
      </c>
      <c r="M817" s="32" t="s">
        <v>77</v>
      </c>
      <c r="N817" s="32" t="s">
        <v>77</v>
      </c>
      <c r="O817" s="32" t="s">
        <v>1188</v>
      </c>
    </row>
    <row r="818" spans="1:15" s="118" customFormat="1" ht="15.75" hidden="1" x14ac:dyDescent="0.25">
      <c r="A818" s="31">
        <v>994</v>
      </c>
      <c r="B818" s="32" t="s">
        <v>1885</v>
      </c>
      <c r="C818" s="29" t="s">
        <v>1884</v>
      </c>
      <c r="D818" s="29" t="s">
        <v>72</v>
      </c>
      <c r="E818" s="29" t="s">
        <v>73</v>
      </c>
      <c r="F818" s="32" t="s">
        <v>2027</v>
      </c>
      <c r="G818" s="32" t="s">
        <v>77</v>
      </c>
      <c r="H818" s="32" t="s">
        <v>77</v>
      </c>
      <c r="I818" s="32" t="s">
        <v>74</v>
      </c>
      <c r="J818" s="32" t="s">
        <v>77</v>
      </c>
      <c r="K818" s="32" t="s">
        <v>77</v>
      </c>
      <c r="L818" s="32" t="s">
        <v>77</v>
      </c>
      <c r="M818" s="32" t="s">
        <v>77</v>
      </c>
      <c r="N818" s="32" t="s">
        <v>77</v>
      </c>
      <c r="O818" s="32" t="s">
        <v>2016</v>
      </c>
    </row>
    <row r="819" spans="1:15" s="118" customFormat="1" ht="15.75" hidden="1" x14ac:dyDescent="0.25">
      <c r="A819" s="31">
        <v>995</v>
      </c>
      <c r="B819" s="32" t="s">
        <v>837</v>
      </c>
      <c r="C819" s="29" t="s">
        <v>838</v>
      </c>
      <c r="D819" s="29" t="s">
        <v>72</v>
      </c>
      <c r="E819" s="29" t="s">
        <v>90</v>
      </c>
      <c r="F819" s="32" t="s">
        <v>2027</v>
      </c>
      <c r="G819" s="32" t="s">
        <v>77</v>
      </c>
      <c r="H819" s="32" t="s">
        <v>74</v>
      </c>
      <c r="I819" s="32" t="s">
        <v>74</v>
      </c>
      <c r="J819" s="32" t="s">
        <v>74</v>
      </c>
      <c r="K819" s="32" t="s">
        <v>74</v>
      </c>
      <c r="L819" s="32" t="s">
        <v>77</v>
      </c>
      <c r="M819" s="32" t="s">
        <v>74</v>
      </c>
      <c r="N819" s="32" t="s">
        <v>74</v>
      </c>
      <c r="O819" s="32" t="s">
        <v>1179</v>
      </c>
    </row>
    <row r="820" spans="1:15" s="118" customFormat="1" ht="15.75" hidden="1" x14ac:dyDescent="0.25">
      <c r="A820" s="31">
        <v>996</v>
      </c>
      <c r="B820" s="32" t="s">
        <v>1191</v>
      </c>
      <c r="C820" s="29" t="s">
        <v>1192</v>
      </c>
      <c r="D820" s="29" t="s">
        <v>72</v>
      </c>
      <c r="E820" s="29" t="s">
        <v>73</v>
      </c>
      <c r="F820" s="32" t="s">
        <v>2027</v>
      </c>
      <c r="G820" s="32" t="s">
        <v>77</v>
      </c>
      <c r="H820" s="32" t="s">
        <v>77</v>
      </c>
      <c r="I820" s="32" t="s">
        <v>74</v>
      </c>
      <c r="J820" s="32" t="s">
        <v>77</v>
      </c>
      <c r="K820" s="32" t="s">
        <v>74</v>
      </c>
      <c r="L820" s="32" t="s">
        <v>74</v>
      </c>
      <c r="M820" s="32" t="s">
        <v>74</v>
      </c>
      <c r="N820" s="32" t="s">
        <v>77</v>
      </c>
      <c r="O820" s="32" t="s">
        <v>1182</v>
      </c>
    </row>
    <row r="821" spans="1:15" s="118" customFormat="1" ht="15.75" x14ac:dyDescent="0.25">
      <c r="A821" s="31">
        <v>361</v>
      </c>
      <c r="B821" s="32" t="s">
        <v>2549</v>
      </c>
      <c r="C821" s="29"/>
      <c r="D821" s="29"/>
      <c r="E821" s="29" t="s">
        <v>1274</v>
      </c>
      <c r="F821" s="32" t="s">
        <v>1299</v>
      </c>
      <c r="G821" s="32" t="s">
        <v>1299</v>
      </c>
      <c r="H821" s="32" t="s">
        <v>1299</v>
      </c>
      <c r="I821" s="32" t="s">
        <v>1299</v>
      </c>
      <c r="J821" s="32" t="s">
        <v>1299</v>
      </c>
      <c r="K821" s="32" t="s">
        <v>1299</v>
      </c>
      <c r="L821" s="32" t="s">
        <v>1299</v>
      </c>
      <c r="M821" s="32" t="s">
        <v>1299</v>
      </c>
      <c r="N821" s="29"/>
      <c r="O821" s="29"/>
    </row>
  </sheetData>
  <autoFilter ref="A1:O821">
    <filterColumn colId="4">
      <filters>
        <filter val="Norte"/>
      </filters>
    </filterColumn>
    <sortState ref="A4:O821">
      <sortCondition ref="C1:C821"/>
    </sortState>
  </autoFilter>
  <sortState ref="A2:O612">
    <sortCondition ref="A2:A612"/>
  </sortState>
  <customSheetViews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3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4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809 A822:A1048576">
    <cfRule type="duplicateValues" dxfId="11" priority="12"/>
  </conditionalFormatting>
  <conditionalFormatting sqref="B1:B809 B822:B1048576">
    <cfRule type="duplicateValues" dxfId="10" priority="11"/>
  </conditionalFormatting>
  <conditionalFormatting sqref="A810:A813">
    <cfRule type="duplicateValues" dxfId="9" priority="10"/>
  </conditionalFormatting>
  <conditionalFormatting sqref="B810:B813">
    <cfRule type="duplicateValues" dxfId="8" priority="9"/>
  </conditionalFormatting>
  <conditionalFormatting sqref="A1:A813 A822:A1048576">
    <cfRule type="duplicateValues" dxfId="7" priority="8"/>
  </conditionalFormatting>
  <conditionalFormatting sqref="A814:A820">
    <cfRule type="duplicateValues" dxfId="6" priority="7"/>
  </conditionalFormatting>
  <conditionalFormatting sqref="B814:B820">
    <cfRule type="duplicateValues" dxfId="5" priority="6"/>
  </conditionalFormatting>
  <conditionalFormatting sqref="A814:A820">
    <cfRule type="duplicateValues" dxfId="4" priority="5"/>
  </conditionalFormatting>
  <conditionalFormatting sqref="A821">
    <cfRule type="duplicateValues" dxfId="3" priority="4"/>
  </conditionalFormatting>
  <conditionalFormatting sqref="A821">
    <cfRule type="duplicateValues" dxfId="2" priority="2"/>
  </conditionalFormatting>
  <conditionalFormatting sqref="B821">
    <cfRule type="duplicateValues" dxfId="1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3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4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201" t="s">
        <v>0</v>
      </c>
      <c r="B1" s="202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203" t="s">
        <v>8</v>
      </c>
      <c r="B9" s="204"/>
    </row>
    <row r="10" spans="1:9" x14ac:dyDescent="0.35">
      <c r="A10" s="8" t="s">
        <v>2006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205" t="s">
        <v>9</v>
      </c>
      <c r="B14" s="206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2297</v>
      </c>
      <c r="C70" s="3" t="s">
        <v>2298</v>
      </c>
      <c r="D70" s="3" t="s">
        <v>2299</v>
      </c>
    </row>
    <row r="71" spans="1:5" x14ac:dyDescent="0.35">
      <c r="A71" s="3" t="s">
        <v>2300</v>
      </c>
      <c r="B71" s="3" t="s">
        <v>2301</v>
      </c>
      <c r="C71" s="3" t="s">
        <v>2302</v>
      </c>
      <c r="D71" s="3" t="s">
        <v>2303</v>
      </c>
    </row>
    <row r="72" spans="1:5" x14ac:dyDescent="0.35">
      <c r="A72" s="3" t="s">
        <v>2304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3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4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57C67F32-DCFA-4A16-B8F2-ADBDA29FCFCB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E20EEB1D-5262-4D76-B4C9-00BD2E272F2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57C67F32-DCFA-4A16-B8F2-ADBDA29FCFCB}" topLeftCell="B22">
      <pageMargins left="0.7" right="0.7" top="0.75" bottom="0.75" header="0.3" footer="0.3"/>
    </customSheetView>
    <customSheetView guid="{E20EEB1D-5262-4D76-B4C9-00BD2E272F2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 filterMode="1"/>
  <dimension ref="A1:W1038903"/>
  <sheetViews>
    <sheetView tabSelected="1" zoomScale="70" zoomScaleNormal="70" workbookViewId="0">
      <pane ySplit="4" topLeftCell="A20" activePane="bottomLeft" state="frozen"/>
      <selection pane="bottomLeft" activeCell="G46" sqref="G46"/>
    </sheetView>
  </sheetViews>
  <sheetFormatPr baseColWidth="10" defaultColWidth="25.5703125" defaultRowHeight="15" x14ac:dyDescent="0.25"/>
  <cols>
    <col min="1" max="1" width="25.7109375" style="102" bestFit="1" customWidth="1"/>
    <col min="2" max="2" width="21.140625" style="83" bestFit="1" customWidth="1"/>
    <col min="3" max="3" width="17.7109375" style="43" bestFit="1" customWidth="1"/>
    <col min="4" max="4" width="28.28515625" style="102" bestFit="1" customWidth="1"/>
    <col min="5" max="5" width="13.42578125" style="75" bestFit="1" customWidth="1"/>
    <col min="6" max="6" width="12.140625" style="44" bestFit="1" customWidth="1"/>
    <col min="7" max="7" width="56.42578125" style="44" bestFit="1" customWidth="1"/>
    <col min="8" max="11" width="5.85546875" style="44" bestFit="1" customWidth="1"/>
    <col min="12" max="12" width="52" style="44" bestFit="1" customWidth="1"/>
    <col min="13" max="13" width="20.140625" style="102" bestFit="1" customWidth="1"/>
    <col min="14" max="14" width="18.85546875" style="102" bestFit="1" customWidth="1"/>
    <col min="15" max="15" width="39.140625" style="102" bestFit="1" customWidth="1"/>
    <col min="16" max="16" width="22.42578125" style="78" bestFit="1" customWidth="1"/>
    <col min="17" max="17" width="52" style="69" bestFit="1" customWidth="1"/>
    <col min="18" max="16384" width="25.5703125" style="42"/>
  </cols>
  <sheetData>
    <row r="1" spans="1:17" ht="18" x14ac:dyDescent="0.25">
      <c r="A1" s="166" t="s">
        <v>2149</v>
      </c>
      <c r="B1" s="167"/>
      <c r="C1" s="167"/>
      <c r="D1" s="167"/>
      <c r="E1" s="167"/>
      <c r="F1" s="167"/>
      <c r="G1" s="167"/>
      <c r="H1" s="167"/>
      <c r="I1" s="167"/>
      <c r="J1" s="167"/>
      <c r="K1" s="167"/>
      <c r="L1" s="167"/>
      <c r="M1" s="167"/>
      <c r="N1" s="167"/>
      <c r="O1" s="167"/>
      <c r="P1" s="167"/>
      <c r="Q1" s="168"/>
    </row>
    <row r="2" spans="1:17" ht="18" x14ac:dyDescent="0.25">
      <c r="A2" s="163" t="s">
        <v>2146</v>
      </c>
      <c r="B2" s="164"/>
      <c r="C2" s="164"/>
      <c r="D2" s="164"/>
      <c r="E2" s="164"/>
      <c r="F2" s="164"/>
      <c r="G2" s="164"/>
      <c r="H2" s="164"/>
      <c r="I2" s="164"/>
      <c r="J2" s="164"/>
      <c r="K2" s="164"/>
      <c r="L2" s="164"/>
      <c r="M2" s="164"/>
      <c r="N2" s="164"/>
      <c r="O2" s="164"/>
      <c r="P2" s="164"/>
      <c r="Q2" s="165"/>
    </row>
    <row r="3" spans="1:17" ht="18.75" thickBot="1" x14ac:dyDescent="0.3">
      <c r="A3" s="169" t="s">
        <v>2615</v>
      </c>
      <c r="B3" s="170"/>
      <c r="C3" s="170"/>
      <c r="D3" s="170"/>
      <c r="E3" s="170"/>
      <c r="F3" s="170"/>
      <c r="G3" s="170"/>
      <c r="H3" s="170"/>
      <c r="I3" s="170"/>
      <c r="J3" s="170"/>
      <c r="K3" s="170"/>
      <c r="L3" s="170"/>
      <c r="M3" s="170"/>
      <c r="N3" s="170"/>
      <c r="O3" s="170"/>
      <c r="P3" s="170"/>
      <c r="Q3" s="171"/>
    </row>
    <row r="4" spans="1:17" s="25" customFormat="1" ht="18" x14ac:dyDescent="0.25">
      <c r="A4" s="91" t="s">
        <v>2390</v>
      </c>
      <c r="B4" s="90" t="s">
        <v>2211</v>
      </c>
      <c r="C4" s="91" t="s">
        <v>11</v>
      </c>
      <c r="D4" s="91" t="s">
        <v>12</v>
      </c>
      <c r="E4" s="150" t="s">
        <v>18</v>
      </c>
      <c r="F4" s="91"/>
      <c r="G4" s="91"/>
      <c r="H4" s="91"/>
      <c r="I4" s="91"/>
      <c r="J4" s="91"/>
      <c r="K4" s="91"/>
      <c r="L4" s="91" t="s">
        <v>2400</v>
      </c>
      <c r="M4" s="45" t="s">
        <v>14</v>
      </c>
      <c r="N4" s="45" t="s">
        <v>2414</v>
      </c>
      <c r="O4" s="65" t="s">
        <v>2447</v>
      </c>
      <c r="P4" s="65" t="s">
        <v>2466</v>
      </c>
      <c r="Q4" s="92" t="s">
        <v>2433</v>
      </c>
    </row>
    <row r="5" spans="1:17" s="118" customFormat="1" ht="18" x14ac:dyDescent="0.25">
      <c r="A5" s="153" t="str">
        <f>VLOOKUP(E5,'LISTADO ATM'!$A$2:$C$902,3,0)</f>
        <v>DISTRITO NACIONAL</v>
      </c>
      <c r="B5" s="112" t="s">
        <v>2663</v>
      </c>
      <c r="C5" s="97">
        <v>44411.646331018521</v>
      </c>
      <c r="D5" s="97" t="s">
        <v>2176</v>
      </c>
      <c r="E5" s="133">
        <v>37</v>
      </c>
      <c r="F5" s="153" t="str">
        <f>VLOOKUP(E5,VIP!$A$2:$O14865,2,0)</f>
        <v>DRBR037</v>
      </c>
      <c r="G5" s="153" t="str">
        <f>VLOOKUP(E5,'LISTADO ATM'!$A$2:$B$901,2,0)</f>
        <v xml:space="preserve">ATM Oficina Villa Mella </v>
      </c>
      <c r="H5" s="153" t="str">
        <f>VLOOKUP(E5,VIP!$A$2:$O19826,7,FALSE)</f>
        <v>Si</v>
      </c>
      <c r="I5" s="153" t="str">
        <f>VLOOKUP(E5,VIP!$A$2:$O11791,8,FALSE)</f>
        <v>Si</v>
      </c>
      <c r="J5" s="153" t="str">
        <f>VLOOKUP(E5,VIP!$A$2:$O11741,8,FALSE)</f>
        <v>Si</v>
      </c>
      <c r="K5" s="153" t="str">
        <f>VLOOKUP(E5,VIP!$A$2:$O15315,6,0)</f>
        <v>SI</v>
      </c>
      <c r="L5" s="138" t="s">
        <v>2215</v>
      </c>
      <c r="M5" s="96" t="s">
        <v>2441</v>
      </c>
      <c r="N5" s="96" t="s">
        <v>2448</v>
      </c>
      <c r="O5" s="153" t="s">
        <v>2450</v>
      </c>
      <c r="P5" s="96"/>
      <c r="Q5" s="96" t="s">
        <v>2215</v>
      </c>
    </row>
    <row r="6" spans="1:17" s="118" customFormat="1" ht="18" x14ac:dyDescent="0.25">
      <c r="A6" s="153" t="str">
        <f>VLOOKUP(E6,'LISTADO ATM'!$A$2:$C$902,3,0)</f>
        <v>SUR</v>
      </c>
      <c r="B6" s="112" t="s">
        <v>2607</v>
      </c>
      <c r="C6" s="97">
        <v>44410.587835648148</v>
      </c>
      <c r="D6" s="97" t="s">
        <v>2176</v>
      </c>
      <c r="E6" s="133">
        <v>84</v>
      </c>
      <c r="F6" s="153" t="str">
        <f>VLOOKUP(E6,VIP!$A$2:$O14846,2,0)</f>
        <v>DRBR084</v>
      </c>
      <c r="G6" s="153" t="str">
        <f>VLOOKUP(E6,'LISTADO ATM'!$A$2:$B$901,2,0)</f>
        <v xml:space="preserve">ATM Oficina Multicentro Sirena San Cristóbal </v>
      </c>
      <c r="H6" s="153" t="str">
        <f>VLOOKUP(E6,VIP!$A$2:$O19807,7,FALSE)</f>
        <v>Si</v>
      </c>
      <c r="I6" s="153" t="str">
        <f>VLOOKUP(E6,VIP!$A$2:$O11772,8,FALSE)</f>
        <v>Si</v>
      </c>
      <c r="J6" s="153" t="str">
        <f>VLOOKUP(E6,VIP!$A$2:$O11722,8,FALSE)</f>
        <v>Si</v>
      </c>
      <c r="K6" s="153" t="str">
        <f>VLOOKUP(E6,VIP!$A$2:$O15296,6,0)</f>
        <v>SI</v>
      </c>
      <c r="L6" s="138" t="s">
        <v>2215</v>
      </c>
      <c r="M6" s="96" t="s">
        <v>2441</v>
      </c>
      <c r="N6" s="96" t="s">
        <v>2605</v>
      </c>
      <c r="O6" s="153" t="s">
        <v>2450</v>
      </c>
      <c r="P6" s="96"/>
      <c r="Q6" s="96" t="s">
        <v>2215</v>
      </c>
    </row>
    <row r="7" spans="1:17" s="118" customFormat="1" ht="18" x14ac:dyDescent="0.25">
      <c r="A7" s="153" t="str">
        <f>VLOOKUP(E7,'LISTADO ATM'!$A$2:$C$902,3,0)</f>
        <v>DISTRITO NACIONAL</v>
      </c>
      <c r="B7" s="112" t="s">
        <v>2620</v>
      </c>
      <c r="C7" s="97">
        <v>44411.055671296293</v>
      </c>
      <c r="D7" s="97" t="s">
        <v>2176</v>
      </c>
      <c r="E7" s="133">
        <v>225</v>
      </c>
      <c r="F7" s="153" t="str">
        <f>VLOOKUP(E7,VIP!$A$2:$O14869,2,0)</f>
        <v>DRBR225</v>
      </c>
      <c r="G7" s="153" t="str">
        <f>VLOOKUP(E7,'LISTADO ATM'!$A$2:$B$901,2,0)</f>
        <v xml:space="preserve">ATM S/M Nacional Arroyo Hondo </v>
      </c>
      <c r="H7" s="153" t="str">
        <f>VLOOKUP(E7,VIP!$A$2:$O19830,7,FALSE)</f>
        <v>Si</v>
      </c>
      <c r="I7" s="153" t="str">
        <f>VLOOKUP(E7,VIP!$A$2:$O11795,8,FALSE)</f>
        <v>Si</v>
      </c>
      <c r="J7" s="153" t="str">
        <f>VLOOKUP(E7,VIP!$A$2:$O11745,8,FALSE)</f>
        <v>Si</v>
      </c>
      <c r="K7" s="153" t="str">
        <f>VLOOKUP(E7,VIP!$A$2:$O15319,6,0)</f>
        <v>NO</v>
      </c>
      <c r="L7" s="138" t="s">
        <v>2215</v>
      </c>
      <c r="M7" s="96" t="s">
        <v>2441</v>
      </c>
      <c r="N7" s="96" t="s">
        <v>2448</v>
      </c>
      <c r="O7" s="153" t="s">
        <v>2450</v>
      </c>
      <c r="P7" s="96"/>
      <c r="Q7" s="96" t="s">
        <v>2215</v>
      </c>
    </row>
    <row r="8" spans="1:17" s="118" customFormat="1" ht="18" x14ac:dyDescent="0.25">
      <c r="A8" s="153" t="str">
        <f>VLOOKUP(E8,'LISTADO ATM'!$A$2:$C$902,3,0)</f>
        <v>DISTRITO NACIONAL</v>
      </c>
      <c r="B8" s="112">
        <v>3335970840</v>
      </c>
      <c r="C8" s="97">
        <v>44406.349664351852</v>
      </c>
      <c r="D8" s="97" t="s">
        <v>2176</v>
      </c>
      <c r="E8" s="133">
        <v>232</v>
      </c>
      <c r="F8" s="153" t="str">
        <f>VLOOKUP(E8,VIP!$A$2:$O14760,2,0)</f>
        <v>DRBR232</v>
      </c>
      <c r="G8" s="153" t="str">
        <f>VLOOKUP(E8,'LISTADO ATM'!$A$2:$B$901,2,0)</f>
        <v xml:space="preserve">ATM S/M Nacional Charles de Gaulle </v>
      </c>
      <c r="H8" s="153" t="str">
        <f>VLOOKUP(E8,VIP!$A$2:$O19721,7,FALSE)</f>
        <v>Si</v>
      </c>
      <c r="I8" s="153" t="str">
        <f>VLOOKUP(E8,VIP!$A$2:$O11686,8,FALSE)</f>
        <v>Si</v>
      </c>
      <c r="J8" s="153" t="str">
        <f>VLOOKUP(E8,VIP!$A$2:$O11636,8,FALSE)</f>
        <v>Si</v>
      </c>
      <c r="K8" s="153" t="str">
        <f>VLOOKUP(E8,VIP!$A$2:$O15210,6,0)</f>
        <v>SI</v>
      </c>
      <c r="L8" s="138" t="s">
        <v>2215</v>
      </c>
      <c r="M8" s="96" t="s">
        <v>2441</v>
      </c>
      <c r="N8" s="96" t="s">
        <v>2448</v>
      </c>
      <c r="O8" s="153" t="s">
        <v>2450</v>
      </c>
      <c r="P8" s="162"/>
      <c r="Q8" s="96" t="s">
        <v>2215</v>
      </c>
    </row>
    <row r="9" spans="1:17" s="118" customFormat="1" ht="18" x14ac:dyDescent="0.25">
      <c r="A9" s="153" t="str">
        <f>VLOOKUP(E9,'LISTADO ATM'!$A$2:$C$902,3,0)</f>
        <v>SUR</v>
      </c>
      <c r="B9" s="112" t="s">
        <v>2612</v>
      </c>
      <c r="C9" s="97">
        <v>44410.64199074074</v>
      </c>
      <c r="D9" s="97" t="s">
        <v>2176</v>
      </c>
      <c r="E9" s="133">
        <v>296</v>
      </c>
      <c r="F9" s="153" t="str">
        <f>VLOOKUP(E9,VIP!$A$2:$O14852,2,0)</f>
        <v>DRBR296</v>
      </c>
      <c r="G9" s="153" t="str">
        <f>VLOOKUP(E9,'LISTADO ATM'!$A$2:$B$901,2,0)</f>
        <v>ATM Estación BANICOMB (Baní)  ECO Petroleo</v>
      </c>
      <c r="H9" s="153" t="str">
        <f>VLOOKUP(E9,VIP!$A$2:$O19813,7,FALSE)</f>
        <v>Si</v>
      </c>
      <c r="I9" s="153" t="str">
        <f>VLOOKUP(E9,VIP!$A$2:$O11778,8,FALSE)</f>
        <v>Si</v>
      </c>
      <c r="J9" s="153" t="str">
        <f>VLOOKUP(E9,VIP!$A$2:$O11728,8,FALSE)</f>
        <v>Si</v>
      </c>
      <c r="K9" s="153" t="str">
        <f>VLOOKUP(E9,VIP!$A$2:$O15302,6,0)</f>
        <v>NO</v>
      </c>
      <c r="L9" s="138" t="s">
        <v>2215</v>
      </c>
      <c r="M9" s="96" t="s">
        <v>2441</v>
      </c>
      <c r="N9" s="96" t="s">
        <v>2448</v>
      </c>
      <c r="O9" s="153" t="s">
        <v>2450</v>
      </c>
      <c r="P9" s="96"/>
      <c r="Q9" s="96" t="s">
        <v>2215</v>
      </c>
    </row>
    <row r="10" spans="1:17" s="118" customFormat="1" ht="18" x14ac:dyDescent="0.25">
      <c r="A10" s="153" t="str">
        <f>VLOOKUP(E10,'LISTADO ATM'!$A$2:$C$902,3,0)</f>
        <v>DISTRITO NACIONAL</v>
      </c>
      <c r="B10" s="112" t="s">
        <v>2662</v>
      </c>
      <c r="C10" s="97">
        <v>44411.647152777776</v>
      </c>
      <c r="D10" s="97" t="s">
        <v>2176</v>
      </c>
      <c r="E10" s="133">
        <v>321</v>
      </c>
      <c r="F10" s="153" t="str">
        <f>VLOOKUP(E10,VIP!$A$2:$O14863,2,0)</f>
        <v>DRBR321</v>
      </c>
      <c r="G10" s="153" t="str">
        <f>VLOOKUP(E10,'LISTADO ATM'!$A$2:$B$901,2,0)</f>
        <v xml:space="preserve">ATM Oficina Jiménez Moya I </v>
      </c>
      <c r="H10" s="153" t="str">
        <f>VLOOKUP(E10,VIP!$A$2:$O19824,7,FALSE)</f>
        <v>Si</v>
      </c>
      <c r="I10" s="153" t="str">
        <f>VLOOKUP(E10,VIP!$A$2:$O11789,8,FALSE)</f>
        <v>Si</v>
      </c>
      <c r="J10" s="153" t="str">
        <f>VLOOKUP(E10,VIP!$A$2:$O11739,8,FALSE)</f>
        <v>Si</v>
      </c>
      <c r="K10" s="153" t="str">
        <f>VLOOKUP(E10,VIP!$A$2:$O15313,6,0)</f>
        <v>NO</v>
      </c>
      <c r="L10" s="138" t="s">
        <v>2215</v>
      </c>
      <c r="M10" s="96" t="s">
        <v>2441</v>
      </c>
      <c r="N10" s="96" t="s">
        <v>2448</v>
      </c>
      <c r="O10" s="153" t="s">
        <v>2450</v>
      </c>
      <c r="P10" s="96"/>
      <c r="Q10" s="96" t="s">
        <v>2215</v>
      </c>
    </row>
    <row r="11" spans="1:17" s="118" customFormat="1" ht="18" x14ac:dyDescent="0.25">
      <c r="A11" s="153" t="str">
        <f>VLOOKUP(E11,'LISTADO ATM'!$A$2:$C$902,3,0)</f>
        <v>SUR</v>
      </c>
      <c r="B11" s="112" t="s">
        <v>2622</v>
      </c>
      <c r="C11" s="97">
        <v>44411.035196759258</v>
      </c>
      <c r="D11" s="97" t="s">
        <v>2176</v>
      </c>
      <c r="E11" s="133">
        <v>470</v>
      </c>
      <c r="F11" s="153" t="str">
        <f>VLOOKUP(E11,VIP!$A$2:$O14875,2,0)</f>
        <v>DRBR470</v>
      </c>
      <c r="G11" s="153" t="str">
        <f>VLOOKUP(E11,'LISTADO ATM'!$A$2:$B$901,2,0)</f>
        <v xml:space="preserve">ATM Hospital Taiwán (Azua) </v>
      </c>
      <c r="H11" s="153" t="str">
        <f>VLOOKUP(E11,VIP!$A$2:$O19836,7,FALSE)</f>
        <v>Si</v>
      </c>
      <c r="I11" s="153" t="str">
        <f>VLOOKUP(E11,VIP!$A$2:$O11801,8,FALSE)</f>
        <v>Si</v>
      </c>
      <c r="J11" s="153" t="str">
        <f>VLOOKUP(E11,VIP!$A$2:$O11751,8,FALSE)</f>
        <v>Si</v>
      </c>
      <c r="K11" s="153" t="str">
        <f>VLOOKUP(E11,VIP!$A$2:$O15325,6,0)</f>
        <v>NO</v>
      </c>
      <c r="L11" s="138" t="s">
        <v>2215</v>
      </c>
      <c r="M11" s="96" t="s">
        <v>2441</v>
      </c>
      <c r="N11" s="96" t="s">
        <v>2448</v>
      </c>
      <c r="O11" s="153" t="s">
        <v>2450</v>
      </c>
      <c r="P11" s="96"/>
      <c r="Q11" s="96" t="s">
        <v>2215</v>
      </c>
    </row>
    <row r="12" spans="1:17" s="118" customFormat="1" ht="18" x14ac:dyDescent="0.25">
      <c r="A12" s="153" t="str">
        <f>VLOOKUP(E12,'LISTADO ATM'!$A$2:$C$902,3,0)</f>
        <v>DISTRITO NACIONAL</v>
      </c>
      <c r="B12" s="112" t="s">
        <v>2664</v>
      </c>
      <c r="C12" s="97">
        <v>44411.645601851851</v>
      </c>
      <c r="D12" s="97" t="s">
        <v>2176</v>
      </c>
      <c r="E12" s="133">
        <v>473</v>
      </c>
      <c r="F12" s="153" t="str">
        <f>VLOOKUP(E12,VIP!$A$2:$O14866,2,0)</f>
        <v>DRBR473</v>
      </c>
      <c r="G12" s="153" t="str">
        <f>VLOOKUP(E12,'LISTADO ATM'!$A$2:$B$901,2,0)</f>
        <v xml:space="preserve">ATM Oficina Carrefour II </v>
      </c>
      <c r="H12" s="153" t="str">
        <f>VLOOKUP(E12,VIP!$A$2:$O19827,7,FALSE)</f>
        <v>Si</v>
      </c>
      <c r="I12" s="153" t="str">
        <f>VLOOKUP(E12,VIP!$A$2:$O11792,8,FALSE)</f>
        <v>Si</v>
      </c>
      <c r="J12" s="153" t="str">
        <f>VLOOKUP(E12,VIP!$A$2:$O11742,8,FALSE)</f>
        <v>Si</v>
      </c>
      <c r="K12" s="153" t="str">
        <f>VLOOKUP(E12,VIP!$A$2:$O15316,6,0)</f>
        <v>NO</v>
      </c>
      <c r="L12" s="138" t="s">
        <v>2215</v>
      </c>
      <c r="M12" s="96" t="s">
        <v>2441</v>
      </c>
      <c r="N12" s="96" t="s">
        <v>2448</v>
      </c>
      <c r="O12" s="153" t="s">
        <v>2450</v>
      </c>
      <c r="P12" s="96"/>
      <c r="Q12" s="96" t="s">
        <v>2215</v>
      </c>
    </row>
    <row r="13" spans="1:17" s="118" customFormat="1" ht="18" x14ac:dyDescent="0.25">
      <c r="A13" s="153" t="str">
        <f>VLOOKUP(E13,'LISTADO ATM'!$A$2:$C$902,3,0)</f>
        <v>DISTRITO NACIONAL</v>
      </c>
      <c r="B13" s="112" t="s">
        <v>2600</v>
      </c>
      <c r="C13" s="97">
        <v>44409.739085648151</v>
      </c>
      <c r="D13" s="97" t="s">
        <v>2176</v>
      </c>
      <c r="E13" s="133">
        <v>488</v>
      </c>
      <c r="F13" s="153" t="str">
        <f>VLOOKUP(E13,VIP!$A$2:$O14838,2,0)</f>
        <v>DRBR488</v>
      </c>
      <c r="G13" s="153" t="str">
        <f>VLOOKUP(E13,'LISTADO ATM'!$A$2:$B$901,2,0)</f>
        <v xml:space="preserve">ATM Aeropuerto El Higuero </v>
      </c>
      <c r="H13" s="153" t="str">
        <f>VLOOKUP(E13,VIP!$A$2:$O19799,7,FALSE)</f>
        <v>Si</v>
      </c>
      <c r="I13" s="153" t="str">
        <f>VLOOKUP(E13,VIP!$A$2:$O11764,8,FALSE)</f>
        <v>Si</v>
      </c>
      <c r="J13" s="153" t="str">
        <f>VLOOKUP(E13,VIP!$A$2:$O11714,8,FALSE)</f>
        <v>Si</v>
      </c>
      <c r="K13" s="153" t="str">
        <f>VLOOKUP(E13,VIP!$A$2:$O15288,6,0)</f>
        <v>NO</v>
      </c>
      <c r="L13" s="138" t="s">
        <v>2215</v>
      </c>
      <c r="M13" s="96" t="s">
        <v>2441</v>
      </c>
      <c r="N13" s="152" t="s">
        <v>2606</v>
      </c>
      <c r="O13" s="153" t="s">
        <v>2450</v>
      </c>
      <c r="P13" s="96"/>
      <c r="Q13" s="96" t="s">
        <v>2215</v>
      </c>
    </row>
    <row r="14" spans="1:17" s="118" customFormat="1" ht="18" x14ac:dyDescent="0.25">
      <c r="A14" s="153" t="str">
        <f>VLOOKUP(E14,'LISTADO ATM'!$A$2:$C$902,3,0)</f>
        <v>NORTE</v>
      </c>
      <c r="B14" s="112" t="s">
        <v>2649</v>
      </c>
      <c r="C14" s="97">
        <v>44411.380324074074</v>
      </c>
      <c r="D14" s="97" t="s">
        <v>2177</v>
      </c>
      <c r="E14" s="133">
        <v>492</v>
      </c>
      <c r="F14" s="153" t="str">
        <f>VLOOKUP(E14,VIP!$A$2:$O14871,2,0)</f>
        <v>DRBR492</v>
      </c>
      <c r="G14" s="153" t="str">
        <f>VLOOKUP(E14,'LISTADO ATM'!$A$2:$B$901,2,0)</f>
        <v>ATM S/M Nacional  El Dorado Santiago</v>
      </c>
      <c r="H14" s="153" t="str">
        <f>VLOOKUP(E14,VIP!$A$2:$O19832,7,FALSE)</f>
        <v>N/A</v>
      </c>
      <c r="I14" s="153" t="str">
        <f>VLOOKUP(E14,VIP!$A$2:$O11797,8,FALSE)</f>
        <v>N/A</v>
      </c>
      <c r="J14" s="153" t="str">
        <f>VLOOKUP(E14,VIP!$A$2:$O11747,8,FALSE)</f>
        <v>N/A</v>
      </c>
      <c r="K14" s="153" t="str">
        <f>VLOOKUP(E14,VIP!$A$2:$O15321,6,0)</f>
        <v>N/A</v>
      </c>
      <c r="L14" s="138" t="s">
        <v>2215</v>
      </c>
      <c r="M14" s="96" t="s">
        <v>2441</v>
      </c>
      <c r="N14" s="96" t="s">
        <v>2448</v>
      </c>
      <c r="O14" s="153" t="s">
        <v>2588</v>
      </c>
      <c r="P14" s="96"/>
      <c r="Q14" s="96" t="s">
        <v>2215</v>
      </c>
    </row>
    <row r="15" spans="1:17" s="118" customFormat="1" ht="18" x14ac:dyDescent="0.25">
      <c r="A15" s="153" t="str">
        <f>VLOOKUP(E15,'LISTADO ATM'!$A$2:$C$902,3,0)</f>
        <v>SUR</v>
      </c>
      <c r="B15" s="112" t="s">
        <v>2618</v>
      </c>
      <c r="C15" s="97">
        <v>44411.061180555553</v>
      </c>
      <c r="D15" s="97" t="s">
        <v>2176</v>
      </c>
      <c r="E15" s="133">
        <v>512</v>
      </c>
      <c r="F15" s="153" t="str">
        <f>VLOOKUP(E15,VIP!$A$2:$O14865,2,0)</f>
        <v>DRBR512</v>
      </c>
      <c r="G15" s="153" t="str">
        <f>VLOOKUP(E15,'LISTADO ATM'!$A$2:$B$901,2,0)</f>
        <v>ATM Plaza Jesús Ferreira</v>
      </c>
      <c r="H15" s="153" t="str">
        <f>VLOOKUP(E15,VIP!$A$2:$O19826,7,FALSE)</f>
        <v>N/A</v>
      </c>
      <c r="I15" s="153" t="str">
        <f>VLOOKUP(E15,VIP!$A$2:$O11791,8,FALSE)</f>
        <v>N/A</v>
      </c>
      <c r="J15" s="153" t="str">
        <f>VLOOKUP(E15,VIP!$A$2:$O11741,8,FALSE)</f>
        <v>N/A</v>
      </c>
      <c r="K15" s="153" t="str">
        <f>VLOOKUP(E15,VIP!$A$2:$O15315,6,0)</f>
        <v>N/A</v>
      </c>
      <c r="L15" s="138" t="s">
        <v>2215</v>
      </c>
      <c r="M15" s="96" t="s">
        <v>2441</v>
      </c>
      <c r="N15" s="96" t="s">
        <v>2448</v>
      </c>
      <c r="O15" s="153" t="s">
        <v>2450</v>
      </c>
      <c r="P15" s="96"/>
      <c r="Q15" s="96" t="s">
        <v>2215</v>
      </c>
    </row>
    <row r="16" spans="1:17" s="118" customFormat="1" ht="18" x14ac:dyDescent="0.25">
      <c r="A16" s="153" t="str">
        <f>VLOOKUP(E16,'LISTADO ATM'!$A$2:$C$902,3,0)</f>
        <v>DISTRITO NACIONAL</v>
      </c>
      <c r="B16" s="112" t="s">
        <v>2665</v>
      </c>
      <c r="C16" s="97">
        <v>44411.644108796296</v>
      </c>
      <c r="D16" s="97" t="s">
        <v>2176</v>
      </c>
      <c r="E16" s="133">
        <v>517</v>
      </c>
      <c r="F16" s="153" t="str">
        <f>VLOOKUP(E16,VIP!$A$2:$O14867,2,0)</f>
        <v>DRBR517</v>
      </c>
      <c r="G16" s="153" t="str">
        <f>VLOOKUP(E16,'LISTADO ATM'!$A$2:$B$901,2,0)</f>
        <v xml:space="preserve">ATM Autobanco Oficina Sans Soucí </v>
      </c>
      <c r="H16" s="153" t="str">
        <f>VLOOKUP(E16,VIP!$A$2:$O19828,7,FALSE)</f>
        <v>Si</v>
      </c>
      <c r="I16" s="153" t="str">
        <f>VLOOKUP(E16,VIP!$A$2:$O11793,8,FALSE)</f>
        <v>Si</v>
      </c>
      <c r="J16" s="153" t="str">
        <f>VLOOKUP(E16,VIP!$A$2:$O11743,8,FALSE)</f>
        <v>Si</v>
      </c>
      <c r="K16" s="153" t="str">
        <f>VLOOKUP(E16,VIP!$A$2:$O15317,6,0)</f>
        <v>SI</v>
      </c>
      <c r="L16" s="138" t="s">
        <v>2215</v>
      </c>
      <c r="M16" s="96" t="s">
        <v>2441</v>
      </c>
      <c r="N16" s="96" t="s">
        <v>2448</v>
      </c>
      <c r="O16" s="153" t="s">
        <v>2450</v>
      </c>
      <c r="P16" s="96"/>
      <c r="Q16" s="96" t="s">
        <v>2215</v>
      </c>
    </row>
    <row r="17" spans="1:17" s="118" customFormat="1" ht="18" x14ac:dyDescent="0.25">
      <c r="A17" s="153" t="str">
        <f>VLOOKUP(E17,'LISTADO ATM'!$A$2:$C$902,3,0)</f>
        <v>ESTE</v>
      </c>
      <c r="B17" s="112" t="s">
        <v>2619</v>
      </c>
      <c r="C17" s="97">
        <v>44411.058217592596</v>
      </c>
      <c r="D17" s="97" t="s">
        <v>2176</v>
      </c>
      <c r="E17" s="133">
        <v>519</v>
      </c>
      <c r="F17" s="153" t="str">
        <f>VLOOKUP(E17,VIP!$A$2:$O14867,2,0)</f>
        <v>DRBR519</v>
      </c>
      <c r="G17" s="153" t="str">
        <f>VLOOKUP(E17,'LISTADO ATM'!$A$2:$B$901,2,0)</f>
        <v xml:space="preserve">ATM Plaza Estrella (Bávaro) </v>
      </c>
      <c r="H17" s="153" t="str">
        <f>VLOOKUP(E17,VIP!$A$2:$O19828,7,FALSE)</f>
        <v>Si</v>
      </c>
      <c r="I17" s="153" t="str">
        <f>VLOOKUP(E17,VIP!$A$2:$O11793,8,FALSE)</f>
        <v>Si</v>
      </c>
      <c r="J17" s="153" t="str">
        <f>VLOOKUP(E17,VIP!$A$2:$O11743,8,FALSE)</f>
        <v>Si</v>
      </c>
      <c r="K17" s="153" t="str">
        <f>VLOOKUP(E17,VIP!$A$2:$O15317,6,0)</f>
        <v>NO</v>
      </c>
      <c r="L17" s="138" t="s">
        <v>2215</v>
      </c>
      <c r="M17" s="96" t="s">
        <v>2441</v>
      </c>
      <c r="N17" s="96" t="s">
        <v>2448</v>
      </c>
      <c r="O17" s="153" t="s">
        <v>2450</v>
      </c>
      <c r="P17" s="96"/>
      <c r="Q17" s="96" t="s">
        <v>2215</v>
      </c>
    </row>
    <row r="18" spans="1:17" s="118" customFormat="1" ht="18" x14ac:dyDescent="0.25">
      <c r="A18" s="153" t="str">
        <f>VLOOKUP(E18,'LISTADO ATM'!$A$2:$C$902,3,0)</f>
        <v>DISTRITO NACIONAL</v>
      </c>
      <c r="B18" s="112" t="s">
        <v>2688</v>
      </c>
      <c r="C18" s="97">
        <v>44411.892233796294</v>
      </c>
      <c r="D18" s="97" t="s">
        <v>2176</v>
      </c>
      <c r="E18" s="133">
        <v>527</v>
      </c>
      <c r="F18" s="153" t="str">
        <f>VLOOKUP(E18,VIP!$A$2:$O14876,2,0)</f>
        <v>DRBR527</v>
      </c>
      <c r="G18" s="153" t="str">
        <f>VLOOKUP(E18,'LISTADO ATM'!$A$2:$B$901,2,0)</f>
        <v>ATM Oficina Zona Oriental II</v>
      </c>
      <c r="H18" s="153" t="str">
        <f>VLOOKUP(E18,VIP!$A$2:$O19837,7,FALSE)</f>
        <v>Si</v>
      </c>
      <c r="I18" s="153" t="str">
        <f>VLOOKUP(E18,VIP!$A$2:$O11802,8,FALSE)</f>
        <v>Si</v>
      </c>
      <c r="J18" s="153" t="str">
        <f>VLOOKUP(E18,VIP!$A$2:$O11752,8,FALSE)</f>
        <v>Si</v>
      </c>
      <c r="K18" s="153" t="str">
        <f>VLOOKUP(E18,VIP!$A$2:$O15326,6,0)</f>
        <v>SI</v>
      </c>
      <c r="L18" s="138" t="s">
        <v>2215</v>
      </c>
      <c r="M18" s="96" t="s">
        <v>2441</v>
      </c>
      <c r="N18" s="96" t="s">
        <v>2448</v>
      </c>
      <c r="O18" s="153" t="s">
        <v>2450</v>
      </c>
      <c r="P18" s="96"/>
      <c r="Q18" s="96" t="s">
        <v>2215</v>
      </c>
    </row>
    <row r="19" spans="1:17" s="118" customFormat="1" ht="18" x14ac:dyDescent="0.25">
      <c r="A19" s="153" t="str">
        <f>VLOOKUP(E19,'LISTADO ATM'!$A$2:$C$902,3,0)</f>
        <v>DISTRITO NACIONAL</v>
      </c>
      <c r="B19" s="112" t="s">
        <v>2645</v>
      </c>
      <c r="C19" s="97">
        <v>44411.435011574074</v>
      </c>
      <c r="D19" s="97" t="s">
        <v>2176</v>
      </c>
      <c r="E19" s="133">
        <v>593</v>
      </c>
      <c r="F19" s="153" t="str">
        <f>VLOOKUP(E19,VIP!$A$2:$O14863,2,0)</f>
        <v>DRBR242</v>
      </c>
      <c r="G19" s="153" t="str">
        <f>VLOOKUP(E19,'LISTADO ATM'!$A$2:$B$901,2,0)</f>
        <v xml:space="preserve">ATM Ministerio Fuerzas Armadas II </v>
      </c>
      <c r="H19" s="153" t="str">
        <f>VLOOKUP(E19,VIP!$A$2:$O19824,7,FALSE)</f>
        <v>Si</v>
      </c>
      <c r="I19" s="153" t="str">
        <f>VLOOKUP(E19,VIP!$A$2:$O11789,8,FALSE)</f>
        <v>Si</v>
      </c>
      <c r="J19" s="153" t="str">
        <f>VLOOKUP(E19,VIP!$A$2:$O11739,8,FALSE)</f>
        <v>Si</v>
      </c>
      <c r="K19" s="153" t="str">
        <f>VLOOKUP(E19,VIP!$A$2:$O15313,6,0)</f>
        <v>NO</v>
      </c>
      <c r="L19" s="138" t="s">
        <v>2215</v>
      </c>
      <c r="M19" s="96" t="s">
        <v>2441</v>
      </c>
      <c r="N19" s="96" t="s">
        <v>2605</v>
      </c>
      <c r="O19" s="153" t="s">
        <v>2450</v>
      </c>
      <c r="P19" s="96"/>
      <c r="Q19" s="96" t="s">
        <v>2215</v>
      </c>
    </row>
    <row r="20" spans="1:17" s="118" customFormat="1" ht="18" x14ac:dyDescent="0.25">
      <c r="A20" s="153" t="str">
        <f>VLOOKUP(E20,'LISTADO ATM'!$A$2:$C$902,3,0)</f>
        <v>DISTRITO NACIONAL</v>
      </c>
      <c r="B20" s="112">
        <v>3335972458</v>
      </c>
      <c r="C20" s="97">
        <v>44407.503541666665</v>
      </c>
      <c r="D20" s="97" t="s">
        <v>2176</v>
      </c>
      <c r="E20" s="133">
        <v>883</v>
      </c>
      <c r="F20" s="153" t="str">
        <f>VLOOKUP(E20,VIP!$A$2:$O14815,2,0)</f>
        <v>DRBR883</v>
      </c>
      <c r="G20" s="153" t="str">
        <f>VLOOKUP(E20,'LISTADO ATM'!$A$2:$B$901,2,0)</f>
        <v xml:space="preserve">ATM Oficina Filadelfia Plaza </v>
      </c>
      <c r="H20" s="153" t="str">
        <f>VLOOKUP(E20,VIP!$A$2:$O19776,7,FALSE)</f>
        <v>Si</v>
      </c>
      <c r="I20" s="153" t="str">
        <f>VLOOKUP(E20,VIP!$A$2:$O11741,8,FALSE)</f>
        <v>Si</v>
      </c>
      <c r="J20" s="153" t="str">
        <f>VLOOKUP(E20,VIP!$A$2:$O11691,8,FALSE)</f>
        <v>Si</v>
      </c>
      <c r="K20" s="153" t="str">
        <f>VLOOKUP(E20,VIP!$A$2:$O15265,6,0)</f>
        <v>NO</v>
      </c>
      <c r="L20" s="138" t="s">
        <v>2215</v>
      </c>
      <c r="M20" s="96" t="s">
        <v>2441</v>
      </c>
      <c r="N20" s="152" t="s">
        <v>2606</v>
      </c>
      <c r="O20" s="153" t="s">
        <v>2450</v>
      </c>
      <c r="P20" s="162"/>
      <c r="Q20" s="96" t="s">
        <v>2215</v>
      </c>
    </row>
    <row r="21" spans="1:17" s="118" customFormat="1" ht="18" x14ac:dyDescent="0.25">
      <c r="A21" s="153" t="str">
        <f>VLOOKUP(E21,'LISTADO ATM'!$A$2:$C$902,3,0)</f>
        <v>DISTRITO NACIONAL</v>
      </c>
      <c r="B21" s="112" t="s">
        <v>2624</v>
      </c>
      <c r="C21" s="97">
        <v>44411.356736111113</v>
      </c>
      <c r="D21" s="97" t="s">
        <v>2176</v>
      </c>
      <c r="E21" s="133">
        <v>915</v>
      </c>
      <c r="F21" s="153" t="str">
        <f>VLOOKUP(E21,VIP!$A$2:$O14854,2,0)</f>
        <v>DRBR24F</v>
      </c>
      <c r="G21" s="153" t="str">
        <f>VLOOKUP(E21,'LISTADO ATM'!$A$2:$B$901,2,0)</f>
        <v xml:space="preserve">ATM Multicentro La Sirena Aut. Duarte </v>
      </c>
      <c r="H21" s="153" t="str">
        <f>VLOOKUP(E21,VIP!$A$2:$O19815,7,FALSE)</f>
        <v>Si</v>
      </c>
      <c r="I21" s="153" t="str">
        <f>VLOOKUP(E21,VIP!$A$2:$O11780,8,FALSE)</f>
        <v>Si</v>
      </c>
      <c r="J21" s="153" t="str">
        <f>VLOOKUP(E21,VIP!$A$2:$O11730,8,FALSE)</f>
        <v>Si</v>
      </c>
      <c r="K21" s="153" t="str">
        <f>VLOOKUP(E21,VIP!$A$2:$O15304,6,0)</f>
        <v>SI</v>
      </c>
      <c r="L21" s="138" t="s">
        <v>2215</v>
      </c>
      <c r="M21" s="96" t="s">
        <v>2441</v>
      </c>
      <c r="N21" s="96" t="s">
        <v>2448</v>
      </c>
      <c r="O21" s="153" t="s">
        <v>2450</v>
      </c>
      <c r="P21" s="96"/>
      <c r="Q21" s="96" t="s">
        <v>2215</v>
      </c>
    </row>
    <row r="22" spans="1:17" s="118" customFormat="1" ht="18" x14ac:dyDescent="0.25">
      <c r="A22" s="153" t="str">
        <f>VLOOKUP(E22,'LISTADO ATM'!$A$2:$C$902,3,0)</f>
        <v>NORTE</v>
      </c>
      <c r="B22" s="112" t="s">
        <v>2666</v>
      </c>
      <c r="C22" s="97">
        <v>44411.642581018517</v>
      </c>
      <c r="D22" s="97" t="s">
        <v>2177</v>
      </c>
      <c r="E22" s="133">
        <v>926</v>
      </c>
      <c r="F22" s="153" t="str">
        <f>VLOOKUP(E22,VIP!$A$2:$O14868,2,0)</f>
        <v>DRBR926</v>
      </c>
      <c r="G22" s="153" t="str">
        <f>VLOOKUP(E22,'LISTADO ATM'!$A$2:$B$901,2,0)</f>
        <v>ATM S/M Juan Cepin</v>
      </c>
      <c r="H22" s="153" t="str">
        <f>VLOOKUP(E22,VIP!$A$2:$O19829,7,FALSE)</f>
        <v>N/A</v>
      </c>
      <c r="I22" s="153" t="str">
        <f>VLOOKUP(E22,VIP!$A$2:$O11794,8,FALSE)</f>
        <v>N/A</v>
      </c>
      <c r="J22" s="153" t="str">
        <f>VLOOKUP(E22,VIP!$A$2:$O11744,8,FALSE)</f>
        <v>N/A</v>
      </c>
      <c r="K22" s="153" t="str">
        <f>VLOOKUP(E22,VIP!$A$2:$O15318,6,0)</f>
        <v>N/A</v>
      </c>
      <c r="L22" s="138" t="s">
        <v>2215</v>
      </c>
      <c r="M22" s="96" t="s">
        <v>2441</v>
      </c>
      <c r="N22" s="96" t="s">
        <v>2448</v>
      </c>
      <c r="O22" s="153" t="s">
        <v>2588</v>
      </c>
      <c r="P22" s="96"/>
      <c r="Q22" s="96" t="s">
        <v>2215</v>
      </c>
    </row>
    <row r="23" spans="1:17" s="118" customFormat="1" ht="18" x14ac:dyDescent="0.25">
      <c r="A23" s="153" t="str">
        <f>VLOOKUP(E23,'LISTADO ATM'!$A$2:$C$902,3,0)</f>
        <v>DISTRITO NACIONAL</v>
      </c>
      <c r="B23" s="112" t="s">
        <v>2621</v>
      </c>
      <c r="C23" s="97">
        <v>44411.038680555554</v>
      </c>
      <c r="D23" s="97" t="s">
        <v>2176</v>
      </c>
      <c r="E23" s="133">
        <v>943</v>
      </c>
      <c r="F23" s="153" t="str">
        <f>VLOOKUP(E23,VIP!$A$2:$O14872,2,0)</f>
        <v>DRBR16K</v>
      </c>
      <c r="G23" s="153" t="str">
        <f>VLOOKUP(E23,'LISTADO ATM'!$A$2:$B$901,2,0)</f>
        <v xml:space="preserve">ATM Oficina Tránsito Terreste </v>
      </c>
      <c r="H23" s="153" t="str">
        <f>VLOOKUP(E23,VIP!$A$2:$O19833,7,FALSE)</f>
        <v>Si</v>
      </c>
      <c r="I23" s="153" t="str">
        <f>VLOOKUP(E23,VIP!$A$2:$O11798,8,FALSE)</f>
        <v>Si</v>
      </c>
      <c r="J23" s="153" t="str">
        <f>VLOOKUP(E23,VIP!$A$2:$O11748,8,FALSE)</f>
        <v>Si</v>
      </c>
      <c r="K23" s="153" t="str">
        <f>VLOOKUP(E23,VIP!$A$2:$O15322,6,0)</f>
        <v>NO</v>
      </c>
      <c r="L23" s="138" t="s">
        <v>2215</v>
      </c>
      <c r="M23" s="96" t="s">
        <v>2441</v>
      </c>
      <c r="N23" s="96" t="s">
        <v>2448</v>
      </c>
      <c r="O23" s="153" t="s">
        <v>2450</v>
      </c>
      <c r="P23" s="96"/>
      <c r="Q23" s="96" t="s">
        <v>2215</v>
      </c>
    </row>
    <row r="24" spans="1:17" s="118" customFormat="1" ht="18" x14ac:dyDescent="0.25">
      <c r="A24" s="153" t="str">
        <f>VLOOKUP(E24,'LISTADO ATM'!$A$2:$C$902,3,0)</f>
        <v>SUR</v>
      </c>
      <c r="B24" s="112" t="s">
        <v>2674</v>
      </c>
      <c r="C24" s="97">
        <v>44411.936932870369</v>
      </c>
      <c r="D24" s="97" t="s">
        <v>2176</v>
      </c>
      <c r="E24" s="133">
        <v>5</v>
      </c>
      <c r="F24" s="153" t="str">
        <f>VLOOKUP(E24,VIP!$A$2:$O14863,2,0)</f>
        <v>DRBR005</v>
      </c>
      <c r="G24" s="153" t="str">
        <f>VLOOKUP(E24,'LISTADO ATM'!$A$2:$B$901,2,0)</f>
        <v>ATM Oficina Autoservicio Villa Ofelia (San Juan)</v>
      </c>
      <c r="H24" s="153" t="str">
        <f>VLOOKUP(E24,VIP!$A$2:$O19824,7,FALSE)</f>
        <v>Si</v>
      </c>
      <c r="I24" s="153" t="str">
        <f>VLOOKUP(E24,VIP!$A$2:$O11789,8,FALSE)</f>
        <v>Si</v>
      </c>
      <c r="J24" s="153" t="str">
        <f>VLOOKUP(E24,VIP!$A$2:$O11739,8,FALSE)</f>
        <v>Si</v>
      </c>
      <c r="K24" s="153" t="str">
        <f>VLOOKUP(E24,VIP!$A$2:$O15313,6,0)</f>
        <v>NO</v>
      </c>
      <c r="L24" s="138" t="s">
        <v>2241</v>
      </c>
      <c r="M24" s="96" t="s">
        <v>2441</v>
      </c>
      <c r="N24" s="96" t="s">
        <v>2448</v>
      </c>
      <c r="O24" s="153" t="s">
        <v>2450</v>
      </c>
      <c r="P24" s="96"/>
      <c r="Q24" s="96" t="s">
        <v>2241</v>
      </c>
    </row>
    <row r="25" spans="1:17" s="118" customFormat="1" ht="18" x14ac:dyDescent="0.25">
      <c r="A25" s="153" t="str">
        <f>VLOOKUP(E25,'LISTADO ATM'!$A$2:$C$902,3,0)</f>
        <v>NORTE</v>
      </c>
      <c r="B25" s="112" t="s">
        <v>2702</v>
      </c>
      <c r="C25" s="97">
        <v>44412.050682870373</v>
      </c>
      <c r="D25" s="97" t="s">
        <v>2177</v>
      </c>
      <c r="E25" s="133">
        <v>64</v>
      </c>
      <c r="F25" s="153" t="str">
        <f>VLOOKUP(E25,VIP!$A$2:$O14872,2,0)</f>
        <v>DRBR064</v>
      </c>
      <c r="G25" s="153" t="str">
        <f>VLOOKUP(E25,'LISTADO ATM'!$A$2:$B$901,2,0)</f>
        <v xml:space="preserve">ATM COOPALINA (Cotuí) </v>
      </c>
      <c r="H25" s="153" t="str">
        <f>VLOOKUP(E25,VIP!$A$2:$O19833,7,FALSE)</f>
        <v>Si</v>
      </c>
      <c r="I25" s="153" t="str">
        <f>VLOOKUP(E25,VIP!$A$2:$O11798,8,FALSE)</f>
        <v>Si</v>
      </c>
      <c r="J25" s="153" t="str">
        <f>VLOOKUP(E25,VIP!$A$2:$O11748,8,FALSE)</f>
        <v>Si</v>
      </c>
      <c r="K25" s="153" t="str">
        <f>VLOOKUP(E25,VIP!$A$2:$O15322,6,0)</f>
        <v>NO</v>
      </c>
      <c r="L25" s="138" t="s">
        <v>2241</v>
      </c>
      <c r="M25" s="96" t="s">
        <v>2441</v>
      </c>
      <c r="N25" s="96" t="s">
        <v>2448</v>
      </c>
      <c r="O25" s="153" t="s">
        <v>2691</v>
      </c>
      <c r="P25" s="96"/>
      <c r="Q25" s="96" t="s">
        <v>2241</v>
      </c>
    </row>
    <row r="26" spans="1:17" s="118" customFormat="1" ht="18" x14ac:dyDescent="0.25">
      <c r="A26" s="153" t="str">
        <f>VLOOKUP(E26,'LISTADO ATM'!$A$2:$C$902,3,0)</f>
        <v>DISTRITO NACIONAL</v>
      </c>
      <c r="B26" s="112" t="s">
        <v>2703</v>
      </c>
      <c r="C26" s="97">
        <v>44412.049363425926</v>
      </c>
      <c r="D26" s="97" t="s">
        <v>2176</v>
      </c>
      <c r="E26" s="133">
        <v>744</v>
      </c>
      <c r="F26" s="153" t="str">
        <f>VLOOKUP(E26,VIP!$A$2:$O14873,2,0)</f>
        <v>DRBR289</v>
      </c>
      <c r="G26" s="153" t="str">
        <f>VLOOKUP(E26,'LISTADO ATM'!$A$2:$B$901,2,0)</f>
        <v xml:space="preserve">ATM Multicentro La Sirena Venezuela </v>
      </c>
      <c r="H26" s="153" t="str">
        <f>VLOOKUP(E26,VIP!$A$2:$O19834,7,FALSE)</f>
        <v>Si</v>
      </c>
      <c r="I26" s="153" t="str">
        <f>VLOOKUP(E26,VIP!$A$2:$O11799,8,FALSE)</f>
        <v>Si</v>
      </c>
      <c r="J26" s="153" t="str">
        <f>VLOOKUP(E26,VIP!$A$2:$O11749,8,FALSE)</f>
        <v>Si</v>
      </c>
      <c r="K26" s="153" t="str">
        <f>VLOOKUP(E26,VIP!$A$2:$O15323,6,0)</f>
        <v>SI</v>
      </c>
      <c r="L26" s="138" t="s">
        <v>2241</v>
      </c>
      <c r="M26" s="96" t="s">
        <v>2441</v>
      </c>
      <c r="N26" s="96" t="s">
        <v>2448</v>
      </c>
      <c r="O26" s="153" t="s">
        <v>2450</v>
      </c>
      <c r="P26" s="96"/>
      <c r="Q26" s="96" t="s">
        <v>2241</v>
      </c>
    </row>
    <row r="27" spans="1:17" s="118" customFormat="1" ht="18" x14ac:dyDescent="0.25">
      <c r="A27" s="153" t="str">
        <f>VLOOKUP(E27,'LISTADO ATM'!$A$2:$C$902,3,0)</f>
        <v>DISTRITO NACIONAL</v>
      </c>
      <c r="B27" s="112">
        <v>3335971809</v>
      </c>
      <c r="C27" s="97">
        <v>44406.735798611109</v>
      </c>
      <c r="D27" s="97" t="s">
        <v>2176</v>
      </c>
      <c r="E27" s="133">
        <v>761</v>
      </c>
      <c r="F27" s="153" t="str">
        <f>VLOOKUP(E27,VIP!$A$2:$O14813,2,0)</f>
        <v>DRBR761</v>
      </c>
      <c r="G27" s="153" t="str">
        <f>VLOOKUP(E27,'LISTADO ATM'!$A$2:$B$901,2,0)</f>
        <v xml:space="preserve">ATM ISSPOL </v>
      </c>
      <c r="H27" s="153" t="str">
        <f>VLOOKUP(E27,VIP!$A$2:$O19774,7,FALSE)</f>
        <v>Si</v>
      </c>
      <c r="I27" s="153" t="str">
        <f>VLOOKUP(E27,VIP!$A$2:$O11739,8,FALSE)</f>
        <v>Si</v>
      </c>
      <c r="J27" s="153" t="str">
        <f>VLOOKUP(E27,VIP!$A$2:$O11689,8,FALSE)</f>
        <v>Si</v>
      </c>
      <c r="K27" s="153" t="str">
        <f>VLOOKUP(E27,VIP!$A$2:$O15263,6,0)</f>
        <v>NO</v>
      </c>
      <c r="L27" s="138" t="s">
        <v>2241</v>
      </c>
      <c r="M27" s="96" t="s">
        <v>2441</v>
      </c>
      <c r="N27" s="152" t="s">
        <v>2606</v>
      </c>
      <c r="O27" s="153" t="s">
        <v>2450</v>
      </c>
      <c r="P27" s="162"/>
      <c r="Q27" s="96" t="s">
        <v>2241</v>
      </c>
    </row>
    <row r="28" spans="1:17" s="118" customFormat="1" ht="18" x14ac:dyDescent="0.25">
      <c r="A28" s="153" t="str">
        <f>VLOOKUP(E28,'LISTADO ATM'!$A$2:$C$902,3,0)</f>
        <v>NORTE</v>
      </c>
      <c r="B28" s="112" t="s">
        <v>2693</v>
      </c>
      <c r="C28" s="97">
        <v>44412.19734953704</v>
      </c>
      <c r="D28" s="97" t="s">
        <v>2177</v>
      </c>
      <c r="E28" s="133">
        <v>869</v>
      </c>
      <c r="F28" s="153" t="str">
        <f>VLOOKUP(E28,VIP!$A$2:$O14863,2,0)</f>
        <v>DRBR869</v>
      </c>
      <c r="G28" s="153" t="str">
        <f>VLOOKUP(E28,'LISTADO ATM'!$A$2:$B$901,2,0)</f>
        <v xml:space="preserve">ATM Estación Isla La Cueva (Cotuí) </v>
      </c>
      <c r="H28" s="153" t="str">
        <f>VLOOKUP(E28,VIP!$A$2:$O19824,7,FALSE)</f>
        <v>Si</v>
      </c>
      <c r="I28" s="153" t="str">
        <f>VLOOKUP(E28,VIP!$A$2:$O11789,8,FALSE)</f>
        <v>Si</v>
      </c>
      <c r="J28" s="153" t="str">
        <f>VLOOKUP(E28,VIP!$A$2:$O11739,8,FALSE)</f>
        <v>Si</v>
      </c>
      <c r="K28" s="153" t="str">
        <f>VLOOKUP(E28,VIP!$A$2:$O15313,6,0)</f>
        <v>NO</v>
      </c>
      <c r="L28" s="138" t="s">
        <v>2241</v>
      </c>
      <c r="M28" s="96" t="s">
        <v>2441</v>
      </c>
      <c r="N28" s="96" t="s">
        <v>2448</v>
      </c>
      <c r="O28" s="153" t="s">
        <v>2691</v>
      </c>
      <c r="P28" s="96"/>
      <c r="Q28" s="96" t="s">
        <v>2241</v>
      </c>
    </row>
    <row r="29" spans="1:17" s="118" customFormat="1" ht="18" x14ac:dyDescent="0.25">
      <c r="A29" s="153" t="str">
        <f>VLOOKUP(E29,'LISTADO ATM'!$A$2:$C$902,3,0)</f>
        <v>SUR</v>
      </c>
      <c r="B29" s="112" t="s">
        <v>2673</v>
      </c>
      <c r="C29" s="97">
        <v>44411.937708333331</v>
      </c>
      <c r="D29" s="97" t="s">
        <v>2176</v>
      </c>
      <c r="E29" s="133">
        <v>962</v>
      </c>
      <c r="F29" s="153" t="str">
        <f>VLOOKUP(E29,VIP!$A$2:$O14862,2,0)</f>
        <v>DRBR962</v>
      </c>
      <c r="G29" s="153" t="str">
        <f>VLOOKUP(E29,'LISTADO ATM'!$A$2:$B$901,2,0)</f>
        <v xml:space="preserve">ATM Oficina Villa Ofelia II (San Juan) </v>
      </c>
      <c r="H29" s="153" t="str">
        <f>VLOOKUP(E29,VIP!$A$2:$O19823,7,FALSE)</f>
        <v>Si</v>
      </c>
      <c r="I29" s="153" t="str">
        <f>VLOOKUP(E29,VIP!$A$2:$O11788,8,FALSE)</f>
        <v>Si</v>
      </c>
      <c r="J29" s="153" t="str">
        <f>VLOOKUP(E29,VIP!$A$2:$O11738,8,FALSE)</f>
        <v>Si</v>
      </c>
      <c r="K29" s="153" t="str">
        <f>VLOOKUP(E29,VIP!$A$2:$O15312,6,0)</f>
        <v>NO</v>
      </c>
      <c r="L29" s="138" t="s">
        <v>2241</v>
      </c>
      <c r="M29" s="96" t="s">
        <v>2441</v>
      </c>
      <c r="N29" s="96" t="s">
        <v>2448</v>
      </c>
      <c r="O29" s="153" t="s">
        <v>2450</v>
      </c>
      <c r="P29" s="96"/>
      <c r="Q29" s="96" t="s">
        <v>2241</v>
      </c>
    </row>
    <row r="30" spans="1:17" s="118" customFormat="1" ht="18" x14ac:dyDescent="0.25">
      <c r="A30" s="153" t="str">
        <f>VLOOKUP(E30,'LISTADO ATM'!$A$2:$C$902,3,0)</f>
        <v>DISTRITO NACIONAL</v>
      </c>
      <c r="B30" s="112" t="s">
        <v>2644</v>
      </c>
      <c r="C30" s="97">
        <v>44411.452685185184</v>
      </c>
      <c r="D30" s="97" t="s">
        <v>2444</v>
      </c>
      <c r="E30" s="133">
        <v>318</v>
      </c>
      <c r="F30" s="153" t="str">
        <f>VLOOKUP(E30,VIP!$A$2:$O14858,2,0)</f>
        <v>DRBR318</v>
      </c>
      <c r="G30" s="153" t="str">
        <f>VLOOKUP(E30,'LISTADO ATM'!$A$2:$B$901,2,0)</f>
        <v>ATM Autoservicio Lope de Vega</v>
      </c>
      <c r="H30" s="153" t="str">
        <f>VLOOKUP(E30,VIP!$A$2:$O19819,7,FALSE)</f>
        <v>Si</v>
      </c>
      <c r="I30" s="153" t="str">
        <f>VLOOKUP(E30,VIP!$A$2:$O11784,8,FALSE)</f>
        <v>Si</v>
      </c>
      <c r="J30" s="153" t="str">
        <f>VLOOKUP(E30,VIP!$A$2:$O11734,8,FALSE)</f>
        <v>Si</v>
      </c>
      <c r="K30" s="153" t="str">
        <f>VLOOKUP(E30,VIP!$A$2:$O15308,6,0)</f>
        <v>NO</v>
      </c>
      <c r="L30" s="138" t="s">
        <v>2650</v>
      </c>
      <c r="M30" s="96" t="s">
        <v>2441</v>
      </c>
      <c r="N30" s="96" t="s">
        <v>2448</v>
      </c>
      <c r="O30" s="153" t="s">
        <v>2449</v>
      </c>
      <c r="P30" s="96"/>
      <c r="Q30" s="96" t="s">
        <v>2650</v>
      </c>
    </row>
    <row r="31" spans="1:17" s="118" customFormat="1" ht="18" x14ac:dyDescent="0.25">
      <c r="A31" s="153" t="str">
        <f>VLOOKUP(E31,'LISTADO ATM'!$A$2:$C$902,3,0)</f>
        <v>NORTE</v>
      </c>
      <c r="B31" s="112" t="s">
        <v>2707</v>
      </c>
      <c r="C31" s="97">
        <v>44412.005266203705</v>
      </c>
      <c r="D31" s="97" t="s">
        <v>2594</v>
      </c>
      <c r="E31" s="133">
        <v>129</v>
      </c>
      <c r="F31" s="153" t="str">
        <f>VLOOKUP(E31,VIP!$A$2:$O14877,2,0)</f>
        <v>DRBR129</v>
      </c>
      <c r="G31" s="153" t="str">
        <f>VLOOKUP(E31,'LISTADO ATM'!$A$2:$B$901,2,0)</f>
        <v xml:space="preserve">ATM Multicentro La Sirena (Santiago) </v>
      </c>
      <c r="H31" s="153" t="str">
        <f>VLOOKUP(E31,VIP!$A$2:$O19838,7,FALSE)</f>
        <v>Si</v>
      </c>
      <c r="I31" s="153" t="str">
        <f>VLOOKUP(E31,VIP!$A$2:$O11803,8,FALSE)</f>
        <v>Si</v>
      </c>
      <c r="J31" s="153" t="str">
        <f>VLOOKUP(E31,VIP!$A$2:$O11753,8,FALSE)</f>
        <v>Si</v>
      </c>
      <c r="K31" s="153" t="str">
        <f>VLOOKUP(E31,VIP!$A$2:$O15327,6,0)</f>
        <v>SI</v>
      </c>
      <c r="L31" s="138" t="s">
        <v>2593</v>
      </c>
      <c r="M31" s="96" t="s">
        <v>2441</v>
      </c>
      <c r="N31" s="96" t="s">
        <v>2448</v>
      </c>
      <c r="O31" s="153" t="s">
        <v>2692</v>
      </c>
      <c r="P31" s="96"/>
      <c r="Q31" s="96" t="s">
        <v>2593</v>
      </c>
    </row>
    <row r="32" spans="1:17" s="118" customFormat="1" ht="18" x14ac:dyDescent="0.25">
      <c r="A32" s="153" t="str">
        <f>VLOOKUP(E32,'LISTADO ATM'!$A$2:$C$902,3,0)</f>
        <v>DISTRITO NACIONAL</v>
      </c>
      <c r="B32" s="112" t="s">
        <v>2681</v>
      </c>
      <c r="C32" s="97">
        <v>44411.913368055553</v>
      </c>
      <c r="D32" s="97" t="s">
        <v>2444</v>
      </c>
      <c r="E32" s="133">
        <v>165</v>
      </c>
      <c r="F32" s="153" t="str">
        <f>VLOOKUP(E32,VIP!$A$2:$O14870,2,0)</f>
        <v>DRBR165</v>
      </c>
      <c r="G32" s="153" t="str">
        <f>VLOOKUP(E32,'LISTADO ATM'!$A$2:$B$901,2,0)</f>
        <v>ATM Autoservicio Megacentro</v>
      </c>
      <c r="H32" s="153" t="str">
        <f>VLOOKUP(E32,VIP!$A$2:$O19831,7,FALSE)</f>
        <v>Si</v>
      </c>
      <c r="I32" s="153" t="str">
        <f>VLOOKUP(E32,VIP!$A$2:$O11796,8,FALSE)</f>
        <v>Si</v>
      </c>
      <c r="J32" s="153" t="str">
        <f>VLOOKUP(E32,VIP!$A$2:$O11746,8,FALSE)</f>
        <v>Si</v>
      </c>
      <c r="K32" s="153" t="str">
        <f>VLOOKUP(E32,VIP!$A$2:$O15320,6,0)</f>
        <v>SI</v>
      </c>
      <c r="L32" s="138" t="s">
        <v>2593</v>
      </c>
      <c r="M32" s="96" t="s">
        <v>2441</v>
      </c>
      <c r="N32" s="96" t="s">
        <v>2448</v>
      </c>
      <c r="O32" s="153" t="s">
        <v>2449</v>
      </c>
      <c r="P32" s="96"/>
      <c r="Q32" s="96" t="s">
        <v>2593</v>
      </c>
    </row>
    <row r="33" spans="1:23" s="118" customFormat="1" ht="18" x14ac:dyDescent="0.25">
      <c r="A33" s="153" t="str">
        <f>VLOOKUP(E33,'LISTADO ATM'!$A$2:$C$902,3,0)</f>
        <v>ESTE</v>
      </c>
      <c r="B33" s="112" t="s">
        <v>2706</v>
      </c>
      <c r="C33" s="97">
        <v>44412.010844907411</v>
      </c>
      <c r="D33" s="97" t="s">
        <v>2464</v>
      </c>
      <c r="E33" s="133">
        <v>219</v>
      </c>
      <c r="F33" s="153" t="str">
        <f>VLOOKUP(E33,VIP!$A$2:$O14876,2,0)</f>
        <v>DRBR219</v>
      </c>
      <c r="G33" s="153" t="str">
        <f>VLOOKUP(E33,'LISTADO ATM'!$A$2:$B$901,2,0)</f>
        <v xml:space="preserve">ATM Oficina La Altagracia (Higuey) </v>
      </c>
      <c r="H33" s="153" t="str">
        <f>VLOOKUP(E33,VIP!$A$2:$O19837,7,FALSE)</f>
        <v>Si</v>
      </c>
      <c r="I33" s="153" t="str">
        <f>VLOOKUP(E33,VIP!$A$2:$O11802,8,FALSE)</f>
        <v>Si</v>
      </c>
      <c r="J33" s="153" t="str">
        <f>VLOOKUP(E33,VIP!$A$2:$O11752,8,FALSE)</f>
        <v>Si</v>
      </c>
      <c r="K33" s="153" t="str">
        <f>VLOOKUP(E33,VIP!$A$2:$O15326,6,0)</f>
        <v>NO</v>
      </c>
      <c r="L33" s="138" t="s">
        <v>2593</v>
      </c>
      <c r="M33" s="96" t="s">
        <v>2441</v>
      </c>
      <c r="N33" s="96" t="s">
        <v>2448</v>
      </c>
      <c r="O33" s="153" t="s">
        <v>2465</v>
      </c>
      <c r="P33" s="96"/>
      <c r="Q33" s="96" t="s">
        <v>2593</v>
      </c>
    </row>
    <row r="34" spans="1:23" s="118" customFormat="1" ht="18" x14ac:dyDescent="0.25">
      <c r="A34" s="153" t="str">
        <f>VLOOKUP(E34,'LISTADO ATM'!$A$2:$C$902,3,0)</f>
        <v>NORTE</v>
      </c>
      <c r="B34" s="112">
        <v>3335975114</v>
      </c>
      <c r="C34" s="97">
        <v>44410.616666666669</v>
      </c>
      <c r="D34" s="97" t="s">
        <v>2464</v>
      </c>
      <c r="E34" s="133">
        <v>304</v>
      </c>
      <c r="F34" s="153" t="str">
        <f>VLOOKUP(E34,VIP!$A$2:$O14809,2,0)</f>
        <v>DRBR304</v>
      </c>
      <c r="G34" s="153" t="str">
        <f>VLOOKUP(E34,'LISTADO ATM'!$A$2:$B$901,2,0)</f>
        <v xml:space="preserve">ATM Multicentro La Sirena Estrella Sadhala </v>
      </c>
      <c r="H34" s="153" t="str">
        <f>VLOOKUP(E34,VIP!$A$2:$O19770,7,FALSE)</f>
        <v>Si</v>
      </c>
      <c r="I34" s="153" t="str">
        <f>VLOOKUP(E34,VIP!$A$2:$O11735,8,FALSE)</f>
        <v>Si</v>
      </c>
      <c r="J34" s="153" t="str">
        <f>VLOOKUP(E34,VIP!$A$2:$O11685,8,FALSE)</f>
        <v>Si</v>
      </c>
      <c r="K34" s="153" t="str">
        <f>VLOOKUP(E34,VIP!$A$2:$O15259,6,0)</f>
        <v>NO</v>
      </c>
      <c r="L34" s="138" t="s">
        <v>2593</v>
      </c>
      <c r="M34" s="96" t="s">
        <v>2441</v>
      </c>
      <c r="N34" s="96" t="s">
        <v>2448</v>
      </c>
      <c r="O34" s="153" t="s">
        <v>2465</v>
      </c>
      <c r="P34" s="162"/>
      <c r="Q34" s="96" t="s">
        <v>2593</v>
      </c>
    </row>
    <row r="35" spans="1:23" s="118" customFormat="1" ht="18" x14ac:dyDescent="0.25">
      <c r="A35" s="153" t="str">
        <f>VLOOKUP(E35,'LISTADO ATM'!$A$2:$C$902,3,0)</f>
        <v>NORTE</v>
      </c>
      <c r="B35" s="112" t="s">
        <v>2705</v>
      </c>
      <c r="C35" s="97">
        <v>44412.032916666663</v>
      </c>
      <c r="D35" s="97" t="s">
        <v>2464</v>
      </c>
      <c r="E35" s="133">
        <v>307</v>
      </c>
      <c r="F35" s="153" t="str">
        <f>VLOOKUP(E35,VIP!$A$2:$O14875,2,0)</f>
        <v>DRBR307</v>
      </c>
      <c r="G35" s="153" t="str">
        <f>VLOOKUP(E35,'LISTADO ATM'!$A$2:$B$901,2,0)</f>
        <v>ATM Oficina Nagua II</v>
      </c>
      <c r="H35" s="153" t="str">
        <f>VLOOKUP(E35,VIP!$A$2:$O19836,7,FALSE)</f>
        <v>Si</v>
      </c>
      <c r="I35" s="153" t="str">
        <f>VLOOKUP(E35,VIP!$A$2:$O11801,8,FALSE)</f>
        <v>Si</v>
      </c>
      <c r="J35" s="153" t="str">
        <f>VLOOKUP(E35,VIP!$A$2:$O11751,8,FALSE)</f>
        <v>Si</v>
      </c>
      <c r="K35" s="153" t="str">
        <f>VLOOKUP(E35,VIP!$A$2:$O15325,6,0)</f>
        <v>SI</v>
      </c>
      <c r="L35" s="138" t="s">
        <v>2593</v>
      </c>
      <c r="M35" s="96" t="s">
        <v>2441</v>
      </c>
      <c r="N35" s="96" t="s">
        <v>2448</v>
      </c>
      <c r="O35" s="153" t="s">
        <v>2465</v>
      </c>
      <c r="P35" s="96"/>
      <c r="Q35" s="96" t="s">
        <v>2593</v>
      </c>
    </row>
    <row r="36" spans="1:23" s="118" customFormat="1" ht="18" x14ac:dyDescent="0.25">
      <c r="A36" s="153" t="str">
        <f>VLOOKUP(E36,'LISTADO ATM'!$A$2:$C$902,3,0)</f>
        <v>NORTE</v>
      </c>
      <c r="B36" s="112" t="s">
        <v>2661</v>
      </c>
      <c r="C36" s="97">
        <v>44411.652465277781</v>
      </c>
      <c r="D36" s="97" t="s">
        <v>2594</v>
      </c>
      <c r="E36" s="133">
        <v>944</v>
      </c>
      <c r="F36" s="153" t="str">
        <f>VLOOKUP(E36,VIP!$A$2:$O14859,2,0)</f>
        <v>DRBR944</v>
      </c>
      <c r="G36" s="153" t="str">
        <f>VLOOKUP(E36,'LISTADO ATM'!$A$2:$B$901,2,0)</f>
        <v xml:space="preserve">ATM UNP Mao </v>
      </c>
      <c r="H36" s="153" t="str">
        <f>VLOOKUP(E36,VIP!$A$2:$O19820,7,FALSE)</f>
        <v>Si</v>
      </c>
      <c r="I36" s="153" t="str">
        <f>VLOOKUP(E36,VIP!$A$2:$O11785,8,FALSE)</f>
        <v>Si</v>
      </c>
      <c r="J36" s="153" t="str">
        <f>VLOOKUP(E36,VIP!$A$2:$O11735,8,FALSE)</f>
        <v>Si</v>
      </c>
      <c r="K36" s="153" t="str">
        <f>VLOOKUP(E36,VIP!$A$2:$O15309,6,0)</f>
        <v>NO</v>
      </c>
      <c r="L36" s="138" t="s">
        <v>2593</v>
      </c>
      <c r="M36" s="96" t="s">
        <v>2441</v>
      </c>
      <c r="N36" s="96" t="s">
        <v>2448</v>
      </c>
      <c r="O36" s="153" t="s">
        <v>2623</v>
      </c>
      <c r="P36" s="96"/>
      <c r="Q36" s="96" t="s">
        <v>2593</v>
      </c>
    </row>
    <row r="37" spans="1:23" s="118" customFormat="1" ht="18" x14ac:dyDescent="0.25">
      <c r="A37" s="153" t="str">
        <f>VLOOKUP(E37,'LISTADO ATM'!$A$2:$C$902,3,0)</f>
        <v>DISTRITO NACIONAL</v>
      </c>
      <c r="B37" s="112" t="s">
        <v>2602</v>
      </c>
      <c r="C37" s="97">
        <v>44410.088495370372</v>
      </c>
      <c r="D37" s="97" t="s">
        <v>2176</v>
      </c>
      <c r="E37" s="133">
        <v>946</v>
      </c>
      <c r="F37" s="153" t="str">
        <f>VLOOKUP(E37,VIP!$A$2:$O14837,2,0)</f>
        <v>DRBR24R</v>
      </c>
      <c r="G37" s="153" t="str">
        <f>VLOOKUP(E37,'LISTADO ATM'!$A$2:$B$901,2,0)</f>
        <v xml:space="preserve">ATM Oficina Núñez de Cáceres I </v>
      </c>
      <c r="H37" s="153" t="str">
        <f>VLOOKUP(E37,VIP!$A$2:$O19798,7,FALSE)</f>
        <v>Si</v>
      </c>
      <c r="I37" s="153" t="str">
        <f>VLOOKUP(E37,VIP!$A$2:$O11763,8,FALSE)</f>
        <v>Si</v>
      </c>
      <c r="J37" s="153" t="str">
        <f>VLOOKUP(E37,VIP!$A$2:$O11713,8,FALSE)</f>
        <v>Si</v>
      </c>
      <c r="K37" s="153" t="str">
        <f>VLOOKUP(E37,VIP!$A$2:$O15287,6,0)</f>
        <v>NO</v>
      </c>
      <c r="L37" s="138" t="s">
        <v>2593</v>
      </c>
      <c r="M37" s="96" t="s">
        <v>2441</v>
      </c>
      <c r="N37" s="152" t="s">
        <v>2606</v>
      </c>
      <c r="O37" s="153" t="s">
        <v>2450</v>
      </c>
      <c r="P37" s="96"/>
      <c r="Q37" s="96" t="s">
        <v>2593</v>
      </c>
    </row>
    <row r="38" spans="1:23" s="118" customFormat="1" ht="18" x14ac:dyDescent="0.25">
      <c r="A38" s="153" t="str">
        <f>VLOOKUP(E38,'LISTADO ATM'!$A$2:$C$902,3,0)</f>
        <v>DISTRITO NACIONAL</v>
      </c>
      <c r="B38" s="112" t="s">
        <v>2656</v>
      </c>
      <c r="C38" s="97">
        <v>44411.581944444442</v>
      </c>
      <c r="D38" s="97" t="s">
        <v>2464</v>
      </c>
      <c r="E38" s="133">
        <v>2</v>
      </c>
      <c r="F38" s="153" t="str">
        <f>VLOOKUP(E38,VIP!$A$2:$O14863,2,0)</f>
        <v>DRBR002</v>
      </c>
      <c r="G38" s="153" t="str">
        <f>VLOOKUP(E38,'LISTADO ATM'!$A$2:$B$901,2,0)</f>
        <v>ATM Autoservicio Padre Castellano</v>
      </c>
      <c r="H38" s="153" t="str">
        <f>VLOOKUP(E38,VIP!$A$2:$O19824,7,FALSE)</f>
        <v>Si</v>
      </c>
      <c r="I38" s="153" t="str">
        <f>VLOOKUP(E38,VIP!$A$2:$O11789,8,FALSE)</f>
        <v>Si</v>
      </c>
      <c r="J38" s="153" t="str">
        <f>VLOOKUP(E38,VIP!$A$2:$O11739,8,FALSE)</f>
        <v>Si</v>
      </c>
      <c r="K38" s="153" t="str">
        <f>VLOOKUP(E38,VIP!$A$2:$O15313,6,0)</f>
        <v>NO</v>
      </c>
      <c r="L38" s="138" t="s">
        <v>2555</v>
      </c>
      <c r="M38" s="96" t="s">
        <v>2441</v>
      </c>
      <c r="N38" s="96" t="s">
        <v>2448</v>
      </c>
      <c r="O38" s="153" t="s">
        <v>2465</v>
      </c>
      <c r="P38" s="96"/>
      <c r="Q38" s="96" t="s">
        <v>2555</v>
      </c>
    </row>
    <row r="39" spans="1:23" s="118" customFormat="1" ht="18" x14ac:dyDescent="0.25">
      <c r="A39" s="153" t="str">
        <f>VLOOKUP(E39,'LISTADO ATM'!$A$2:$C$902,3,0)</f>
        <v>DISTRITO NACIONAL</v>
      </c>
      <c r="B39" s="112" t="s">
        <v>2668</v>
      </c>
      <c r="C39" s="97">
        <v>44411.689247685186</v>
      </c>
      <c r="D39" s="97" t="s">
        <v>2444</v>
      </c>
      <c r="E39" s="133">
        <v>20</v>
      </c>
      <c r="F39" s="153" t="str">
        <f>VLOOKUP(E39,VIP!$A$2:$O14871,2,0)</f>
        <v>DRBR049</v>
      </c>
      <c r="G39" s="153" t="str">
        <f>VLOOKUP(E39,'LISTADO ATM'!$A$2:$B$901,2,0)</f>
        <v>ATM S/M Aprezio Las Palmas</v>
      </c>
      <c r="H39" s="153" t="str">
        <f>VLOOKUP(E39,VIP!$A$2:$O19832,7,FALSE)</f>
        <v>Si</v>
      </c>
      <c r="I39" s="153" t="str">
        <f>VLOOKUP(E39,VIP!$A$2:$O11797,8,FALSE)</f>
        <v>Si</v>
      </c>
      <c r="J39" s="153" t="str">
        <f>VLOOKUP(E39,VIP!$A$2:$O11747,8,FALSE)</f>
        <v>Si</v>
      </c>
      <c r="K39" s="153" t="str">
        <f>VLOOKUP(E39,VIP!$A$2:$O15321,6,0)</f>
        <v>NO</v>
      </c>
      <c r="L39" s="138" t="s">
        <v>2555</v>
      </c>
      <c r="M39" s="96" t="s">
        <v>2441</v>
      </c>
      <c r="N39" s="96" t="s">
        <v>2448</v>
      </c>
      <c r="O39" s="153" t="s">
        <v>2449</v>
      </c>
      <c r="P39" s="96"/>
      <c r="Q39" s="96" t="s">
        <v>2555</v>
      </c>
    </row>
    <row r="40" spans="1:23" s="118" customFormat="1" ht="18" x14ac:dyDescent="0.25">
      <c r="A40" s="153" t="str">
        <f>VLOOKUP(E40,'LISTADO ATM'!$A$2:$C$902,3,0)</f>
        <v>DISTRITO NACIONAL</v>
      </c>
      <c r="B40" s="112" t="s">
        <v>2601</v>
      </c>
      <c r="C40" s="97">
        <v>44409.887986111113</v>
      </c>
      <c r="D40" s="97" t="s">
        <v>2444</v>
      </c>
      <c r="E40" s="133">
        <v>26</v>
      </c>
      <c r="F40" s="153" t="str">
        <f>VLOOKUP(E40,VIP!$A$2:$O14836,2,0)</f>
        <v>DRBR221</v>
      </c>
      <c r="G40" s="153" t="str">
        <f>VLOOKUP(E40,'LISTADO ATM'!$A$2:$B$901,2,0)</f>
        <v>ATM S/M Jumbo San Isidro</v>
      </c>
      <c r="H40" s="153" t="str">
        <f>VLOOKUP(E40,VIP!$A$2:$O19797,7,FALSE)</f>
        <v>Si</v>
      </c>
      <c r="I40" s="153" t="str">
        <f>VLOOKUP(E40,VIP!$A$2:$O11762,8,FALSE)</f>
        <v>Si</v>
      </c>
      <c r="J40" s="153" t="str">
        <f>VLOOKUP(E40,VIP!$A$2:$O11712,8,FALSE)</f>
        <v>Si</v>
      </c>
      <c r="K40" s="153" t="str">
        <f>VLOOKUP(E40,VIP!$A$2:$O15286,6,0)</f>
        <v>NO</v>
      </c>
      <c r="L40" s="138" t="s">
        <v>2555</v>
      </c>
      <c r="M40" s="96" t="s">
        <v>2441</v>
      </c>
      <c r="N40" s="152" t="s">
        <v>2606</v>
      </c>
      <c r="O40" s="153" t="s">
        <v>2449</v>
      </c>
      <c r="P40" s="96"/>
      <c r="Q40" s="96" t="s">
        <v>2555</v>
      </c>
    </row>
    <row r="41" spans="1:23" s="118" customFormat="1" ht="18" x14ac:dyDescent="0.25">
      <c r="A41" s="153" t="str">
        <f>VLOOKUP(E41,'LISTADO ATM'!$A$2:$C$902,3,0)</f>
        <v>DISTRITO NACIONAL</v>
      </c>
      <c r="B41" s="112" t="s">
        <v>2599</v>
      </c>
      <c r="C41" s="97">
        <v>44408.822256944448</v>
      </c>
      <c r="D41" s="97" t="s">
        <v>2444</v>
      </c>
      <c r="E41" s="133">
        <v>536</v>
      </c>
      <c r="F41" s="153" t="str">
        <f>VLOOKUP(E41,VIP!$A$2:$O14860,2,0)</f>
        <v>DRBR509</v>
      </c>
      <c r="G41" s="153" t="str">
        <f>VLOOKUP(E41,'LISTADO ATM'!$A$2:$B$901,2,0)</f>
        <v xml:space="preserve">ATM Super Lama San Isidro </v>
      </c>
      <c r="H41" s="153" t="str">
        <f>VLOOKUP(E41,VIP!$A$2:$O19821,7,FALSE)</f>
        <v>Si</v>
      </c>
      <c r="I41" s="153" t="str">
        <f>VLOOKUP(E41,VIP!$A$2:$O11786,8,FALSE)</f>
        <v>Si</v>
      </c>
      <c r="J41" s="153" t="str">
        <f>VLOOKUP(E41,VIP!$A$2:$O11736,8,FALSE)</f>
        <v>Si</v>
      </c>
      <c r="K41" s="153" t="str">
        <f>VLOOKUP(E41,VIP!$A$2:$O15310,6,0)</f>
        <v>NO</v>
      </c>
      <c r="L41" s="138" t="s">
        <v>2555</v>
      </c>
      <c r="M41" s="96" t="s">
        <v>2441</v>
      </c>
      <c r="N41" s="152" t="s">
        <v>2606</v>
      </c>
      <c r="O41" s="153" t="s">
        <v>2449</v>
      </c>
      <c r="P41" s="96"/>
      <c r="Q41" s="96" t="s">
        <v>2555</v>
      </c>
    </row>
    <row r="42" spans="1:23" s="118" customFormat="1" ht="18" x14ac:dyDescent="0.25">
      <c r="A42" s="153" t="str">
        <f>VLOOKUP(E42,'LISTADO ATM'!$A$2:$C$902,3,0)</f>
        <v>DISTRITO NACIONAL</v>
      </c>
      <c r="B42" s="112" t="s">
        <v>2608</v>
      </c>
      <c r="C42" s="97">
        <v>44410.558148148149</v>
      </c>
      <c r="D42" s="97" t="s">
        <v>2444</v>
      </c>
      <c r="E42" s="133">
        <v>639</v>
      </c>
      <c r="F42" s="153" t="str">
        <f>VLOOKUP(E42,VIP!$A$2:$O14849,2,0)</f>
        <v>DRBR639</v>
      </c>
      <c r="G42" s="153" t="str">
        <f>VLOOKUP(E42,'LISTADO ATM'!$A$2:$B$901,2,0)</f>
        <v xml:space="preserve">ATM Comisión Militar MOPC </v>
      </c>
      <c r="H42" s="153" t="str">
        <f>VLOOKUP(E42,VIP!$A$2:$O19810,7,FALSE)</f>
        <v>Si</v>
      </c>
      <c r="I42" s="153" t="str">
        <f>VLOOKUP(E42,VIP!$A$2:$O11775,8,FALSE)</f>
        <v>Si</v>
      </c>
      <c r="J42" s="153" t="str">
        <f>VLOOKUP(E42,VIP!$A$2:$O11725,8,FALSE)</f>
        <v>Si</v>
      </c>
      <c r="K42" s="153" t="str">
        <f>VLOOKUP(E42,VIP!$A$2:$O15299,6,0)</f>
        <v>NO</v>
      </c>
      <c r="L42" s="138" t="s">
        <v>2555</v>
      </c>
      <c r="M42" s="96" t="s">
        <v>2441</v>
      </c>
      <c r="N42" s="96" t="s">
        <v>2448</v>
      </c>
      <c r="O42" s="153" t="s">
        <v>2449</v>
      </c>
      <c r="P42" s="96"/>
      <c r="Q42" s="96" t="s">
        <v>2555</v>
      </c>
    </row>
    <row r="43" spans="1:23" s="118" customFormat="1" ht="18" x14ac:dyDescent="0.25">
      <c r="A43" s="153" t="str">
        <f>VLOOKUP(E43,'LISTADO ATM'!$A$2:$C$902,3,0)</f>
        <v>DISTRITO NACIONAL</v>
      </c>
      <c r="B43" s="112" t="s">
        <v>2694</v>
      </c>
      <c r="C43" s="97">
        <v>44412.1640625</v>
      </c>
      <c r="D43" s="97" t="s">
        <v>2444</v>
      </c>
      <c r="E43" s="133">
        <v>237</v>
      </c>
      <c r="F43" s="153" t="str">
        <f>VLOOKUP(E43,VIP!$A$2:$O14864,2,0)</f>
        <v>DRBR237</v>
      </c>
      <c r="G43" s="153" t="str">
        <f>VLOOKUP(E43,'LISTADO ATM'!$A$2:$B$901,2,0)</f>
        <v xml:space="preserve">ATM UNP Plaza Vásquez </v>
      </c>
      <c r="H43" s="153" t="str">
        <f>VLOOKUP(E43,VIP!$A$2:$O19825,7,FALSE)</f>
        <v>Si</v>
      </c>
      <c r="I43" s="153" t="str">
        <f>VLOOKUP(E43,VIP!$A$2:$O11790,8,FALSE)</f>
        <v>Si</v>
      </c>
      <c r="J43" s="153" t="str">
        <f>VLOOKUP(E43,VIP!$A$2:$O11740,8,FALSE)</f>
        <v>Si</v>
      </c>
      <c r="K43" s="153" t="str">
        <f>VLOOKUP(E43,VIP!$A$2:$O15314,6,0)</f>
        <v>SI</v>
      </c>
      <c r="L43" s="138" t="s">
        <v>2437</v>
      </c>
      <c r="M43" s="96" t="s">
        <v>2441</v>
      </c>
      <c r="N43" s="96" t="s">
        <v>2448</v>
      </c>
      <c r="O43" s="153" t="s">
        <v>2449</v>
      </c>
      <c r="P43" s="96"/>
      <c r="Q43" s="96" t="s">
        <v>2437</v>
      </c>
    </row>
    <row r="44" spans="1:23" s="118" customFormat="1" ht="18" x14ac:dyDescent="0.25">
      <c r="A44" s="153" t="str">
        <f>VLOOKUP(E44,'LISTADO ATM'!$A$2:$C$902,3,0)</f>
        <v>ESTE</v>
      </c>
      <c r="B44" s="112" t="s">
        <v>2700</v>
      </c>
      <c r="C44" s="97">
        <v>44412.07539351852</v>
      </c>
      <c r="D44" s="97" t="s">
        <v>2464</v>
      </c>
      <c r="E44" s="133">
        <v>293</v>
      </c>
      <c r="F44" s="153" t="str">
        <f>VLOOKUP(E44,VIP!$A$2:$O14870,2,0)</f>
        <v>DRBR293</v>
      </c>
      <c r="G44" s="153" t="str">
        <f>VLOOKUP(E44,'LISTADO ATM'!$A$2:$B$901,2,0)</f>
        <v xml:space="preserve">ATM S/M Nueva Visión (San Pedro) </v>
      </c>
      <c r="H44" s="153" t="str">
        <f>VLOOKUP(E44,VIP!$A$2:$O19831,7,FALSE)</f>
        <v>Si</v>
      </c>
      <c r="I44" s="153" t="str">
        <f>VLOOKUP(E44,VIP!$A$2:$O11796,8,FALSE)</f>
        <v>Si</v>
      </c>
      <c r="J44" s="153" t="str">
        <f>VLOOKUP(E44,VIP!$A$2:$O11746,8,FALSE)</f>
        <v>Si</v>
      </c>
      <c r="K44" s="153" t="str">
        <f>VLOOKUP(E44,VIP!$A$2:$O15320,6,0)</f>
        <v>NO</v>
      </c>
      <c r="L44" s="138" t="s">
        <v>2437</v>
      </c>
      <c r="M44" s="96" t="s">
        <v>2441</v>
      </c>
      <c r="N44" s="96" t="s">
        <v>2448</v>
      </c>
      <c r="O44" s="153" t="s">
        <v>2465</v>
      </c>
      <c r="P44" s="96"/>
      <c r="Q44" s="96" t="s">
        <v>2437</v>
      </c>
    </row>
    <row r="45" spans="1:23" ht="18" x14ac:dyDescent="0.25">
      <c r="A45" s="154" t="str">
        <f>VLOOKUP(E45,'LISTADO ATM'!$A$2:$C$902,3,0)</f>
        <v>ESTE</v>
      </c>
      <c r="B45" s="112" t="s">
        <v>2642</v>
      </c>
      <c r="C45" s="97">
        <v>44411.460497685184</v>
      </c>
      <c r="D45" s="97" t="s">
        <v>2444</v>
      </c>
      <c r="E45" s="133">
        <v>480</v>
      </c>
      <c r="F45" s="154" t="str">
        <f>VLOOKUP(E45,VIP!$A$2:$O14855,2,0)</f>
        <v>DRBR480</v>
      </c>
      <c r="G45" s="154" t="str">
        <f>VLOOKUP(E45,'LISTADO ATM'!$A$2:$B$901,2,0)</f>
        <v>ATM UNP Farmaconal Higuey</v>
      </c>
      <c r="H45" s="154" t="str">
        <f>VLOOKUP(E45,VIP!$A$2:$O19816,7,FALSE)</f>
        <v>N/A</v>
      </c>
      <c r="I45" s="154" t="str">
        <f>VLOOKUP(E45,VIP!$A$2:$O11781,8,FALSE)</f>
        <v>N/A</v>
      </c>
      <c r="J45" s="154" t="str">
        <f>VLOOKUP(E45,VIP!$A$2:$O11731,8,FALSE)</f>
        <v>N/A</v>
      </c>
      <c r="K45" s="154" t="str">
        <f>VLOOKUP(E45,VIP!$A$2:$O15305,6,0)</f>
        <v>N/A</v>
      </c>
      <c r="L45" s="138" t="s">
        <v>2437</v>
      </c>
      <c r="M45" s="96" t="s">
        <v>2441</v>
      </c>
      <c r="N45" s="96" t="s">
        <v>2448</v>
      </c>
      <c r="O45" s="154" t="s">
        <v>2449</v>
      </c>
      <c r="P45" s="96"/>
      <c r="Q45" s="96" t="s">
        <v>2437</v>
      </c>
      <c r="R45" s="44"/>
      <c r="S45" s="102"/>
      <c r="T45" s="102"/>
      <c r="U45" s="102"/>
      <c r="V45" s="78"/>
      <c r="W45" s="69"/>
    </row>
    <row r="46" spans="1:23" ht="18" x14ac:dyDescent="0.25">
      <c r="A46" s="154" t="str">
        <f>VLOOKUP(E46,'LISTADO ATM'!$A$2:$C$902,3,0)</f>
        <v>DISTRITO NACIONAL</v>
      </c>
      <c r="B46" s="112">
        <v>3335973017</v>
      </c>
      <c r="C46" s="97">
        <v>44407.688796296294</v>
      </c>
      <c r="D46" s="97" t="s">
        <v>2444</v>
      </c>
      <c r="E46" s="133">
        <v>672</v>
      </c>
      <c r="F46" s="154" t="str">
        <f>VLOOKUP(E46,VIP!$A$2:$O14811,2,0)</f>
        <v>DRBR672</v>
      </c>
      <c r="G46" s="154" t="str">
        <f>VLOOKUP(E46,'LISTADO ATM'!$A$2:$B$901,2,0)</f>
        <v>ATM Destacamento Policía Nacional La Victoria</v>
      </c>
      <c r="H46" s="154" t="str">
        <f>VLOOKUP(E46,VIP!$A$2:$O19772,7,FALSE)</f>
        <v>Si</v>
      </c>
      <c r="I46" s="154" t="str">
        <f>VLOOKUP(E46,VIP!$A$2:$O11737,8,FALSE)</f>
        <v>Si</v>
      </c>
      <c r="J46" s="154" t="str">
        <f>VLOOKUP(E46,VIP!$A$2:$O11687,8,FALSE)</f>
        <v>Si</v>
      </c>
      <c r="K46" s="154" t="str">
        <f>VLOOKUP(E46,VIP!$A$2:$O15261,6,0)</f>
        <v>SI</v>
      </c>
      <c r="L46" s="138" t="s">
        <v>2437</v>
      </c>
      <c r="M46" s="96" t="s">
        <v>2441</v>
      </c>
      <c r="N46" s="152" t="s">
        <v>2606</v>
      </c>
      <c r="O46" s="154" t="s">
        <v>2449</v>
      </c>
      <c r="P46" s="162"/>
      <c r="Q46" s="96" t="s">
        <v>2437</v>
      </c>
      <c r="R46" s="44"/>
      <c r="S46" s="102"/>
      <c r="T46" s="102"/>
      <c r="U46" s="102"/>
      <c r="V46" s="78"/>
      <c r="W46" s="69"/>
    </row>
    <row r="47" spans="1:23" ht="18" x14ac:dyDescent="0.25">
      <c r="A47" s="154" t="str">
        <f>VLOOKUP(E47,'LISTADO ATM'!$A$2:$C$902,3,0)</f>
        <v>DISTRITO NACIONAL</v>
      </c>
      <c r="B47" s="112" t="s">
        <v>2675</v>
      </c>
      <c r="C47" s="97">
        <v>44411.934641203705</v>
      </c>
      <c r="D47" s="97" t="s">
        <v>2444</v>
      </c>
      <c r="E47" s="133">
        <v>710</v>
      </c>
      <c r="F47" s="154" t="str">
        <f>VLOOKUP(E47,VIP!$A$2:$O14864,2,0)</f>
        <v>DRBR506</v>
      </c>
      <c r="G47" s="154" t="str">
        <f>VLOOKUP(E47,'LISTADO ATM'!$A$2:$B$901,2,0)</f>
        <v xml:space="preserve">ATM S/M Soberano </v>
      </c>
      <c r="H47" s="154" t="str">
        <f>VLOOKUP(E47,VIP!$A$2:$O19825,7,FALSE)</f>
        <v>Si</v>
      </c>
      <c r="I47" s="154" t="str">
        <f>VLOOKUP(E47,VIP!$A$2:$O11790,8,FALSE)</f>
        <v>Si</v>
      </c>
      <c r="J47" s="154" t="str">
        <f>VLOOKUP(E47,VIP!$A$2:$O11740,8,FALSE)</f>
        <v>Si</v>
      </c>
      <c r="K47" s="154" t="str">
        <f>VLOOKUP(E47,VIP!$A$2:$O15314,6,0)</f>
        <v>NO</v>
      </c>
      <c r="L47" s="138" t="s">
        <v>2437</v>
      </c>
      <c r="M47" s="96" t="s">
        <v>2441</v>
      </c>
      <c r="N47" s="96" t="s">
        <v>2448</v>
      </c>
      <c r="O47" s="154" t="s">
        <v>2449</v>
      </c>
      <c r="P47" s="96"/>
      <c r="Q47" s="96" t="s">
        <v>2437</v>
      </c>
      <c r="R47" s="44"/>
      <c r="S47" s="102"/>
      <c r="T47" s="102"/>
      <c r="U47" s="102"/>
      <c r="V47" s="78"/>
      <c r="W47" s="69"/>
    </row>
    <row r="48" spans="1:23" ht="18" x14ac:dyDescent="0.25">
      <c r="A48" s="154" t="str">
        <f>VLOOKUP(E48,'LISTADO ATM'!$A$2:$C$902,3,0)</f>
        <v>SUR</v>
      </c>
      <c r="B48" s="112" t="s">
        <v>2699</v>
      </c>
      <c r="C48" s="97">
        <v>44412.144375000003</v>
      </c>
      <c r="D48" s="97" t="s">
        <v>2464</v>
      </c>
      <c r="E48" s="133">
        <v>765</v>
      </c>
      <c r="F48" s="154" t="str">
        <f>VLOOKUP(E48,VIP!$A$2:$O14869,2,0)</f>
        <v>DRBR191</v>
      </c>
      <c r="G48" s="154" t="str">
        <f>VLOOKUP(E48,'LISTADO ATM'!$A$2:$B$901,2,0)</f>
        <v xml:space="preserve">ATM Oficina Azua I </v>
      </c>
      <c r="H48" s="154" t="str">
        <f>VLOOKUP(E48,VIP!$A$2:$O19830,7,FALSE)</f>
        <v>Si</v>
      </c>
      <c r="I48" s="154" t="str">
        <f>VLOOKUP(E48,VIP!$A$2:$O11795,8,FALSE)</f>
        <v>Si</v>
      </c>
      <c r="J48" s="154" t="str">
        <f>VLOOKUP(E48,VIP!$A$2:$O11745,8,FALSE)</f>
        <v>Si</v>
      </c>
      <c r="K48" s="154" t="str">
        <f>VLOOKUP(E48,VIP!$A$2:$O15319,6,0)</f>
        <v>NO</v>
      </c>
      <c r="L48" s="138" t="s">
        <v>2437</v>
      </c>
      <c r="M48" s="96" t="s">
        <v>2441</v>
      </c>
      <c r="N48" s="96" t="s">
        <v>2448</v>
      </c>
      <c r="O48" s="154" t="s">
        <v>2465</v>
      </c>
      <c r="P48" s="96"/>
      <c r="Q48" s="96" t="s">
        <v>2437</v>
      </c>
      <c r="R48" s="44"/>
      <c r="S48" s="102"/>
      <c r="T48" s="102"/>
      <c r="U48" s="102"/>
      <c r="V48" s="78"/>
      <c r="W48" s="69"/>
    </row>
    <row r="49" spans="1:23" ht="18" x14ac:dyDescent="0.25">
      <c r="A49" s="154" t="str">
        <f>VLOOKUP(E49,'LISTADO ATM'!$A$2:$C$902,3,0)</f>
        <v>ESTE</v>
      </c>
      <c r="B49" s="112" t="s">
        <v>2698</v>
      </c>
      <c r="C49" s="97">
        <v>44412.147349537037</v>
      </c>
      <c r="D49" s="97" t="s">
        <v>2464</v>
      </c>
      <c r="E49" s="133">
        <v>802</v>
      </c>
      <c r="F49" s="154" t="str">
        <f>VLOOKUP(E49,VIP!$A$2:$O14868,2,0)</f>
        <v>DRBR802</v>
      </c>
      <c r="G49" s="154" t="str">
        <f>VLOOKUP(E49,'LISTADO ATM'!$A$2:$B$901,2,0)</f>
        <v xml:space="preserve">ATM UNP Aeropuerto La Romana </v>
      </c>
      <c r="H49" s="154" t="str">
        <f>VLOOKUP(E49,VIP!$A$2:$O19829,7,FALSE)</f>
        <v>Si</v>
      </c>
      <c r="I49" s="154" t="str">
        <f>VLOOKUP(E49,VIP!$A$2:$O11794,8,FALSE)</f>
        <v>Si</v>
      </c>
      <c r="J49" s="154" t="str">
        <f>VLOOKUP(E49,VIP!$A$2:$O11744,8,FALSE)</f>
        <v>Si</v>
      </c>
      <c r="K49" s="154" t="str">
        <f>VLOOKUP(E49,VIP!$A$2:$O15318,6,0)</f>
        <v>NO</v>
      </c>
      <c r="L49" s="138" t="s">
        <v>2437</v>
      </c>
      <c r="M49" s="96" t="s">
        <v>2441</v>
      </c>
      <c r="N49" s="96" t="s">
        <v>2448</v>
      </c>
      <c r="O49" s="154" t="s">
        <v>2465</v>
      </c>
      <c r="P49" s="96"/>
      <c r="Q49" s="96" t="s">
        <v>2437</v>
      </c>
      <c r="R49" s="44"/>
      <c r="S49" s="102"/>
      <c r="T49" s="102"/>
      <c r="U49" s="102"/>
      <c r="V49" s="78"/>
      <c r="W49" s="69"/>
    </row>
    <row r="50" spans="1:23" ht="18" x14ac:dyDescent="0.25">
      <c r="A50" s="154" t="str">
        <f>VLOOKUP(E50,'LISTADO ATM'!$A$2:$C$902,3,0)</f>
        <v>SUR</v>
      </c>
      <c r="B50" s="112" t="s">
        <v>2643</v>
      </c>
      <c r="C50" s="97">
        <v>44411.457118055558</v>
      </c>
      <c r="D50" s="97" t="s">
        <v>2444</v>
      </c>
      <c r="E50" s="133">
        <v>825</v>
      </c>
      <c r="F50" s="154" t="str">
        <f>VLOOKUP(E50,VIP!$A$2:$O14856,2,0)</f>
        <v>DRBR825</v>
      </c>
      <c r="G50" s="154" t="str">
        <f>VLOOKUP(E50,'LISTADO ATM'!$A$2:$B$901,2,0)</f>
        <v xml:space="preserve">ATM Estacion Eco Cibeles (Las Matas de Farfán) </v>
      </c>
      <c r="H50" s="154" t="str">
        <f>VLOOKUP(E50,VIP!$A$2:$O19817,7,FALSE)</f>
        <v>Si</v>
      </c>
      <c r="I50" s="154" t="str">
        <f>VLOOKUP(E50,VIP!$A$2:$O11782,8,FALSE)</f>
        <v>Si</v>
      </c>
      <c r="J50" s="154" t="str">
        <f>VLOOKUP(E50,VIP!$A$2:$O11732,8,FALSE)</f>
        <v>Si</v>
      </c>
      <c r="K50" s="154" t="str">
        <f>VLOOKUP(E50,VIP!$A$2:$O15306,6,0)</f>
        <v>NO</v>
      </c>
      <c r="L50" s="138" t="s">
        <v>2437</v>
      </c>
      <c r="M50" s="96" t="s">
        <v>2441</v>
      </c>
      <c r="N50" s="96" t="s">
        <v>2448</v>
      </c>
      <c r="O50" s="154" t="s">
        <v>2449</v>
      </c>
      <c r="P50" s="96"/>
      <c r="Q50" s="96" t="s">
        <v>2437</v>
      </c>
      <c r="R50" s="44"/>
      <c r="S50" s="102"/>
      <c r="T50" s="102"/>
      <c r="U50" s="102"/>
      <c r="V50" s="78"/>
      <c r="W50" s="69"/>
    </row>
    <row r="51" spans="1:23" ht="18" x14ac:dyDescent="0.25">
      <c r="A51" s="154" t="str">
        <f>VLOOKUP(E51,'LISTADO ATM'!$A$2:$C$902,3,0)</f>
        <v>ESTE</v>
      </c>
      <c r="B51" s="112" t="s">
        <v>2676</v>
      </c>
      <c r="C51" s="97">
        <v>44411.932430555556</v>
      </c>
      <c r="D51" s="97" t="s">
        <v>2464</v>
      </c>
      <c r="E51" s="133">
        <v>844</v>
      </c>
      <c r="F51" s="154" t="str">
        <f>VLOOKUP(E51,VIP!$A$2:$O14865,2,0)</f>
        <v>DRBR844</v>
      </c>
      <c r="G51" s="154" t="str">
        <f>VLOOKUP(E51,'LISTADO ATM'!$A$2:$B$901,2,0)</f>
        <v xml:space="preserve">ATM San Juan Shopping Center (Bávaro) </v>
      </c>
      <c r="H51" s="154" t="str">
        <f>VLOOKUP(E51,VIP!$A$2:$O19826,7,FALSE)</f>
        <v>Si</v>
      </c>
      <c r="I51" s="154" t="str">
        <f>VLOOKUP(E51,VIP!$A$2:$O11791,8,FALSE)</f>
        <v>Si</v>
      </c>
      <c r="J51" s="154" t="str">
        <f>VLOOKUP(E51,VIP!$A$2:$O11741,8,FALSE)</f>
        <v>Si</v>
      </c>
      <c r="K51" s="154" t="str">
        <f>VLOOKUP(E51,VIP!$A$2:$O15315,6,0)</f>
        <v>NO</v>
      </c>
      <c r="L51" s="138" t="s">
        <v>2437</v>
      </c>
      <c r="M51" s="96" t="s">
        <v>2441</v>
      </c>
      <c r="N51" s="96" t="s">
        <v>2448</v>
      </c>
      <c r="O51" s="154" t="s">
        <v>2465</v>
      </c>
      <c r="P51" s="96"/>
      <c r="Q51" s="96" t="s">
        <v>2437</v>
      </c>
      <c r="R51" s="44"/>
      <c r="S51" s="102"/>
      <c r="T51" s="102"/>
      <c r="U51" s="102"/>
      <c r="V51" s="78"/>
      <c r="W51" s="69"/>
    </row>
    <row r="52" spans="1:23" ht="18" x14ac:dyDescent="0.25">
      <c r="A52" s="161" t="str">
        <f>VLOOKUP(E52,'LISTADO ATM'!$A$2:$C$902,3,0)</f>
        <v>DISTRITO NACIONAL</v>
      </c>
      <c r="B52" s="112" t="s">
        <v>2677</v>
      </c>
      <c r="C52" s="97">
        <v>44411.930798611109</v>
      </c>
      <c r="D52" s="97" t="s">
        <v>2464</v>
      </c>
      <c r="E52" s="133">
        <v>911</v>
      </c>
      <c r="F52" s="161" t="str">
        <f>VLOOKUP(E52,VIP!$A$2:$O14866,2,0)</f>
        <v>DRBR911</v>
      </c>
      <c r="G52" s="161" t="str">
        <f>VLOOKUP(E52,'LISTADO ATM'!$A$2:$B$901,2,0)</f>
        <v xml:space="preserve">ATM Oficina Venezuela II </v>
      </c>
      <c r="H52" s="161" t="str">
        <f>VLOOKUP(E52,VIP!$A$2:$O19827,7,FALSE)</f>
        <v>Si</v>
      </c>
      <c r="I52" s="161" t="str">
        <f>VLOOKUP(E52,VIP!$A$2:$O11792,8,FALSE)</f>
        <v>Si</v>
      </c>
      <c r="J52" s="161" t="str">
        <f>VLOOKUP(E52,VIP!$A$2:$O11742,8,FALSE)</f>
        <v>Si</v>
      </c>
      <c r="K52" s="161" t="str">
        <f>VLOOKUP(E52,VIP!$A$2:$O15316,6,0)</f>
        <v>SI</v>
      </c>
      <c r="L52" s="138" t="s">
        <v>2437</v>
      </c>
      <c r="M52" s="96" t="s">
        <v>2441</v>
      </c>
      <c r="N52" s="96" t="s">
        <v>2448</v>
      </c>
      <c r="O52" s="161" t="s">
        <v>2465</v>
      </c>
      <c r="P52" s="96"/>
      <c r="Q52" s="96" t="s">
        <v>2437</v>
      </c>
      <c r="R52" s="44"/>
      <c r="S52" s="102"/>
      <c r="T52" s="102"/>
      <c r="U52" s="102"/>
      <c r="V52" s="78"/>
      <c r="W52" s="69"/>
    </row>
    <row r="53" spans="1:23" ht="18" x14ac:dyDescent="0.25">
      <c r="A53" s="161" t="str">
        <f>VLOOKUP(E53,'LISTADO ATM'!$A$2:$C$902,3,0)</f>
        <v>SUR</v>
      </c>
      <c r="B53" s="112" t="s">
        <v>2679</v>
      </c>
      <c r="C53" s="97">
        <v>44411.922314814816</v>
      </c>
      <c r="D53" s="97" t="s">
        <v>2176</v>
      </c>
      <c r="E53" s="133">
        <v>249</v>
      </c>
      <c r="F53" s="161" t="str">
        <f>VLOOKUP(E53,VIP!$A$2:$O14868,2,0)</f>
        <v>DRBR249</v>
      </c>
      <c r="G53" s="161" t="str">
        <f>VLOOKUP(E53,'LISTADO ATM'!$A$2:$B$901,2,0)</f>
        <v xml:space="preserve">ATM Banco Agrícola Neiba </v>
      </c>
      <c r="H53" s="161" t="str">
        <f>VLOOKUP(E53,VIP!$A$2:$O19829,7,FALSE)</f>
        <v>Si</v>
      </c>
      <c r="I53" s="161" t="str">
        <f>VLOOKUP(E53,VIP!$A$2:$O11794,8,FALSE)</f>
        <v>Si</v>
      </c>
      <c r="J53" s="161" t="str">
        <f>VLOOKUP(E53,VIP!$A$2:$O11744,8,FALSE)</f>
        <v>Si</v>
      </c>
      <c r="K53" s="161" t="str">
        <f>VLOOKUP(E53,VIP!$A$2:$O15318,6,0)</f>
        <v>NO</v>
      </c>
      <c r="L53" s="138" t="s">
        <v>2671</v>
      </c>
      <c r="M53" s="96" t="s">
        <v>2441</v>
      </c>
      <c r="N53" s="96" t="s">
        <v>2448</v>
      </c>
      <c r="O53" s="161" t="s">
        <v>2450</v>
      </c>
      <c r="P53" s="96"/>
      <c r="Q53" s="96" t="s">
        <v>2671</v>
      </c>
      <c r="R53" s="44"/>
      <c r="S53" s="102"/>
      <c r="T53" s="102"/>
      <c r="U53" s="102"/>
      <c r="V53" s="78"/>
      <c r="W53" s="69"/>
    </row>
    <row r="54" spans="1:23" ht="18" x14ac:dyDescent="0.25">
      <c r="A54" s="161" t="str">
        <f>VLOOKUP(E54,'LISTADO ATM'!$A$2:$C$902,3,0)</f>
        <v>DISTRITO NACIONAL</v>
      </c>
      <c r="B54" s="112" t="s">
        <v>2682</v>
      </c>
      <c r="C54" s="97">
        <v>44411.913090277776</v>
      </c>
      <c r="D54" s="97" t="s">
        <v>2176</v>
      </c>
      <c r="E54" s="133">
        <v>302</v>
      </c>
      <c r="F54" s="161" t="str">
        <f>VLOOKUP(E54,VIP!$A$2:$O14871,2,0)</f>
        <v>DRBR302</v>
      </c>
      <c r="G54" s="161" t="str">
        <f>VLOOKUP(E54,'LISTADO ATM'!$A$2:$B$901,2,0)</f>
        <v xml:space="preserve">ATM S/M Aprezio Los Mameyes  </v>
      </c>
      <c r="H54" s="161" t="str">
        <f>VLOOKUP(E54,VIP!$A$2:$O19832,7,FALSE)</f>
        <v>Si</v>
      </c>
      <c r="I54" s="161" t="str">
        <f>VLOOKUP(E54,VIP!$A$2:$O11797,8,FALSE)</f>
        <v>Si</v>
      </c>
      <c r="J54" s="161" t="str">
        <f>VLOOKUP(E54,VIP!$A$2:$O11747,8,FALSE)</f>
        <v>Si</v>
      </c>
      <c r="K54" s="161" t="str">
        <f>VLOOKUP(E54,VIP!$A$2:$O15321,6,0)</f>
        <v>NO</v>
      </c>
      <c r="L54" s="138" t="s">
        <v>2683</v>
      </c>
      <c r="M54" s="96" t="s">
        <v>2441</v>
      </c>
      <c r="N54" s="96" t="s">
        <v>2448</v>
      </c>
      <c r="O54" s="161" t="s">
        <v>2450</v>
      </c>
      <c r="P54" s="96"/>
      <c r="Q54" s="96" t="s">
        <v>2683</v>
      </c>
      <c r="R54" s="44"/>
      <c r="S54" s="102"/>
      <c r="T54" s="102"/>
      <c r="U54" s="102"/>
      <c r="V54" s="78"/>
      <c r="W54" s="69"/>
    </row>
    <row r="55" spans="1:23" ht="18" x14ac:dyDescent="0.25">
      <c r="A55" s="161" t="str">
        <f>VLOOKUP(E55,'LISTADO ATM'!$A$2:$C$902,3,0)</f>
        <v>DISTRITO NACIONAL</v>
      </c>
      <c r="B55" s="112" t="s">
        <v>2617</v>
      </c>
      <c r="C55" s="97">
        <v>44411.109780092593</v>
      </c>
      <c r="D55" s="97" t="s">
        <v>2444</v>
      </c>
      <c r="E55" s="133">
        <v>235</v>
      </c>
      <c r="F55" s="161" t="str">
        <f>VLOOKUP(E55,VIP!$A$2:$O14861,2,0)</f>
        <v>DRBR235</v>
      </c>
      <c r="G55" s="161" t="str">
        <f>VLOOKUP(E55,'LISTADO ATM'!$A$2:$B$901,2,0)</f>
        <v xml:space="preserve">ATM Oficina Multicentro La Sirena San Isidro </v>
      </c>
      <c r="H55" s="161" t="str">
        <f>VLOOKUP(E55,VIP!$A$2:$O19822,7,FALSE)</f>
        <v>Si</v>
      </c>
      <c r="I55" s="161" t="str">
        <f>VLOOKUP(E55,VIP!$A$2:$O11787,8,FALSE)</f>
        <v>Si</v>
      </c>
      <c r="J55" s="161" t="str">
        <f>VLOOKUP(E55,VIP!$A$2:$O11737,8,FALSE)</f>
        <v>Si</v>
      </c>
      <c r="K55" s="161" t="str">
        <f>VLOOKUP(E55,VIP!$A$2:$O15311,6,0)</f>
        <v>SI</v>
      </c>
      <c r="L55" s="138" t="s">
        <v>2413</v>
      </c>
      <c r="M55" s="96" t="s">
        <v>2441</v>
      </c>
      <c r="N55" s="96" t="s">
        <v>2448</v>
      </c>
      <c r="O55" s="161" t="s">
        <v>2449</v>
      </c>
      <c r="P55" s="96"/>
      <c r="Q55" s="96" t="s">
        <v>2413</v>
      </c>
      <c r="R55" s="44"/>
      <c r="S55" s="102"/>
      <c r="T55" s="102"/>
      <c r="U55" s="102"/>
      <c r="V55" s="78"/>
      <c r="W55" s="69"/>
    </row>
    <row r="56" spans="1:23" ht="18" x14ac:dyDescent="0.25">
      <c r="A56" s="161" t="str">
        <f>VLOOKUP(E56,'LISTADO ATM'!$A$2:$C$902,3,0)</f>
        <v>NORTE</v>
      </c>
      <c r="B56" s="112" t="s">
        <v>2695</v>
      </c>
      <c r="C56" s="97">
        <v>44412.162037037036</v>
      </c>
      <c r="D56" s="97" t="s">
        <v>2594</v>
      </c>
      <c r="E56" s="133">
        <v>276</v>
      </c>
      <c r="F56" s="161" t="str">
        <f>VLOOKUP(E56,VIP!$A$2:$O14865,2,0)</f>
        <v>DRBR276</v>
      </c>
      <c r="G56" s="161" t="str">
        <f>VLOOKUP(E56,'LISTADO ATM'!$A$2:$B$901,2,0)</f>
        <v xml:space="preserve">ATM UNP Las Guáranas (San Francisco) </v>
      </c>
      <c r="H56" s="161" t="str">
        <f>VLOOKUP(E56,VIP!$A$2:$O19826,7,FALSE)</f>
        <v>Si</v>
      </c>
      <c r="I56" s="161" t="str">
        <f>VLOOKUP(E56,VIP!$A$2:$O11791,8,FALSE)</f>
        <v>Si</v>
      </c>
      <c r="J56" s="161" t="str">
        <f>VLOOKUP(E56,VIP!$A$2:$O11741,8,FALSE)</f>
        <v>Si</v>
      </c>
      <c r="K56" s="161" t="str">
        <f>VLOOKUP(E56,VIP!$A$2:$O15315,6,0)</f>
        <v>NO</v>
      </c>
      <c r="L56" s="138" t="s">
        <v>2413</v>
      </c>
      <c r="M56" s="96" t="s">
        <v>2441</v>
      </c>
      <c r="N56" s="96" t="s">
        <v>2448</v>
      </c>
      <c r="O56" s="161" t="s">
        <v>2692</v>
      </c>
      <c r="P56" s="96"/>
      <c r="Q56" s="96" t="s">
        <v>2413</v>
      </c>
      <c r="R56" s="44"/>
      <c r="S56" s="102"/>
      <c r="T56" s="102"/>
      <c r="U56" s="102"/>
      <c r="V56" s="78"/>
      <c r="W56" s="69"/>
    </row>
    <row r="57" spans="1:23" ht="18" x14ac:dyDescent="0.25">
      <c r="A57" s="161" t="str">
        <f>VLOOKUP(E57,'LISTADO ATM'!$A$2:$C$902,3,0)</f>
        <v>NORTE</v>
      </c>
      <c r="B57" s="112" t="s">
        <v>2696</v>
      </c>
      <c r="C57" s="97">
        <v>44412.159594907411</v>
      </c>
      <c r="D57" s="97" t="s">
        <v>2464</v>
      </c>
      <c r="E57" s="133">
        <v>405</v>
      </c>
      <c r="F57" s="161" t="str">
        <f>VLOOKUP(E57,VIP!$A$2:$O14866,2,0)</f>
        <v>DRBR405</v>
      </c>
      <c r="G57" s="161" t="str">
        <f>VLOOKUP(E57,'LISTADO ATM'!$A$2:$B$901,2,0)</f>
        <v xml:space="preserve">ATM UNP Loma de Cabrera </v>
      </c>
      <c r="H57" s="161" t="str">
        <f>VLOOKUP(E57,VIP!$A$2:$O19827,7,FALSE)</f>
        <v>Si</v>
      </c>
      <c r="I57" s="161" t="str">
        <f>VLOOKUP(E57,VIP!$A$2:$O11792,8,FALSE)</f>
        <v>Si</v>
      </c>
      <c r="J57" s="161" t="str">
        <f>VLOOKUP(E57,VIP!$A$2:$O11742,8,FALSE)</f>
        <v>Si</v>
      </c>
      <c r="K57" s="161" t="str">
        <f>VLOOKUP(E57,VIP!$A$2:$O15316,6,0)</f>
        <v>NO</v>
      </c>
      <c r="L57" s="138" t="s">
        <v>2413</v>
      </c>
      <c r="M57" s="96" t="s">
        <v>2441</v>
      </c>
      <c r="N57" s="96" t="s">
        <v>2448</v>
      </c>
      <c r="O57" s="161" t="s">
        <v>2465</v>
      </c>
      <c r="P57" s="96"/>
      <c r="Q57" s="96" t="s">
        <v>2413</v>
      </c>
      <c r="R57" s="44"/>
      <c r="S57" s="102"/>
      <c r="T57" s="102"/>
      <c r="U57" s="102"/>
      <c r="V57" s="78"/>
      <c r="W57" s="69"/>
    </row>
    <row r="58" spans="1:23" ht="18" x14ac:dyDescent="0.25">
      <c r="A58" s="161" t="str">
        <f>VLOOKUP(E58,'LISTADO ATM'!$A$2:$C$902,3,0)</f>
        <v>NORTE</v>
      </c>
      <c r="B58" s="112" t="s">
        <v>2646</v>
      </c>
      <c r="C58" s="97">
        <v>44411.409687500003</v>
      </c>
      <c r="D58" s="97" t="s">
        <v>2594</v>
      </c>
      <c r="E58" s="133">
        <v>413</v>
      </c>
      <c r="F58" s="161" t="str">
        <f>VLOOKUP(E58,VIP!$A$2:$O14866,2,0)</f>
        <v>DRBR413</v>
      </c>
      <c r="G58" s="161" t="str">
        <f>VLOOKUP(E58,'LISTADO ATM'!$A$2:$B$901,2,0)</f>
        <v xml:space="preserve">ATM UNP Las Galeras Samaná </v>
      </c>
      <c r="H58" s="161" t="str">
        <f>VLOOKUP(E58,VIP!$A$2:$O19827,7,FALSE)</f>
        <v>Si</v>
      </c>
      <c r="I58" s="161" t="str">
        <f>VLOOKUP(E58,VIP!$A$2:$O11792,8,FALSE)</f>
        <v>Si</v>
      </c>
      <c r="J58" s="161" t="str">
        <f>VLOOKUP(E58,VIP!$A$2:$O11742,8,FALSE)</f>
        <v>Si</v>
      </c>
      <c r="K58" s="161" t="str">
        <f>VLOOKUP(E58,VIP!$A$2:$O15316,6,0)</f>
        <v>NO</v>
      </c>
      <c r="L58" s="138" t="s">
        <v>2413</v>
      </c>
      <c r="M58" s="96" t="s">
        <v>2441</v>
      </c>
      <c r="N58" s="96" t="s">
        <v>2448</v>
      </c>
      <c r="O58" s="161" t="s">
        <v>2595</v>
      </c>
      <c r="P58" s="96"/>
      <c r="Q58" s="96" t="s">
        <v>2413</v>
      </c>
      <c r="R58" s="44"/>
      <c r="S58" s="102"/>
      <c r="T58" s="102"/>
      <c r="U58" s="102"/>
      <c r="V58" s="78"/>
      <c r="W58" s="69"/>
    </row>
    <row r="59" spans="1:23" ht="18" x14ac:dyDescent="0.25">
      <c r="A59" s="161" t="str">
        <f>VLOOKUP(E59,'LISTADO ATM'!$A$2:$C$902,3,0)</f>
        <v>DISTRITO NACIONAL</v>
      </c>
      <c r="B59" s="112" t="s">
        <v>2687</v>
      </c>
      <c r="C59" s="97">
        <v>44411.907951388886</v>
      </c>
      <c r="D59" s="97" t="s">
        <v>2444</v>
      </c>
      <c r="E59" s="133">
        <v>540</v>
      </c>
      <c r="F59" s="161" t="str">
        <f>VLOOKUP(E59,VIP!$A$2:$O14875,2,0)</f>
        <v>DRBR540</v>
      </c>
      <c r="G59" s="161" t="str">
        <f>VLOOKUP(E59,'LISTADO ATM'!$A$2:$B$901,2,0)</f>
        <v xml:space="preserve">ATM Autoservicio Sambil I </v>
      </c>
      <c r="H59" s="161" t="str">
        <f>VLOOKUP(E59,VIP!$A$2:$O19836,7,FALSE)</f>
        <v>Si</v>
      </c>
      <c r="I59" s="161" t="str">
        <f>VLOOKUP(E59,VIP!$A$2:$O11801,8,FALSE)</f>
        <v>Si</v>
      </c>
      <c r="J59" s="161" t="str">
        <f>VLOOKUP(E59,VIP!$A$2:$O11751,8,FALSE)</f>
        <v>Si</v>
      </c>
      <c r="K59" s="161" t="str">
        <f>VLOOKUP(E59,VIP!$A$2:$O15325,6,0)</f>
        <v>NO</v>
      </c>
      <c r="L59" s="138" t="s">
        <v>2413</v>
      </c>
      <c r="M59" s="96" t="s">
        <v>2441</v>
      </c>
      <c r="N59" s="96" t="s">
        <v>2448</v>
      </c>
      <c r="O59" s="161" t="s">
        <v>2449</v>
      </c>
      <c r="P59" s="96"/>
      <c r="Q59" s="96" t="s">
        <v>2413</v>
      </c>
      <c r="R59" s="44"/>
      <c r="S59" s="102"/>
      <c r="T59" s="102"/>
      <c r="U59" s="102"/>
      <c r="V59" s="78"/>
      <c r="W59" s="69"/>
    </row>
    <row r="60" spans="1:23" ht="18" x14ac:dyDescent="0.25">
      <c r="A60" s="161" t="str">
        <f>VLOOKUP(E60,'LISTADO ATM'!$A$2:$C$902,3,0)</f>
        <v>ESTE</v>
      </c>
      <c r="B60" s="112" t="s">
        <v>2697</v>
      </c>
      <c r="C60" s="97">
        <v>44412.156724537039</v>
      </c>
      <c r="D60" s="97" t="s">
        <v>2464</v>
      </c>
      <c r="E60" s="133">
        <v>609</v>
      </c>
      <c r="F60" s="161" t="str">
        <f>VLOOKUP(E60,VIP!$A$2:$O14867,2,0)</f>
        <v>DRBR120</v>
      </c>
      <c r="G60" s="161" t="str">
        <f>VLOOKUP(E60,'LISTADO ATM'!$A$2:$B$901,2,0)</f>
        <v xml:space="preserve">ATM S/M Jumbo (San Pedro) </v>
      </c>
      <c r="H60" s="161" t="str">
        <f>VLOOKUP(E60,VIP!$A$2:$O19828,7,FALSE)</f>
        <v>Si</v>
      </c>
      <c r="I60" s="161" t="str">
        <f>VLOOKUP(E60,VIP!$A$2:$O11793,8,FALSE)</f>
        <v>Si</v>
      </c>
      <c r="J60" s="161" t="str">
        <f>VLOOKUP(E60,VIP!$A$2:$O11743,8,FALSE)</f>
        <v>Si</v>
      </c>
      <c r="K60" s="161" t="str">
        <f>VLOOKUP(E60,VIP!$A$2:$O15317,6,0)</f>
        <v>NO</v>
      </c>
      <c r="L60" s="138" t="s">
        <v>2413</v>
      </c>
      <c r="M60" s="96" t="s">
        <v>2441</v>
      </c>
      <c r="N60" s="96" t="s">
        <v>2448</v>
      </c>
      <c r="O60" s="161" t="s">
        <v>2465</v>
      </c>
      <c r="P60" s="96"/>
      <c r="Q60" s="96" t="s">
        <v>2413</v>
      </c>
      <c r="R60" s="44"/>
      <c r="S60" s="102"/>
      <c r="T60" s="102"/>
      <c r="U60" s="102"/>
      <c r="V60" s="78"/>
      <c r="W60" s="69"/>
    </row>
    <row r="61" spans="1:23" ht="18" x14ac:dyDescent="0.25">
      <c r="A61" s="161" t="str">
        <f>VLOOKUP(E61,'LISTADO ATM'!$A$2:$C$902,3,0)</f>
        <v>ESTE</v>
      </c>
      <c r="B61" s="112" t="s">
        <v>2670</v>
      </c>
      <c r="C61" s="97">
        <v>44411.670312499999</v>
      </c>
      <c r="D61" s="97" t="s">
        <v>2444</v>
      </c>
      <c r="E61" s="133">
        <v>630</v>
      </c>
      <c r="F61" s="161" t="str">
        <f>VLOOKUP(E61,VIP!$A$2:$O14874,2,0)</f>
        <v>DRBR112</v>
      </c>
      <c r="G61" s="161" t="str">
        <f>VLOOKUP(E61,'LISTADO ATM'!$A$2:$B$901,2,0)</f>
        <v xml:space="preserve">ATM Oficina Plaza Zaglul (SPM) </v>
      </c>
      <c r="H61" s="161" t="str">
        <f>VLOOKUP(E61,VIP!$A$2:$O19835,7,FALSE)</f>
        <v>Si</v>
      </c>
      <c r="I61" s="161" t="str">
        <f>VLOOKUP(E61,VIP!$A$2:$O11800,8,FALSE)</f>
        <v>Si</v>
      </c>
      <c r="J61" s="161" t="str">
        <f>VLOOKUP(E61,VIP!$A$2:$O11750,8,FALSE)</f>
        <v>Si</v>
      </c>
      <c r="K61" s="161" t="str">
        <f>VLOOKUP(E61,VIP!$A$2:$O15324,6,0)</f>
        <v>NO</v>
      </c>
      <c r="L61" s="138" t="s">
        <v>2413</v>
      </c>
      <c r="M61" s="96" t="s">
        <v>2441</v>
      </c>
      <c r="N61" s="96" t="s">
        <v>2448</v>
      </c>
      <c r="O61" s="161" t="s">
        <v>2449</v>
      </c>
      <c r="P61" s="96"/>
      <c r="Q61" s="96" t="s">
        <v>2413</v>
      </c>
      <c r="R61" s="44"/>
      <c r="S61" s="102"/>
      <c r="T61" s="102"/>
      <c r="U61" s="102"/>
      <c r="V61" s="78"/>
      <c r="W61" s="69"/>
    </row>
    <row r="62" spans="1:23" ht="18" x14ac:dyDescent="0.25">
      <c r="A62" s="161" t="str">
        <f>VLOOKUP(E62,'LISTADO ATM'!$A$2:$C$902,3,0)</f>
        <v>NORTE</v>
      </c>
      <c r="B62" s="112" t="s">
        <v>2685</v>
      </c>
      <c r="C62" s="97">
        <v>44411.911840277775</v>
      </c>
      <c r="D62" s="97" t="s">
        <v>2594</v>
      </c>
      <c r="E62" s="133">
        <v>633</v>
      </c>
      <c r="F62" s="161" t="str">
        <f>VLOOKUP(E62,VIP!$A$2:$O14873,2,0)</f>
        <v>DRBR260</v>
      </c>
      <c r="G62" s="161" t="str">
        <f>VLOOKUP(E62,'LISTADO ATM'!$A$2:$B$901,2,0)</f>
        <v xml:space="preserve">ATM Autobanco Las Colinas </v>
      </c>
      <c r="H62" s="161" t="str">
        <f>VLOOKUP(E62,VIP!$A$2:$O19834,7,FALSE)</f>
        <v>Si</v>
      </c>
      <c r="I62" s="161" t="str">
        <f>VLOOKUP(E62,VIP!$A$2:$O11799,8,FALSE)</f>
        <v>Si</v>
      </c>
      <c r="J62" s="161" t="str">
        <f>VLOOKUP(E62,VIP!$A$2:$O11749,8,FALSE)</f>
        <v>Si</v>
      </c>
      <c r="K62" s="161" t="str">
        <f>VLOOKUP(E62,VIP!$A$2:$O15323,6,0)</f>
        <v>SI</v>
      </c>
      <c r="L62" s="138" t="s">
        <v>2413</v>
      </c>
      <c r="M62" s="96" t="s">
        <v>2441</v>
      </c>
      <c r="N62" s="96" t="s">
        <v>2448</v>
      </c>
      <c r="O62" s="161" t="s">
        <v>2595</v>
      </c>
      <c r="P62" s="96"/>
      <c r="Q62" s="96" t="s">
        <v>2413</v>
      </c>
      <c r="R62" s="44"/>
      <c r="S62" s="102"/>
      <c r="T62" s="102"/>
      <c r="U62" s="102"/>
      <c r="V62" s="78"/>
      <c r="W62" s="69"/>
    </row>
    <row r="63" spans="1:23" ht="18" x14ac:dyDescent="0.25">
      <c r="A63" s="161" t="str">
        <f>VLOOKUP(E63,'LISTADO ATM'!$A$2:$C$902,3,0)</f>
        <v>ESTE</v>
      </c>
      <c r="B63" s="112" t="s">
        <v>2647</v>
      </c>
      <c r="C63" s="97">
        <v>44411.403819444444</v>
      </c>
      <c r="D63" s="97" t="s">
        <v>2444</v>
      </c>
      <c r="E63" s="133">
        <v>651</v>
      </c>
      <c r="F63" s="161" t="str">
        <f>VLOOKUP(E63,VIP!$A$2:$O14867,2,0)</f>
        <v>DRBR651</v>
      </c>
      <c r="G63" s="161" t="str">
        <f>VLOOKUP(E63,'LISTADO ATM'!$A$2:$B$901,2,0)</f>
        <v>ATM Eco Petroleo Romana</v>
      </c>
      <c r="H63" s="161" t="str">
        <f>VLOOKUP(E63,VIP!$A$2:$O19828,7,FALSE)</f>
        <v>Si</v>
      </c>
      <c r="I63" s="161" t="str">
        <f>VLOOKUP(E63,VIP!$A$2:$O11793,8,FALSE)</f>
        <v>Si</v>
      </c>
      <c r="J63" s="161" t="str">
        <f>VLOOKUP(E63,VIP!$A$2:$O11743,8,FALSE)</f>
        <v>Si</v>
      </c>
      <c r="K63" s="161" t="str">
        <f>VLOOKUP(E63,VIP!$A$2:$O15317,6,0)</f>
        <v>NO</v>
      </c>
      <c r="L63" s="138" t="s">
        <v>2413</v>
      </c>
      <c r="M63" s="96" t="s">
        <v>2441</v>
      </c>
      <c r="N63" s="96" t="s">
        <v>2448</v>
      </c>
      <c r="O63" s="161" t="s">
        <v>2449</v>
      </c>
      <c r="P63" s="96"/>
      <c r="Q63" s="96" t="s">
        <v>2413</v>
      </c>
      <c r="R63" s="44"/>
      <c r="S63" s="102"/>
      <c r="T63" s="102"/>
      <c r="U63" s="102"/>
      <c r="V63" s="78"/>
      <c r="W63" s="69"/>
    </row>
    <row r="64" spans="1:23" ht="18" x14ac:dyDescent="0.25">
      <c r="A64" s="161" t="str">
        <f>VLOOKUP(E64,'LISTADO ATM'!$A$2:$C$902,3,0)</f>
        <v>DISTRITO NACIONAL</v>
      </c>
      <c r="B64" s="112" t="s">
        <v>2616</v>
      </c>
      <c r="C64" s="97">
        <v>44411.144375000003</v>
      </c>
      <c r="D64" s="97" t="s">
        <v>2444</v>
      </c>
      <c r="E64" s="133">
        <v>708</v>
      </c>
      <c r="F64" s="161" t="str">
        <f>VLOOKUP(E64,VIP!$A$2:$O14947,2,0)</f>
        <v>DRBR505</v>
      </c>
      <c r="G64" s="161" t="str">
        <f>VLOOKUP(E64,'LISTADO ATM'!$A$2:$B$901,2,0)</f>
        <v xml:space="preserve">ATM El Vestir De Hoy </v>
      </c>
      <c r="H64" s="161" t="str">
        <f>VLOOKUP(E64,VIP!$A$2:$O19908,7,FALSE)</f>
        <v>Si</v>
      </c>
      <c r="I64" s="161" t="str">
        <f>VLOOKUP(E64,VIP!$A$2:$O11873,8,FALSE)</f>
        <v>Si</v>
      </c>
      <c r="J64" s="161" t="str">
        <f>VLOOKUP(E64,VIP!$A$2:$O11823,8,FALSE)</f>
        <v>Si</v>
      </c>
      <c r="K64" s="161" t="str">
        <f>VLOOKUP(E64,VIP!$A$2:$O15397,6,0)</f>
        <v>NO</v>
      </c>
      <c r="L64" s="138" t="s">
        <v>2413</v>
      </c>
      <c r="M64" s="96" t="s">
        <v>2441</v>
      </c>
      <c r="N64" s="96" t="s">
        <v>2448</v>
      </c>
      <c r="O64" s="161" t="s">
        <v>2449</v>
      </c>
      <c r="P64" s="96"/>
      <c r="Q64" s="96" t="s">
        <v>2413</v>
      </c>
      <c r="R64" s="44"/>
      <c r="S64" s="102"/>
      <c r="T64" s="102"/>
      <c r="U64" s="102"/>
      <c r="V64" s="78"/>
      <c r="W64" s="69"/>
    </row>
    <row r="65" spans="1:23" ht="18" x14ac:dyDescent="0.25">
      <c r="A65" s="161" t="str">
        <f>VLOOKUP(E65,'LISTADO ATM'!$A$2:$C$902,3,0)</f>
        <v>SUR</v>
      </c>
      <c r="B65" s="112" t="s">
        <v>2689</v>
      </c>
      <c r="C65" s="97">
        <v>44411.826655092591</v>
      </c>
      <c r="D65" s="97" t="s">
        <v>2464</v>
      </c>
      <c r="E65" s="133">
        <v>750</v>
      </c>
      <c r="F65" s="161" t="str">
        <f>VLOOKUP(E65,VIP!$A$2:$O14878,2,0)</f>
        <v>DRBR265</v>
      </c>
      <c r="G65" s="161" t="str">
        <f>VLOOKUP(E65,'LISTADO ATM'!$A$2:$B$901,2,0)</f>
        <v xml:space="preserve">ATM UNP Duvergé </v>
      </c>
      <c r="H65" s="161" t="str">
        <f>VLOOKUP(E65,VIP!$A$2:$O19839,7,FALSE)</f>
        <v>Si</v>
      </c>
      <c r="I65" s="161" t="str">
        <f>VLOOKUP(E65,VIP!$A$2:$O11804,8,FALSE)</f>
        <v>Si</v>
      </c>
      <c r="J65" s="161" t="str">
        <f>VLOOKUP(E65,VIP!$A$2:$O11754,8,FALSE)</f>
        <v>Si</v>
      </c>
      <c r="K65" s="161" t="str">
        <f>VLOOKUP(E65,VIP!$A$2:$O15328,6,0)</f>
        <v>SI</v>
      </c>
      <c r="L65" s="138" t="s">
        <v>2413</v>
      </c>
      <c r="M65" s="96" t="s">
        <v>2441</v>
      </c>
      <c r="N65" s="96" t="s">
        <v>2448</v>
      </c>
      <c r="O65" s="161" t="s">
        <v>2465</v>
      </c>
      <c r="P65" s="96"/>
      <c r="Q65" s="96" t="s">
        <v>2413</v>
      </c>
      <c r="R65" s="44"/>
      <c r="S65" s="102"/>
      <c r="T65" s="102"/>
      <c r="U65" s="102"/>
      <c r="V65" s="78"/>
      <c r="W65" s="69"/>
    </row>
    <row r="66" spans="1:23" ht="18" x14ac:dyDescent="0.25">
      <c r="A66" s="161" t="str">
        <f>VLOOKUP(E66,'LISTADO ATM'!$A$2:$C$902,3,0)</f>
        <v>DISTRITO NACIONAL</v>
      </c>
      <c r="B66" s="112" t="s">
        <v>2667</v>
      </c>
      <c r="C66" s="97">
        <v>44411.71603009259</v>
      </c>
      <c r="D66" s="97" t="s">
        <v>2444</v>
      </c>
      <c r="E66" s="133">
        <v>769</v>
      </c>
      <c r="F66" s="161" t="str">
        <f>VLOOKUP(E66,VIP!$A$2:$O14866,2,0)</f>
        <v>DRBR769</v>
      </c>
      <c r="G66" s="161" t="str">
        <f>VLOOKUP(E66,'LISTADO ATM'!$A$2:$B$901,2,0)</f>
        <v>ATM UNP Pablo Mella Morales</v>
      </c>
      <c r="H66" s="161" t="str">
        <f>VLOOKUP(E66,VIP!$A$2:$O19827,7,FALSE)</f>
        <v>Si</v>
      </c>
      <c r="I66" s="161" t="str">
        <f>VLOOKUP(E66,VIP!$A$2:$O11792,8,FALSE)</f>
        <v>Si</v>
      </c>
      <c r="J66" s="161" t="str">
        <f>VLOOKUP(E66,VIP!$A$2:$O11742,8,FALSE)</f>
        <v>Si</v>
      </c>
      <c r="K66" s="161" t="str">
        <f>VLOOKUP(E66,VIP!$A$2:$O15316,6,0)</f>
        <v>NO</v>
      </c>
      <c r="L66" s="138" t="s">
        <v>2413</v>
      </c>
      <c r="M66" s="96" t="s">
        <v>2441</v>
      </c>
      <c r="N66" s="96" t="s">
        <v>2448</v>
      </c>
      <c r="O66" s="161" t="s">
        <v>2449</v>
      </c>
      <c r="P66" s="96"/>
      <c r="Q66" s="96" t="s">
        <v>2413</v>
      </c>
      <c r="R66" s="44"/>
      <c r="S66" s="102"/>
      <c r="T66" s="102"/>
      <c r="U66" s="102"/>
      <c r="V66" s="78"/>
      <c r="W66" s="69"/>
    </row>
    <row r="67" spans="1:23" ht="18" x14ac:dyDescent="0.25">
      <c r="A67" s="161" t="str">
        <f>VLOOKUP(E67,'LISTADO ATM'!$A$2:$C$902,3,0)</f>
        <v>DISTRITO NACIONAL</v>
      </c>
      <c r="B67" s="112" t="s">
        <v>2678</v>
      </c>
      <c r="C67" s="97">
        <v>44411.929259259261</v>
      </c>
      <c r="D67" s="97" t="s">
        <v>2444</v>
      </c>
      <c r="E67" s="133">
        <v>884</v>
      </c>
      <c r="F67" s="161" t="str">
        <f>VLOOKUP(E67,VIP!$A$2:$O14867,2,0)</f>
        <v>DRBR884</v>
      </c>
      <c r="G67" s="161" t="str">
        <f>VLOOKUP(E67,'LISTADO ATM'!$A$2:$B$901,2,0)</f>
        <v xml:space="preserve">ATM UNP Olé Sabana Perdida </v>
      </c>
      <c r="H67" s="161" t="str">
        <f>VLOOKUP(E67,VIP!$A$2:$O19828,7,FALSE)</f>
        <v>Si</v>
      </c>
      <c r="I67" s="161" t="str">
        <f>VLOOKUP(E67,VIP!$A$2:$O11793,8,FALSE)</f>
        <v>Si</v>
      </c>
      <c r="J67" s="161" t="str">
        <f>VLOOKUP(E67,VIP!$A$2:$O11743,8,FALSE)</f>
        <v>Si</v>
      </c>
      <c r="K67" s="161" t="str">
        <f>VLOOKUP(E67,VIP!$A$2:$O15317,6,0)</f>
        <v>NO</v>
      </c>
      <c r="L67" s="138" t="s">
        <v>2413</v>
      </c>
      <c r="M67" s="96" t="s">
        <v>2441</v>
      </c>
      <c r="N67" s="96" t="s">
        <v>2448</v>
      </c>
      <c r="O67" s="162" t="s">
        <v>2449</v>
      </c>
      <c r="P67" s="96"/>
      <c r="Q67" s="96" t="s">
        <v>2413</v>
      </c>
      <c r="R67" s="44"/>
      <c r="S67" s="102"/>
      <c r="T67" s="102"/>
      <c r="U67" s="102"/>
      <c r="V67" s="78"/>
      <c r="W67" s="69"/>
    </row>
    <row r="68" spans="1:23" ht="18" x14ac:dyDescent="0.25">
      <c r="A68" s="162" t="str">
        <f>VLOOKUP(E68,'LISTADO ATM'!$A$2:$C$902,3,0)</f>
        <v>DISTRITO NACIONAL</v>
      </c>
      <c r="B68" s="112" t="s">
        <v>2690</v>
      </c>
      <c r="C68" s="97">
        <v>44411.815057870372</v>
      </c>
      <c r="D68" s="97" t="s">
        <v>2444</v>
      </c>
      <c r="E68" s="133">
        <v>904</v>
      </c>
      <c r="F68" s="162" t="str">
        <f>VLOOKUP(E68,VIP!$A$2:$O14879,2,0)</f>
        <v>DRBR24B</v>
      </c>
      <c r="G68" s="162" t="str">
        <f>VLOOKUP(E68,'LISTADO ATM'!$A$2:$B$901,2,0)</f>
        <v xml:space="preserve">ATM Oficina Multicentro La Sirena Churchill </v>
      </c>
      <c r="H68" s="162" t="str">
        <f>VLOOKUP(E68,VIP!$A$2:$O19840,7,FALSE)</f>
        <v>Si</v>
      </c>
      <c r="I68" s="162" t="str">
        <f>VLOOKUP(E68,VIP!$A$2:$O11805,8,FALSE)</f>
        <v>Si</v>
      </c>
      <c r="J68" s="162" t="str">
        <f>VLOOKUP(E68,VIP!$A$2:$O11755,8,FALSE)</f>
        <v>Si</v>
      </c>
      <c r="K68" s="162" t="str">
        <f>VLOOKUP(E68,VIP!$A$2:$O15329,6,0)</f>
        <v>SI</v>
      </c>
      <c r="L68" s="138" t="s">
        <v>2413</v>
      </c>
      <c r="M68" s="96" t="s">
        <v>2441</v>
      </c>
      <c r="N68" s="96" t="s">
        <v>2448</v>
      </c>
      <c r="O68" s="162" t="s">
        <v>2449</v>
      </c>
      <c r="P68" s="96"/>
      <c r="Q68" s="96" t="s">
        <v>2413</v>
      </c>
    </row>
    <row r="69" spans="1:23" ht="18" x14ac:dyDescent="0.25">
      <c r="A69" s="162" t="str">
        <f>VLOOKUP(E69,'LISTADO ATM'!$A$2:$C$902,3,0)</f>
        <v>DISTRITO NACIONAL</v>
      </c>
      <c r="B69" s="112" t="s">
        <v>2686</v>
      </c>
      <c r="C69" s="97">
        <v>44411.910671296297</v>
      </c>
      <c r="D69" s="97" t="s">
        <v>2464</v>
      </c>
      <c r="E69" s="133">
        <v>946</v>
      </c>
      <c r="F69" s="162" t="str">
        <f>VLOOKUP(E69,VIP!$A$2:$O14874,2,0)</f>
        <v>DRBR24R</v>
      </c>
      <c r="G69" s="162" t="str">
        <f>VLOOKUP(E69,'LISTADO ATM'!$A$2:$B$901,2,0)</f>
        <v xml:space="preserve">ATM Oficina Núñez de Cáceres I </v>
      </c>
      <c r="H69" s="162" t="str">
        <f>VLOOKUP(E69,VIP!$A$2:$O19835,7,FALSE)</f>
        <v>Si</v>
      </c>
      <c r="I69" s="162" t="str">
        <f>VLOOKUP(E69,VIP!$A$2:$O11800,8,FALSE)</f>
        <v>Si</v>
      </c>
      <c r="J69" s="162" t="str">
        <f>VLOOKUP(E69,VIP!$A$2:$O11750,8,FALSE)</f>
        <v>Si</v>
      </c>
      <c r="K69" s="162" t="str">
        <f>VLOOKUP(E69,VIP!$A$2:$O15324,6,0)</f>
        <v>NO</v>
      </c>
      <c r="L69" s="138" t="s">
        <v>2413</v>
      </c>
      <c r="M69" s="96" t="s">
        <v>2441</v>
      </c>
      <c r="N69" s="96" t="s">
        <v>2448</v>
      </c>
      <c r="O69" s="162" t="s">
        <v>2465</v>
      </c>
      <c r="P69" s="96"/>
      <c r="Q69" s="96" t="s">
        <v>2413</v>
      </c>
    </row>
    <row r="70" spans="1:23" ht="18" x14ac:dyDescent="0.25">
      <c r="A70" s="162" t="str">
        <f>VLOOKUP(E70,'LISTADO ATM'!$A$2:$C$902,3,0)</f>
        <v>NORTE</v>
      </c>
      <c r="B70" s="112" t="s">
        <v>2653</v>
      </c>
      <c r="C70" s="97">
        <v>44411.597361111111</v>
      </c>
      <c r="D70" s="97" t="s">
        <v>2464</v>
      </c>
      <c r="E70" s="133">
        <v>950</v>
      </c>
      <c r="F70" s="162" t="str">
        <f>VLOOKUP(E70,VIP!$A$2:$O14859,2,0)</f>
        <v>DRBR12G</v>
      </c>
      <c r="G70" s="162" t="str">
        <f>VLOOKUP(E70,'LISTADO ATM'!$A$2:$B$901,2,0)</f>
        <v xml:space="preserve">ATM Oficina Monterrico </v>
      </c>
      <c r="H70" s="162" t="str">
        <f>VLOOKUP(E70,VIP!$A$2:$O19820,7,FALSE)</f>
        <v>Si</v>
      </c>
      <c r="I70" s="162" t="str">
        <f>VLOOKUP(E70,VIP!$A$2:$O11785,8,FALSE)</f>
        <v>Si</v>
      </c>
      <c r="J70" s="162" t="str">
        <f>VLOOKUP(E70,VIP!$A$2:$O11735,8,FALSE)</f>
        <v>Si</v>
      </c>
      <c r="K70" s="162" t="str">
        <f>VLOOKUP(E70,VIP!$A$2:$O15309,6,0)</f>
        <v>SI</v>
      </c>
      <c r="L70" s="138" t="s">
        <v>2413</v>
      </c>
      <c r="M70" s="96" t="s">
        <v>2441</v>
      </c>
      <c r="N70" s="96" t="s">
        <v>2448</v>
      </c>
      <c r="O70" s="162" t="s">
        <v>2651</v>
      </c>
      <c r="P70" s="96"/>
      <c r="Q70" s="96" t="s">
        <v>2413</v>
      </c>
    </row>
    <row r="71" spans="1:23" ht="18" x14ac:dyDescent="0.25">
      <c r="A71" s="162" t="str">
        <f>VLOOKUP(E71,'LISTADO ATM'!$A$2:$C$902,3,0)</f>
        <v>ESTE</v>
      </c>
      <c r="B71" s="112" t="s">
        <v>2669</v>
      </c>
      <c r="C71" s="97">
        <v>44411.674525462964</v>
      </c>
      <c r="D71" s="97" t="s">
        <v>2444</v>
      </c>
      <c r="E71" s="133">
        <v>963</v>
      </c>
      <c r="F71" s="162" t="str">
        <f>VLOOKUP(E71,VIP!$A$2:$O14872,2,0)</f>
        <v>DRBR963</v>
      </c>
      <c r="G71" s="162" t="str">
        <f>VLOOKUP(E71,'LISTADO ATM'!$A$2:$B$901,2,0)</f>
        <v xml:space="preserve">ATM Multiplaza La Romana </v>
      </c>
      <c r="H71" s="162" t="str">
        <f>VLOOKUP(E71,VIP!$A$2:$O19833,7,FALSE)</f>
        <v>Si</v>
      </c>
      <c r="I71" s="162" t="str">
        <f>VLOOKUP(E71,VIP!$A$2:$O11798,8,FALSE)</f>
        <v>Si</v>
      </c>
      <c r="J71" s="162" t="str">
        <f>VLOOKUP(E71,VIP!$A$2:$O11748,8,FALSE)</f>
        <v>Si</v>
      </c>
      <c r="K71" s="162" t="str">
        <f>VLOOKUP(E71,VIP!$A$2:$O15322,6,0)</f>
        <v>NO</v>
      </c>
      <c r="L71" s="138" t="s">
        <v>2413</v>
      </c>
      <c r="M71" s="96" t="s">
        <v>2441</v>
      </c>
      <c r="N71" s="96" t="s">
        <v>2448</v>
      </c>
      <c r="O71" s="162" t="s">
        <v>2449</v>
      </c>
      <c r="P71" s="96"/>
      <c r="Q71" s="96" t="s">
        <v>2413</v>
      </c>
    </row>
    <row r="72" spans="1:23" ht="18" x14ac:dyDescent="0.25">
      <c r="A72" s="162" t="str">
        <f>VLOOKUP(E72,'LISTADO ATM'!$A$2:$C$902,3,0)</f>
        <v>DISTRITO NACIONAL</v>
      </c>
      <c r="B72" s="112" t="s">
        <v>2660</v>
      </c>
      <c r="C72" s="97">
        <v>44411.654548611114</v>
      </c>
      <c r="D72" s="97" t="s">
        <v>2176</v>
      </c>
      <c r="E72" s="133">
        <v>12</v>
      </c>
      <c r="F72" s="162" t="str">
        <f>VLOOKUP(E72,VIP!$A$2:$O14858,2,0)</f>
        <v>DRBR012</v>
      </c>
      <c r="G72" s="162" t="str">
        <f>VLOOKUP(E72,'LISTADO ATM'!$A$2:$B$901,2,0)</f>
        <v xml:space="preserve">ATM Comercial Ganadera (San Isidro) </v>
      </c>
      <c r="H72" s="162" t="str">
        <f>VLOOKUP(E72,VIP!$A$2:$O19819,7,FALSE)</f>
        <v>Si</v>
      </c>
      <c r="I72" s="162" t="str">
        <f>VLOOKUP(E72,VIP!$A$2:$O11784,8,FALSE)</f>
        <v>No</v>
      </c>
      <c r="J72" s="162" t="str">
        <f>VLOOKUP(E72,VIP!$A$2:$O11734,8,FALSE)</f>
        <v>No</v>
      </c>
      <c r="K72" s="162" t="str">
        <f>VLOOKUP(E72,VIP!$A$2:$O15308,6,0)</f>
        <v>NO</v>
      </c>
      <c r="L72" s="138" t="s">
        <v>2460</v>
      </c>
      <c r="M72" s="96" t="s">
        <v>2441</v>
      </c>
      <c r="N72" s="96" t="s">
        <v>2448</v>
      </c>
      <c r="O72" s="162" t="s">
        <v>2450</v>
      </c>
      <c r="P72" s="96"/>
      <c r="Q72" s="96" t="s">
        <v>2460</v>
      </c>
    </row>
    <row r="73" spans="1:23" ht="18" x14ac:dyDescent="0.25">
      <c r="A73" s="162" t="str">
        <f>VLOOKUP(E73,'LISTADO ATM'!$A$2:$C$902,3,0)</f>
        <v>ESTE</v>
      </c>
      <c r="B73" s="112" t="s">
        <v>2614</v>
      </c>
      <c r="C73" s="97">
        <v>44410.987326388888</v>
      </c>
      <c r="D73" s="97" t="s">
        <v>2176</v>
      </c>
      <c r="E73" s="133">
        <v>158</v>
      </c>
      <c r="F73" s="162" t="str">
        <f>VLOOKUP(E73,VIP!$A$2:$O14861,2,0)</f>
        <v>DRBR158</v>
      </c>
      <c r="G73" s="162" t="str">
        <f>VLOOKUP(E73,'LISTADO ATM'!$A$2:$B$901,2,0)</f>
        <v xml:space="preserve">ATM Oficina Romana Norte </v>
      </c>
      <c r="H73" s="162" t="str">
        <f>VLOOKUP(E73,VIP!$A$2:$O19822,7,FALSE)</f>
        <v>Si</v>
      </c>
      <c r="I73" s="162" t="str">
        <f>VLOOKUP(E73,VIP!$A$2:$O11787,8,FALSE)</f>
        <v>Si</v>
      </c>
      <c r="J73" s="162" t="str">
        <f>VLOOKUP(E73,VIP!$A$2:$O11737,8,FALSE)</f>
        <v>Si</v>
      </c>
      <c r="K73" s="162" t="str">
        <f>VLOOKUP(E73,VIP!$A$2:$O15311,6,0)</f>
        <v>SI</v>
      </c>
      <c r="L73" s="138" t="s">
        <v>2460</v>
      </c>
      <c r="M73" s="96" t="s">
        <v>2441</v>
      </c>
      <c r="N73" s="96" t="s">
        <v>2448</v>
      </c>
      <c r="O73" s="162" t="s">
        <v>2450</v>
      </c>
      <c r="P73" s="96"/>
      <c r="Q73" s="96" t="s">
        <v>2460</v>
      </c>
    </row>
    <row r="74" spans="1:23" ht="18" x14ac:dyDescent="0.25">
      <c r="A74" s="162" t="str">
        <f>VLOOKUP(E74,'LISTADO ATM'!$A$2:$C$902,3,0)</f>
        <v>DISTRITO NACIONAL</v>
      </c>
      <c r="B74" s="112" t="s">
        <v>2654</v>
      </c>
      <c r="C74" s="97">
        <v>44411.586678240739</v>
      </c>
      <c r="D74" s="97" t="s">
        <v>2176</v>
      </c>
      <c r="E74" s="133">
        <v>183</v>
      </c>
      <c r="F74" s="162" t="str">
        <f>VLOOKUP(E74,VIP!$A$2:$O14860,2,0)</f>
        <v>DRBR183</v>
      </c>
      <c r="G74" s="162" t="str">
        <f>VLOOKUP(E74,'LISTADO ATM'!$A$2:$B$901,2,0)</f>
        <v>ATM Estación Nativa Km. 22 Aut. Duarte.</v>
      </c>
      <c r="H74" s="162" t="str">
        <f>VLOOKUP(E74,VIP!$A$2:$O19821,7,FALSE)</f>
        <v>N/A</v>
      </c>
      <c r="I74" s="162" t="str">
        <f>VLOOKUP(E74,VIP!$A$2:$O11786,8,FALSE)</f>
        <v>N/A</v>
      </c>
      <c r="J74" s="162" t="str">
        <f>VLOOKUP(E74,VIP!$A$2:$O11736,8,FALSE)</f>
        <v>N/A</v>
      </c>
      <c r="K74" s="162" t="str">
        <f>VLOOKUP(E74,VIP!$A$2:$O15310,6,0)</f>
        <v>N/A</v>
      </c>
      <c r="L74" s="138" t="s">
        <v>2460</v>
      </c>
      <c r="M74" s="96" t="s">
        <v>2441</v>
      </c>
      <c r="N74" s="96" t="s">
        <v>2448</v>
      </c>
      <c r="O74" s="162" t="s">
        <v>2450</v>
      </c>
      <c r="P74" s="96"/>
      <c r="Q74" s="96" t="s">
        <v>2460</v>
      </c>
    </row>
    <row r="75" spans="1:23" ht="18" x14ac:dyDescent="0.25">
      <c r="A75" s="162" t="str">
        <f>VLOOKUP(E75,'LISTADO ATM'!$A$2:$C$902,3,0)</f>
        <v>DISTRITO NACIONAL</v>
      </c>
      <c r="B75" s="112" t="s">
        <v>2652</v>
      </c>
      <c r="C75" s="97">
        <v>44411.492314814815</v>
      </c>
      <c r="D75" s="97" t="s">
        <v>2176</v>
      </c>
      <c r="E75" s="133">
        <v>224</v>
      </c>
      <c r="F75" s="162" t="str">
        <f>VLOOKUP(E75,VIP!$A$2:$O14858,2,0)</f>
        <v>DRBR224</v>
      </c>
      <c r="G75" s="162" t="str">
        <f>VLOOKUP(E75,'LISTADO ATM'!$A$2:$B$901,2,0)</f>
        <v xml:space="preserve">ATM S/M Nacional El Millón (Núñez de Cáceres) </v>
      </c>
      <c r="H75" s="162" t="str">
        <f>VLOOKUP(E75,VIP!$A$2:$O19819,7,FALSE)</f>
        <v>Si</v>
      </c>
      <c r="I75" s="162" t="str">
        <f>VLOOKUP(E75,VIP!$A$2:$O11784,8,FALSE)</f>
        <v>Si</v>
      </c>
      <c r="J75" s="162" t="str">
        <f>VLOOKUP(E75,VIP!$A$2:$O11734,8,FALSE)</f>
        <v>Si</v>
      </c>
      <c r="K75" s="162" t="str">
        <f>VLOOKUP(E75,VIP!$A$2:$O15308,6,0)</f>
        <v>SI</v>
      </c>
      <c r="L75" s="138" t="s">
        <v>2460</v>
      </c>
      <c r="M75" s="96" t="s">
        <v>2441</v>
      </c>
      <c r="N75" s="96" t="s">
        <v>2448</v>
      </c>
      <c r="O75" s="162" t="s">
        <v>2450</v>
      </c>
      <c r="P75" s="96"/>
      <c r="Q75" s="96" t="s">
        <v>2460</v>
      </c>
    </row>
    <row r="76" spans="1:23" ht="18" x14ac:dyDescent="0.25">
      <c r="A76" s="162" t="str">
        <f>VLOOKUP(E76,'LISTADO ATM'!$A$2:$C$902,3,0)</f>
        <v>DISTRITO NACIONAL</v>
      </c>
      <c r="B76" s="112" t="s">
        <v>2611</v>
      </c>
      <c r="C76" s="97">
        <v>44410.656724537039</v>
      </c>
      <c r="D76" s="97" t="s">
        <v>2176</v>
      </c>
      <c r="E76" s="133">
        <v>416</v>
      </c>
      <c r="F76" s="162" t="str">
        <f>VLOOKUP(E76,VIP!$A$2:$O14848,2,0)</f>
        <v>DRBR416</v>
      </c>
      <c r="G76" s="162" t="str">
        <f>VLOOKUP(E76,'LISTADO ATM'!$A$2:$B$901,2,0)</f>
        <v xml:space="preserve">ATM Autobanco San Martín II </v>
      </c>
      <c r="H76" s="162" t="str">
        <f>VLOOKUP(E76,VIP!$A$2:$O19809,7,FALSE)</f>
        <v>Si</v>
      </c>
      <c r="I76" s="162" t="str">
        <f>VLOOKUP(E76,VIP!$A$2:$O11774,8,FALSE)</f>
        <v>Si</v>
      </c>
      <c r="J76" s="162" t="str">
        <f>VLOOKUP(E76,VIP!$A$2:$O11724,8,FALSE)</f>
        <v>Si</v>
      </c>
      <c r="K76" s="162" t="str">
        <f>VLOOKUP(E76,VIP!$A$2:$O15298,6,0)</f>
        <v>NO</v>
      </c>
      <c r="L76" s="138" t="s">
        <v>2460</v>
      </c>
      <c r="M76" s="96" t="s">
        <v>2441</v>
      </c>
      <c r="N76" s="96" t="s">
        <v>2448</v>
      </c>
      <c r="O76" s="162" t="s">
        <v>2450</v>
      </c>
      <c r="P76" s="96"/>
      <c r="Q76" s="96" t="s">
        <v>2460</v>
      </c>
    </row>
    <row r="77" spans="1:23" ht="18" x14ac:dyDescent="0.25">
      <c r="A77" s="162" t="str">
        <f>VLOOKUP(E77,'LISTADO ATM'!$A$2:$C$902,3,0)</f>
        <v>ESTE</v>
      </c>
      <c r="B77" s="112" t="s">
        <v>2704</v>
      </c>
      <c r="C77" s="97">
        <v>44412.036550925928</v>
      </c>
      <c r="D77" s="97" t="s">
        <v>2176</v>
      </c>
      <c r="E77" s="133">
        <v>651</v>
      </c>
      <c r="F77" s="162" t="str">
        <f>VLOOKUP(E77,VIP!$A$2:$O14874,2,0)</f>
        <v>DRBR651</v>
      </c>
      <c r="G77" s="162" t="str">
        <f>VLOOKUP(E77,'LISTADO ATM'!$A$2:$B$901,2,0)</f>
        <v>ATM Eco Petroleo Romana</v>
      </c>
      <c r="H77" s="162" t="str">
        <f>VLOOKUP(E77,VIP!$A$2:$O19835,7,FALSE)</f>
        <v>Si</v>
      </c>
      <c r="I77" s="162" t="str">
        <f>VLOOKUP(E77,VIP!$A$2:$O11800,8,FALSE)</f>
        <v>Si</v>
      </c>
      <c r="J77" s="162" t="str">
        <f>VLOOKUP(E77,VIP!$A$2:$O11750,8,FALSE)</f>
        <v>Si</v>
      </c>
      <c r="K77" s="162" t="str">
        <f>VLOOKUP(E77,VIP!$A$2:$O15324,6,0)</f>
        <v>NO</v>
      </c>
      <c r="L77" s="138" t="s">
        <v>2460</v>
      </c>
      <c r="M77" s="96" t="s">
        <v>2441</v>
      </c>
      <c r="N77" s="96" t="s">
        <v>2448</v>
      </c>
      <c r="O77" s="162" t="s">
        <v>2450</v>
      </c>
      <c r="P77" s="96"/>
      <c r="Q77" s="96" t="s">
        <v>2460</v>
      </c>
    </row>
    <row r="78" spans="1:23" ht="18" x14ac:dyDescent="0.25">
      <c r="A78" s="162" t="str">
        <f>VLOOKUP(E78,'LISTADO ATM'!$A$2:$C$902,3,0)</f>
        <v>DISTRITO NACIONAL</v>
      </c>
      <c r="B78" s="112" t="s">
        <v>2655</v>
      </c>
      <c r="C78" s="97">
        <v>44411.584837962961</v>
      </c>
      <c r="D78" s="97" t="s">
        <v>2176</v>
      </c>
      <c r="E78" s="133">
        <v>676</v>
      </c>
      <c r="F78" s="162" t="str">
        <f>VLOOKUP(E78,VIP!$A$2:$O14861,2,0)</f>
        <v>DRBR676</v>
      </c>
      <c r="G78" s="162" t="str">
        <f>VLOOKUP(E78,'LISTADO ATM'!$A$2:$B$901,2,0)</f>
        <v>ATM S/M Bravo Colina Del Oeste</v>
      </c>
      <c r="H78" s="162" t="str">
        <f>VLOOKUP(E78,VIP!$A$2:$O19822,7,FALSE)</f>
        <v>Si</v>
      </c>
      <c r="I78" s="162" t="str">
        <f>VLOOKUP(E78,VIP!$A$2:$O11787,8,FALSE)</f>
        <v>Si</v>
      </c>
      <c r="J78" s="162" t="str">
        <f>VLOOKUP(E78,VIP!$A$2:$O11737,8,FALSE)</f>
        <v>Si</v>
      </c>
      <c r="K78" s="162" t="str">
        <f>VLOOKUP(E78,VIP!$A$2:$O15311,6,0)</f>
        <v>NO</v>
      </c>
      <c r="L78" s="138" t="s">
        <v>2460</v>
      </c>
      <c r="M78" s="96" t="s">
        <v>2441</v>
      </c>
      <c r="N78" s="96" t="s">
        <v>2448</v>
      </c>
      <c r="O78" s="162" t="s">
        <v>2450</v>
      </c>
      <c r="P78" s="96"/>
      <c r="Q78" s="96" t="s">
        <v>2460</v>
      </c>
    </row>
    <row r="79" spans="1:23" ht="18" x14ac:dyDescent="0.25">
      <c r="A79" s="162" t="str">
        <f>VLOOKUP(E79,'LISTADO ATM'!$A$2:$C$902,3,0)</f>
        <v>DISTRITO NACIONAL</v>
      </c>
      <c r="B79" s="112" t="s">
        <v>2684</v>
      </c>
      <c r="C79" s="97">
        <v>44411.911886574075</v>
      </c>
      <c r="D79" s="97" t="s">
        <v>2176</v>
      </c>
      <c r="E79" s="133">
        <v>836</v>
      </c>
      <c r="F79" s="162" t="str">
        <f>VLOOKUP(E79,VIP!$A$2:$O14872,2,0)</f>
        <v>DRBR836</v>
      </c>
      <c r="G79" s="162" t="str">
        <f>VLOOKUP(E79,'LISTADO ATM'!$A$2:$B$901,2,0)</f>
        <v xml:space="preserve">ATM UNP Plaza Luperón </v>
      </c>
      <c r="H79" s="162" t="str">
        <f>VLOOKUP(E79,VIP!$A$2:$O19833,7,FALSE)</f>
        <v>Si</v>
      </c>
      <c r="I79" s="162" t="str">
        <f>VLOOKUP(E79,VIP!$A$2:$O11798,8,FALSE)</f>
        <v>Si</v>
      </c>
      <c r="J79" s="162" t="str">
        <f>VLOOKUP(E79,VIP!$A$2:$O11748,8,FALSE)</f>
        <v>Si</v>
      </c>
      <c r="K79" s="162" t="str">
        <f>VLOOKUP(E79,VIP!$A$2:$O15322,6,0)</f>
        <v>NO</v>
      </c>
      <c r="L79" s="138" t="s">
        <v>2460</v>
      </c>
      <c r="M79" s="96" t="s">
        <v>2441</v>
      </c>
      <c r="N79" s="96" t="s">
        <v>2448</v>
      </c>
      <c r="O79" s="162" t="s">
        <v>2450</v>
      </c>
      <c r="P79" s="96"/>
      <c r="Q79" s="96" t="s">
        <v>2460</v>
      </c>
    </row>
    <row r="80" spans="1:23" ht="18" x14ac:dyDescent="0.25">
      <c r="A80" s="162" t="str">
        <f>VLOOKUP(E80,'LISTADO ATM'!$A$2:$C$902,3,0)</f>
        <v>ESTE</v>
      </c>
      <c r="B80" s="112" t="s">
        <v>2648</v>
      </c>
      <c r="C80" s="97">
        <v>44411.386087962965</v>
      </c>
      <c r="D80" s="97" t="s">
        <v>2176</v>
      </c>
      <c r="E80" s="133">
        <v>912</v>
      </c>
      <c r="F80" s="162" t="str">
        <f>VLOOKUP(E80,VIP!$A$2:$O14869,2,0)</f>
        <v>DRBR973</v>
      </c>
      <c r="G80" s="162" t="str">
        <f>VLOOKUP(E80,'LISTADO ATM'!$A$2:$B$901,2,0)</f>
        <v xml:space="preserve">ATM Oficina San Pedro II </v>
      </c>
      <c r="H80" s="162" t="str">
        <f>VLOOKUP(E80,VIP!$A$2:$O19830,7,FALSE)</f>
        <v>Si</v>
      </c>
      <c r="I80" s="162" t="str">
        <f>VLOOKUP(E80,VIP!$A$2:$O11795,8,FALSE)</f>
        <v>Si</v>
      </c>
      <c r="J80" s="162" t="str">
        <f>VLOOKUP(E80,VIP!$A$2:$O11745,8,FALSE)</f>
        <v>Si</v>
      </c>
      <c r="K80" s="162" t="str">
        <f>VLOOKUP(E80,VIP!$A$2:$O15319,6,0)</f>
        <v>SI</v>
      </c>
      <c r="L80" s="138" t="s">
        <v>2460</v>
      </c>
      <c r="M80" s="96" t="s">
        <v>2441</v>
      </c>
      <c r="N80" s="96" t="s">
        <v>2605</v>
      </c>
      <c r="O80" s="162" t="s">
        <v>2450</v>
      </c>
      <c r="P80" s="96"/>
      <c r="Q80" s="96" t="s">
        <v>2460</v>
      </c>
    </row>
    <row r="81" spans="1:17" ht="18" x14ac:dyDescent="0.25">
      <c r="A81" s="162" t="str">
        <f>VLOOKUP(E81,'LISTADO ATM'!$A$2:$C$902,3,0)</f>
        <v>DISTRITO NACIONAL</v>
      </c>
      <c r="B81" s="112" t="s">
        <v>2701</v>
      </c>
      <c r="C81" s="97">
        <v>44412.052557870367</v>
      </c>
      <c r="D81" s="97" t="s">
        <v>2176</v>
      </c>
      <c r="E81" s="133">
        <v>946</v>
      </c>
      <c r="F81" s="162" t="str">
        <f>VLOOKUP(E81,VIP!$A$2:$O14871,2,0)</f>
        <v>DRBR24R</v>
      </c>
      <c r="G81" s="162" t="str">
        <f>VLOOKUP(E81,'LISTADO ATM'!$A$2:$B$901,2,0)</f>
        <v xml:space="preserve">ATM Oficina Núñez de Cáceres I </v>
      </c>
      <c r="H81" s="162" t="str">
        <f>VLOOKUP(E81,VIP!$A$2:$O19832,7,FALSE)</f>
        <v>Si</v>
      </c>
      <c r="I81" s="162" t="str">
        <f>VLOOKUP(E81,VIP!$A$2:$O11797,8,FALSE)</f>
        <v>Si</v>
      </c>
      <c r="J81" s="162" t="str">
        <f>VLOOKUP(E81,VIP!$A$2:$O11747,8,FALSE)</f>
        <v>Si</v>
      </c>
      <c r="K81" s="162" t="str">
        <f>VLOOKUP(E81,VIP!$A$2:$O15321,6,0)</f>
        <v>NO</v>
      </c>
      <c r="L81" s="138" t="s">
        <v>2460</v>
      </c>
      <c r="M81" s="96" t="s">
        <v>2441</v>
      </c>
      <c r="N81" s="96" t="s">
        <v>2448</v>
      </c>
      <c r="O81" s="162" t="s">
        <v>2450</v>
      </c>
      <c r="P81" s="96"/>
      <c r="Q81" s="96" t="s">
        <v>2460</v>
      </c>
    </row>
    <row r="82" spans="1:17" ht="18" x14ac:dyDescent="0.25">
      <c r="A82" s="162" t="str">
        <f>VLOOKUP(E82,'LISTADO ATM'!$A$2:$C$902,3,0)</f>
        <v>DISTRITO NACIONAL</v>
      </c>
      <c r="B82" s="112" t="s">
        <v>2680</v>
      </c>
      <c r="C82" s="97">
        <v>44411.916331018518</v>
      </c>
      <c r="D82" s="97" t="s">
        <v>2176</v>
      </c>
      <c r="E82" s="133">
        <v>967</v>
      </c>
      <c r="F82" s="162" t="str">
        <f>VLOOKUP(E82,VIP!$A$2:$O14869,2,0)</f>
        <v>DRBR967</v>
      </c>
      <c r="G82" s="162" t="str">
        <f>VLOOKUP(E82,'LISTADO ATM'!$A$2:$B$901,2,0)</f>
        <v xml:space="preserve">ATM UNP Hiper Olé Autopista Duarte </v>
      </c>
      <c r="H82" s="162" t="str">
        <f>VLOOKUP(E82,VIP!$A$2:$O19830,7,FALSE)</f>
        <v>Si</v>
      </c>
      <c r="I82" s="162" t="str">
        <f>VLOOKUP(E82,VIP!$A$2:$O11795,8,FALSE)</f>
        <v>Si</v>
      </c>
      <c r="J82" s="162" t="str">
        <f>VLOOKUP(E82,VIP!$A$2:$O11745,8,FALSE)</f>
        <v>Si</v>
      </c>
      <c r="K82" s="162" t="str">
        <f>VLOOKUP(E82,VIP!$A$2:$O15319,6,0)</f>
        <v>NO</v>
      </c>
      <c r="L82" s="138" t="s">
        <v>2460</v>
      </c>
      <c r="M82" s="96" t="s">
        <v>2441</v>
      </c>
      <c r="N82" s="96" t="s">
        <v>2448</v>
      </c>
      <c r="O82" s="162" t="s">
        <v>2450</v>
      </c>
      <c r="P82" s="96"/>
      <c r="Q82" s="96" t="s">
        <v>2460</v>
      </c>
    </row>
    <row r="1038903" spans="16:16" ht="18" x14ac:dyDescent="0.25">
      <c r="P1038903" s="113"/>
    </row>
  </sheetData>
  <autoFilter ref="A4:Q67">
    <filterColumn colId="12">
      <filters>
        <filter val="Fuera De Servicio"/>
      </filters>
    </filterColumn>
    <sortState ref="A5:Q82">
      <sortCondition ref="L4:L67"/>
    </sortState>
  </autoFilter>
  <dataConsolidate/>
  <customSheetViews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2"/>
      <autoFilter ref="A4:O62">
        <sortState ref="A5:O66">
          <sortCondition ref="M4:M66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3"/>
      <autoFilter ref="A4:P125">
        <sortState ref="A5:P125">
          <sortCondition ref="M4:M125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4"/>
      <autoFilter ref="A4:O139">
        <sortState ref="A5:O139">
          <sortCondition ref="C4:C13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5"/>
      <autoFilter ref="A4:O150">
        <sortState ref="A5:O163">
          <sortCondition ref="C4:C163"/>
        </sortState>
      </autoFilter>
    </customSheetView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E5:E8">
    <cfRule type="duplicateValues" dxfId="252" priority="44"/>
  </conditionalFormatting>
  <conditionalFormatting sqref="E5:E8">
    <cfRule type="duplicateValues" dxfId="251" priority="43"/>
  </conditionalFormatting>
  <conditionalFormatting sqref="B5:B8">
    <cfRule type="duplicateValues" dxfId="250" priority="42"/>
  </conditionalFormatting>
  <conditionalFormatting sqref="E9:E13">
    <cfRule type="duplicateValues" dxfId="249" priority="40"/>
  </conditionalFormatting>
  <conditionalFormatting sqref="E9:E13">
    <cfRule type="duplicateValues" dxfId="248" priority="39"/>
  </conditionalFormatting>
  <conditionalFormatting sqref="B9:B13">
    <cfRule type="duplicateValues" dxfId="247" priority="38"/>
  </conditionalFormatting>
  <conditionalFormatting sqref="E9:E13">
    <cfRule type="duplicateValues" dxfId="246" priority="37"/>
  </conditionalFormatting>
  <conditionalFormatting sqref="E14:E20">
    <cfRule type="duplicateValues" dxfId="245" priority="35"/>
  </conditionalFormatting>
  <conditionalFormatting sqref="E14:E20">
    <cfRule type="duplicateValues" dxfId="244" priority="34"/>
  </conditionalFormatting>
  <conditionalFormatting sqref="B14:B20">
    <cfRule type="duplicateValues" dxfId="243" priority="33"/>
  </conditionalFormatting>
  <conditionalFormatting sqref="E14:E20">
    <cfRule type="duplicateValues" dxfId="242" priority="32"/>
  </conditionalFormatting>
  <conditionalFormatting sqref="E14:E20">
    <cfRule type="duplicateValues" dxfId="241" priority="31"/>
  </conditionalFormatting>
  <conditionalFormatting sqref="E21:E32">
    <cfRule type="duplicateValues" dxfId="240" priority="28"/>
  </conditionalFormatting>
  <conditionalFormatting sqref="E21:E32">
    <cfRule type="duplicateValues" dxfId="239" priority="27"/>
  </conditionalFormatting>
  <conditionalFormatting sqref="B21:B32">
    <cfRule type="duplicateValues" dxfId="238" priority="26"/>
  </conditionalFormatting>
  <conditionalFormatting sqref="E21:E32">
    <cfRule type="duplicateValues" dxfId="237" priority="25"/>
  </conditionalFormatting>
  <conditionalFormatting sqref="E21:E32">
    <cfRule type="duplicateValues" dxfId="236" priority="24"/>
  </conditionalFormatting>
  <conditionalFormatting sqref="E21:E32">
    <cfRule type="duplicateValues" dxfId="235" priority="23"/>
  </conditionalFormatting>
  <conditionalFormatting sqref="B21:B32">
    <cfRule type="duplicateValues" dxfId="234" priority="22"/>
  </conditionalFormatting>
  <conditionalFormatting sqref="B33:B44">
    <cfRule type="duplicateValues" dxfId="233" priority="18"/>
  </conditionalFormatting>
  <conditionalFormatting sqref="B33:B44">
    <cfRule type="duplicateValues" dxfId="232" priority="14"/>
  </conditionalFormatting>
  <conditionalFormatting sqref="B68:B1048576 B1:B4">
    <cfRule type="duplicateValues" dxfId="231" priority="129688"/>
  </conditionalFormatting>
  <conditionalFormatting sqref="B68:B1048576 B1:B20">
    <cfRule type="duplicateValues" dxfId="230" priority="129691"/>
  </conditionalFormatting>
  <conditionalFormatting sqref="E68:E1048576 E1:E4">
    <cfRule type="duplicateValues" dxfId="229" priority="129694"/>
  </conditionalFormatting>
  <conditionalFormatting sqref="E68:E1048576">
    <cfRule type="duplicateValues" dxfId="228" priority="129697"/>
  </conditionalFormatting>
  <conditionalFormatting sqref="E68:E1048576 E1:E8">
    <cfRule type="duplicateValues" dxfId="227" priority="129700"/>
  </conditionalFormatting>
  <conditionalFormatting sqref="E68:E1048576 E1:E13">
    <cfRule type="duplicateValues" dxfId="226" priority="129703"/>
  </conditionalFormatting>
  <conditionalFormatting sqref="E68:E1048576 E1:E20">
    <cfRule type="duplicateValues" dxfId="225" priority="129706"/>
  </conditionalFormatting>
  <conditionalFormatting sqref="E68:E1048576 E1:E32">
    <cfRule type="duplicateValues" dxfId="224" priority="129709"/>
  </conditionalFormatting>
  <conditionalFormatting sqref="E1:E1048576">
    <cfRule type="duplicateValues" dxfId="223" priority="129712"/>
  </conditionalFormatting>
  <conditionalFormatting sqref="B45:B51">
    <cfRule type="duplicateValues" dxfId="222" priority="129717"/>
  </conditionalFormatting>
  <conditionalFormatting sqref="E52:E82">
    <cfRule type="duplicateValues" dxfId="221" priority="129824"/>
  </conditionalFormatting>
  <conditionalFormatting sqref="B52:B82">
    <cfRule type="duplicateValues" dxfId="220" priority="129825"/>
  </conditionalFormatting>
  <conditionalFormatting sqref="E5:E82">
    <cfRule type="duplicateValues" dxfId="0" priority="129842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3"/>
  <sheetViews>
    <sheetView zoomScale="70" zoomScaleNormal="70" workbookViewId="0">
      <selection activeCell="C16" sqref="C16"/>
    </sheetView>
  </sheetViews>
  <sheetFormatPr baseColWidth="10" defaultColWidth="23.42578125" defaultRowHeight="15" x14ac:dyDescent="0.25"/>
  <cols>
    <col min="1" max="1" width="25.7109375" style="118" bestFit="1" customWidth="1"/>
    <col min="2" max="2" width="17.7109375" style="142" bestFit="1" customWidth="1"/>
    <col min="3" max="3" width="56.85546875" style="118" bestFit="1" customWidth="1"/>
    <col min="4" max="4" width="36.140625" style="118" bestFit="1" customWidth="1"/>
    <col min="5" max="5" width="17.28515625" style="69" bestFit="1" customWidth="1"/>
    <col min="6" max="6" width="27.28515625" style="82" bestFit="1" customWidth="1"/>
    <col min="7" max="7" width="6" style="82" bestFit="1" customWidth="1"/>
    <col min="8" max="8" width="51" style="82" bestFit="1" customWidth="1"/>
    <col min="9" max="9" width="4.5703125" style="82" bestFit="1" customWidth="1"/>
    <col min="10" max="10" width="20.140625" style="82" bestFit="1" customWidth="1"/>
    <col min="11" max="11" width="3.140625" style="82" bestFit="1" customWidth="1"/>
    <col min="12" max="16384" width="23.42578125" style="82"/>
  </cols>
  <sheetData>
    <row r="1" spans="1:11" ht="25.5" customHeight="1" x14ac:dyDescent="0.25">
      <c r="A1" s="191" t="s">
        <v>2146</v>
      </c>
      <c r="B1" s="192"/>
      <c r="C1" s="192"/>
      <c r="D1" s="192"/>
      <c r="E1" s="193"/>
      <c r="F1" s="189" t="s">
        <v>2545</v>
      </c>
      <c r="G1" s="190"/>
      <c r="H1" s="101">
        <f>COUNTIF(A:E,"2 Gavetas Vacias + 1 Fallando")</f>
        <v>0</v>
      </c>
      <c r="I1" s="101">
        <f>COUNTIF(A:E,("3 Gavetas Vacías"))</f>
        <v>6</v>
      </c>
      <c r="J1" s="82">
        <f>COUNTIF(A:E,"2 Gavetas Fallando + 1 Vacias")</f>
        <v>0</v>
      </c>
    </row>
    <row r="2" spans="1:11" ht="25.5" customHeight="1" x14ac:dyDescent="0.25">
      <c r="A2" s="194" t="s">
        <v>2446</v>
      </c>
      <c r="B2" s="195"/>
      <c r="C2" s="195"/>
      <c r="D2" s="195"/>
      <c r="E2" s="196"/>
      <c r="F2" s="100" t="s">
        <v>2544</v>
      </c>
      <c r="G2" s="99">
        <f>G3+G4</f>
        <v>78</v>
      </c>
      <c r="H2" s="100" t="s">
        <v>2554</v>
      </c>
      <c r="I2" s="99">
        <f>COUNTIF(A:E,"Abastecido")</f>
        <v>36</v>
      </c>
      <c r="J2" s="100" t="s">
        <v>2571</v>
      </c>
      <c r="K2" s="99">
        <f>COUNTIF(REPORTE!1:1048576,"REINICIO FALLIDO")</f>
        <v>0</v>
      </c>
    </row>
    <row r="3" spans="1:11" ht="18" x14ac:dyDescent="0.25">
      <c r="B3" s="139"/>
      <c r="C3" s="119"/>
      <c r="D3" s="119"/>
      <c r="E3" s="126"/>
      <c r="F3" s="100" t="s">
        <v>2543</v>
      </c>
      <c r="G3" s="99">
        <f>COUNTIF(REPORTE!A:Q,"fuera de Servicio")</f>
        <v>78</v>
      </c>
      <c r="H3" s="100" t="s">
        <v>2550</v>
      </c>
      <c r="I3" s="99">
        <f>COUNTIF(A:E,"Gavetas Vacías + Gavetas Fallando")</f>
        <v>4</v>
      </c>
      <c r="J3" s="100" t="s">
        <v>2572</v>
      </c>
      <c r="K3" s="99">
        <f>COUNTIF(REPORTE!1:1048576,"CARGA FALLIDA")</f>
        <v>0</v>
      </c>
    </row>
    <row r="4" spans="1:11" ht="18.75" thickBot="1" x14ac:dyDescent="0.3">
      <c r="A4" s="125" t="s">
        <v>2409</v>
      </c>
      <c r="B4" s="137">
        <v>44411.25</v>
      </c>
      <c r="C4" s="119"/>
      <c r="D4" s="119"/>
      <c r="E4" s="127"/>
      <c r="F4" s="100" t="s">
        <v>2540</v>
      </c>
      <c r="G4" s="99">
        <f>COUNTIF(REPORTE!A:Q,"En Servicio")</f>
        <v>0</v>
      </c>
      <c r="H4" s="100" t="s">
        <v>2553</v>
      </c>
      <c r="I4" s="99">
        <f>COUNTIF(A:E,"Solucionado")</f>
        <v>5</v>
      </c>
      <c r="J4" s="100" t="s">
        <v>2573</v>
      </c>
      <c r="K4" s="99">
        <f>COUNTIF(REPORTE!1:1048576,"PRINTER DEPOSITO")</f>
        <v>0</v>
      </c>
    </row>
    <row r="5" spans="1:11" ht="18.75" thickBot="1" x14ac:dyDescent="0.3">
      <c r="A5" s="125" t="s">
        <v>2410</v>
      </c>
      <c r="B5" s="137">
        <v>44411.708333333336</v>
      </c>
      <c r="C5" s="147"/>
      <c r="D5" s="119"/>
      <c r="E5" s="127"/>
      <c r="F5" s="100" t="s">
        <v>2541</v>
      </c>
      <c r="G5" s="99">
        <f>COUNTIF(REPORTE!A:Q,"REINICIO EXITOSO")</f>
        <v>0</v>
      </c>
      <c r="H5" s="100" t="s">
        <v>2547</v>
      </c>
      <c r="I5" s="99">
        <f>I1+H1+J1</f>
        <v>6</v>
      </c>
    </row>
    <row r="6" spans="1:11" ht="18" x14ac:dyDescent="0.25">
      <c r="B6" s="139"/>
      <c r="C6" s="119"/>
      <c r="D6" s="119"/>
      <c r="E6" s="128"/>
      <c r="F6" s="100" t="s">
        <v>2542</v>
      </c>
      <c r="G6" s="99">
        <f>COUNTIF(REPORTE!A:Q,"carga exitosa")</f>
        <v>0</v>
      </c>
      <c r="H6" s="100" t="s">
        <v>2551</v>
      </c>
      <c r="I6" s="99">
        <f>COUNTIF(A:E,"GAVETA DE RECHAZO LLENA")</f>
        <v>5</v>
      </c>
    </row>
    <row r="7" spans="1:11" ht="18" customHeight="1" x14ac:dyDescent="0.25">
      <c r="A7" s="175" t="s">
        <v>2575</v>
      </c>
      <c r="B7" s="176"/>
      <c r="C7" s="176"/>
      <c r="D7" s="176"/>
      <c r="E7" s="177"/>
      <c r="F7" s="100" t="s">
        <v>2546</v>
      </c>
      <c r="G7" s="99">
        <f>COUNTIF(A:E,"Sin Efectivo")</f>
        <v>15</v>
      </c>
      <c r="H7" s="100" t="s">
        <v>2552</v>
      </c>
      <c r="I7" s="99">
        <f>COUNTIF(A:E,"GAVETA DE DEPOSITO LLENA")</f>
        <v>5</v>
      </c>
    </row>
    <row r="8" spans="1:11" ht="18" x14ac:dyDescent="0.25">
      <c r="A8" s="131" t="s">
        <v>15</v>
      </c>
      <c r="B8" s="131" t="s">
        <v>2411</v>
      </c>
      <c r="C8" s="131" t="s">
        <v>46</v>
      </c>
      <c r="D8" s="131" t="s">
        <v>2414</v>
      </c>
      <c r="E8" s="131" t="s">
        <v>2412</v>
      </c>
    </row>
    <row r="9" spans="1:11" s="110" customFormat="1" ht="18" x14ac:dyDescent="0.25">
      <c r="A9" s="133" t="str">
        <f>VLOOKUP(B9,'[1]LISTADO ATM'!$A$2:$C$822,3,0)</f>
        <v>DISTRITO NACIONAL</v>
      </c>
      <c r="B9" s="161">
        <v>516</v>
      </c>
      <c r="C9" s="133" t="str">
        <f>VLOOKUP(B9,'[1]LISTADO ATM'!$A$2:$B$822,2,0)</f>
        <v xml:space="preserve">ATM Oficina Gascue </v>
      </c>
      <c r="D9" s="130" t="s">
        <v>2539</v>
      </c>
      <c r="E9" s="134">
        <v>3335975573</v>
      </c>
    </row>
    <row r="10" spans="1:11" s="110" customFormat="1" ht="18" x14ac:dyDescent="0.25">
      <c r="A10" s="133" t="str">
        <f>VLOOKUP(B10,'[1]LISTADO ATM'!$A$2:$C$822,3,0)</f>
        <v>DISTRITO NACIONAL</v>
      </c>
      <c r="B10" s="161">
        <v>194</v>
      </c>
      <c r="C10" s="133" t="str">
        <f>VLOOKUP(B10,'[1]LISTADO ATM'!$A$2:$B$822,2,0)</f>
        <v xml:space="preserve">ATM UNP Pantoja </v>
      </c>
      <c r="D10" s="130" t="s">
        <v>2539</v>
      </c>
      <c r="E10" s="112" t="s">
        <v>2598</v>
      </c>
    </row>
    <row r="11" spans="1:11" s="110" customFormat="1" ht="18" x14ac:dyDescent="0.25">
      <c r="A11" s="133" t="str">
        <f>VLOOKUP(B11,'[1]LISTADO ATM'!$A$2:$C$822,3,0)</f>
        <v>DISTRITO NACIONAL</v>
      </c>
      <c r="B11" s="161">
        <v>735</v>
      </c>
      <c r="C11" s="133" t="str">
        <f>VLOOKUP(B11,'[1]LISTADO ATM'!$A$2:$B$822,2,0)</f>
        <v xml:space="preserve">ATM Oficina Independencia II  </v>
      </c>
      <c r="D11" s="130" t="s">
        <v>2539</v>
      </c>
      <c r="E11" s="148">
        <v>3335975608</v>
      </c>
    </row>
    <row r="12" spans="1:11" s="110" customFormat="1" ht="18" customHeight="1" x14ac:dyDescent="0.25">
      <c r="A12" s="133" t="str">
        <f>VLOOKUP(B12,'[1]LISTADO ATM'!$A$2:$C$822,3,0)</f>
        <v>DISTRITO NACIONAL</v>
      </c>
      <c r="B12" s="161">
        <v>949</v>
      </c>
      <c r="C12" s="133" t="str">
        <f>VLOOKUP(B12,'[1]LISTADO ATM'!$A$2:$B$822,2,0)</f>
        <v xml:space="preserve">ATM S/M Bravo San Isidro Coral Mall </v>
      </c>
      <c r="D12" s="130" t="s">
        <v>2539</v>
      </c>
      <c r="E12" s="148" t="s">
        <v>2627</v>
      </c>
    </row>
    <row r="13" spans="1:11" s="110" customFormat="1" ht="18" x14ac:dyDescent="0.25">
      <c r="A13" s="133" t="str">
        <f>VLOOKUP(B13,'[1]LISTADO ATM'!$A$2:$C$822,3,0)</f>
        <v>DISTRITO NACIONAL</v>
      </c>
      <c r="B13" s="161">
        <v>354</v>
      </c>
      <c r="C13" s="133" t="str">
        <f>VLOOKUP(B13,'[1]LISTADO ATM'!$A$2:$B$822,2,0)</f>
        <v xml:space="preserve">ATM Oficina Núñez de Cáceres II </v>
      </c>
      <c r="D13" s="130" t="s">
        <v>2539</v>
      </c>
      <c r="E13" s="134" t="s">
        <v>2603</v>
      </c>
    </row>
    <row r="14" spans="1:11" s="110" customFormat="1" ht="18" x14ac:dyDescent="0.25">
      <c r="A14" s="133" t="str">
        <f>VLOOKUP(B14,'[1]LISTADO ATM'!$A$2:$C$822,3,0)</f>
        <v>NORTE</v>
      </c>
      <c r="B14" s="161">
        <v>990</v>
      </c>
      <c r="C14" s="133" t="str">
        <f>VLOOKUP(B14,'[1]LISTADO ATM'!$A$2:$B$822,2,0)</f>
        <v xml:space="preserve">ATM Autoservicio Bonao II </v>
      </c>
      <c r="D14" s="130" t="s">
        <v>2539</v>
      </c>
      <c r="E14" s="134">
        <v>3335973624</v>
      </c>
    </row>
    <row r="15" spans="1:11" s="110" customFormat="1" ht="18" x14ac:dyDescent="0.25">
      <c r="A15" s="133" t="str">
        <f>VLOOKUP(B15,'[1]LISTADO ATM'!$A$2:$C$822,3,0)</f>
        <v>SUR</v>
      </c>
      <c r="B15" s="161">
        <v>249</v>
      </c>
      <c r="C15" s="133" t="str">
        <f>VLOOKUP(B15,'[1]LISTADO ATM'!$A$2:$B$822,2,0)</f>
        <v xml:space="preserve">ATM Banco Agrícola Neiba </v>
      </c>
      <c r="D15" s="130" t="s">
        <v>2539</v>
      </c>
      <c r="E15" s="134">
        <v>3335975060</v>
      </c>
    </row>
    <row r="16" spans="1:11" s="110" customFormat="1" ht="18" x14ac:dyDescent="0.25">
      <c r="A16" s="133" t="str">
        <f>VLOOKUP(B16,'[1]LISTADO ATM'!$A$2:$C$822,3,0)</f>
        <v>NORTE</v>
      </c>
      <c r="B16" s="161">
        <v>712</v>
      </c>
      <c r="C16" s="133" t="str">
        <f>VLOOKUP(B16,'[1]LISTADO ATM'!$A$2:$B$822,2,0)</f>
        <v xml:space="preserve">ATM Oficina Imbert </v>
      </c>
      <c r="D16" s="130" t="s">
        <v>2539</v>
      </c>
      <c r="E16" s="134">
        <v>3335975579</v>
      </c>
    </row>
    <row r="17" spans="1:5" s="110" customFormat="1" ht="18.75" customHeight="1" x14ac:dyDescent="0.25">
      <c r="A17" s="133" t="str">
        <f>VLOOKUP(B17,'[1]LISTADO ATM'!$A$2:$C$822,3,0)</f>
        <v>NORTE</v>
      </c>
      <c r="B17" s="161">
        <v>497</v>
      </c>
      <c r="C17" s="133" t="str">
        <f>VLOOKUP(B17,'[1]LISTADO ATM'!$A$2:$B$822,2,0)</f>
        <v>ATM Ofic. El Portal ll (Santiago)</v>
      </c>
      <c r="D17" s="130" t="s">
        <v>2539</v>
      </c>
      <c r="E17" s="134">
        <v>3335975577</v>
      </c>
    </row>
    <row r="18" spans="1:5" s="110" customFormat="1" ht="18" x14ac:dyDescent="0.25">
      <c r="A18" s="133" t="str">
        <f>VLOOKUP(B18,'[1]LISTADO ATM'!$A$2:$C$822,3,0)</f>
        <v>DISTRITO NACIONAL</v>
      </c>
      <c r="B18" s="161">
        <v>698</v>
      </c>
      <c r="C18" s="133" t="str">
        <f>VLOOKUP(B18,'[1]LISTADO ATM'!$A$2:$B$822,2,0)</f>
        <v>ATM Parador Bellamar</v>
      </c>
      <c r="D18" s="130" t="s">
        <v>2539</v>
      </c>
      <c r="E18" s="134">
        <v>3335975574</v>
      </c>
    </row>
    <row r="19" spans="1:5" s="110" customFormat="1" ht="18" customHeight="1" x14ac:dyDescent="0.25">
      <c r="A19" s="133" t="str">
        <f>VLOOKUP(B19,'[1]LISTADO ATM'!$A$2:$C$822,3,0)</f>
        <v>NORTE</v>
      </c>
      <c r="B19" s="161">
        <v>864</v>
      </c>
      <c r="C19" s="133" t="str">
        <f>VLOOKUP(B19,'[1]LISTADO ATM'!$A$2:$B$822,2,0)</f>
        <v xml:space="preserve">ATM Palmares Mall (San Francisco) </v>
      </c>
      <c r="D19" s="130" t="s">
        <v>2539</v>
      </c>
      <c r="E19" s="134">
        <v>3335975571</v>
      </c>
    </row>
    <row r="20" spans="1:5" s="118" customFormat="1" ht="18" x14ac:dyDescent="0.25">
      <c r="A20" s="133" t="str">
        <f>VLOOKUP(B20,'[1]LISTADO ATM'!$A$2:$C$822,3,0)</f>
        <v>SUR</v>
      </c>
      <c r="B20" s="161">
        <v>44</v>
      </c>
      <c r="C20" s="133" t="str">
        <f>VLOOKUP(B20,'[1]LISTADO ATM'!$A$2:$B$822,2,0)</f>
        <v xml:space="preserve">ATM Oficina Pedernales </v>
      </c>
      <c r="D20" s="130" t="s">
        <v>2539</v>
      </c>
      <c r="E20" s="134">
        <v>3335975570</v>
      </c>
    </row>
    <row r="21" spans="1:5" s="118" customFormat="1" ht="18" x14ac:dyDescent="0.25">
      <c r="A21" s="133" t="str">
        <f>VLOOKUP(B21,'[1]LISTADO ATM'!$A$2:$C$822,3,0)</f>
        <v>SUR</v>
      </c>
      <c r="B21" s="161">
        <v>45</v>
      </c>
      <c r="C21" s="133" t="str">
        <f>VLOOKUP(B21,'[1]LISTADO ATM'!$A$2:$B$822,2,0)</f>
        <v xml:space="preserve">ATM Oficina Tamayo </v>
      </c>
      <c r="D21" s="130" t="s">
        <v>2539</v>
      </c>
      <c r="E21" s="134">
        <v>3335975561</v>
      </c>
    </row>
    <row r="22" spans="1:5" s="118" customFormat="1" ht="18" customHeight="1" x14ac:dyDescent="0.25">
      <c r="A22" s="133" t="str">
        <f>VLOOKUP(B22,'[1]LISTADO ATM'!$A$2:$C$822,3,0)</f>
        <v>SUR</v>
      </c>
      <c r="B22" s="161">
        <v>880</v>
      </c>
      <c r="C22" s="133" t="str">
        <f>VLOOKUP(B22,'[1]LISTADO ATM'!$A$2:$B$822,2,0)</f>
        <v xml:space="preserve">ATM Autoservicio Barahona II </v>
      </c>
      <c r="D22" s="130" t="s">
        <v>2539</v>
      </c>
      <c r="E22" s="134">
        <v>3335975559</v>
      </c>
    </row>
    <row r="23" spans="1:5" s="118" customFormat="1" ht="18" x14ac:dyDescent="0.25">
      <c r="A23" s="133" t="str">
        <f>VLOOKUP(B23,'[1]LISTADO ATM'!$A$2:$C$822,3,0)</f>
        <v>NORTE</v>
      </c>
      <c r="B23" s="161">
        <v>746</v>
      </c>
      <c r="C23" s="133" t="str">
        <f>VLOOKUP(B23,'[1]LISTADO ATM'!$A$2:$B$822,2,0)</f>
        <v xml:space="preserve">ATM Oficina Las Terrenas </v>
      </c>
      <c r="D23" s="130" t="s">
        <v>2539</v>
      </c>
      <c r="E23" s="134">
        <v>3335975601</v>
      </c>
    </row>
    <row r="24" spans="1:5" s="118" customFormat="1" ht="18" x14ac:dyDescent="0.25">
      <c r="A24" s="133" t="str">
        <f>VLOOKUP(B24,'[1]LISTADO ATM'!$A$2:$C$822,3,0)</f>
        <v>NORTE</v>
      </c>
      <c r="B24" s="161">
        <v>654</v>
      </c>
      <c r="C24" s="133" t="str">
        <f>VLOOKUP(B24,'[1]LISTADO ATM'!$A$2:$B$822,2,0)</f>
        <v>ATM Autoservicio S/M Jumbo Puerto Plata</v>
      </c>
      <c r="D24" s="130" t="s">
        <v>2539</v>
      </c>
      <c r="E24" s="134">
        <v>3335975644</v>
      </c>
    </row>
    <row r="25" spans="1:5" s="118" customFormat="1" ht="18" x14ac:dyDescent="0.25">
      <c r="A25" s="133" t="str">
        <f>VLOOKUP(B25,'[1]LISTADO ATM'!$A$2:$C$822,3,0)</f>
        <v>DISTRITO NACIONAL</v>
      </c>
      <c r="B25" s="161">
        <v>629</v>
      </c>
      <c r="C25" s="133" t="str">
        <f>VLOOKUP(B25,'[1]LISTADO ATM'!$A$2:$B$822,2,0)</f>
        <v xml:space="preserve">ATM Oficina Americana Independencia I </v>
      </c>
      <c r="D25" s="130" t="s">
        <v>2539</v>
      </c>
      <c r="E25" s="134">
        <v>3335975813</v>
      </c>
    </row>
    <row r="26" spans="1:5" s="118" customFormat="1" ht="18" x14ac:dyDescent="0.25">
      <c r="A26" s="133" t="str">
        <f>VLOOKUP(B26,'[1]LISTADO ATM'!$A$2:$C$822,3,0)</f>
        <v>DISTRITO NACIONAL</v>
      </c>
      <c r="B26" s="161">
        <v>590</v>
      </c>
      <c r="C26" s="133" t="str">
        <f>VLOOKUP(B26,'[1]LISTADO ATM'!$A$2:$B$822,2,0)</f>
        <v xml:space="preserve">ATM Olé Aut. Las Américas </v>
      </c>
      <c r="D26" s="130" t="s">
        <v>2539</v>
      </c>
      <c r="E26" s="134">
        <v>3335976194</v>
      </c>
    </row>
    <row r="27" spans="1:5" s="118" customFormat="1" ht="18.75" customHeight="1" x14ac:dyDescent="0.25">
      <c r="A27" s="133" t="str">
        <f>VLOOKUP(B27,'[1]LISTADO ATM'!$A$2:$C$822,3,0)</f>
        <v>ESTE</v>
      </c>
      <c r="B27" s="161">
        <v>366</v>
      </c>
      <c r="C27" s="133" t="str">
        <f>VLOOKUP(B27,'[1]LISTADO ATM'!$A$2:$B$822,2,0)</f>
        <v>ATM Oficina Boulevard (Higuey) II</v>
      </c>
      <c r="D27" s="130" t="s">
        <v>2539</v>
      </c>
      <c r="E27" s="148">
        <v>3335975991</v>
      </c>
    </row>
    <row r="28" spans="1:5" s="118" customFormat="1" ht="18" x14ac:dyDescent="0.25">
      <c r="A28" s="143" t="str">
        <f>VLOOKUP(B28,'[1]LISTADO ATM'!$A$2:$C$822,3,0)</f>
        <v>SUR</v>
      </c>
      <c r="B28" s="161">
        <v>403</v>
      </c>
      <c r="C28" s="144" t="str">
        <f>VLOOKUP(B28,'[1]LISTADO ATM'!$A$2:$B$822,2,0)</f>
        <v xml:space="preserve">ATM Oficina Vicente Noble </v>
      </c>
      <c r="D28" s="130" t="s">
        <v>2539</v>
      </c>
      <c r="E28" s="134">
        <v>3335976186</v>
      </c>
    </row>
    <row r="29" spans="1:5" s="118" customFormat="1" ht="18" x14ac:dyDescent="0.25">
      <c r="A29" s="143" t="str">
        <f>VLOOKUP(B29,'[1]LISTADO ATM'!$A$2:$C$822,3,0)</f>
        <v>DISTRITO NACIONAL</v>
      </c>
      <c r="B29" s="161">
        <v>930</v>
      </c>
      <c r="C29" s="144" t="str">
        <f>VLOOKUP(B29,'[1]LISTADO ATM'!$A$2:$B$822,2,0)</f>
        <v>ATM Oficina Plaza Spring Center</v>
      </c>
      <c r="D29" s="130" t="s">
        <v>2539</v>
      </c>
      <c r="E29" s="134" t="s">
        <v>2626</v>
      </c>
    </row>
    <row r="30" spans="1:5" s="118" customFormat="1" ht="18.75" customHeight="1" x14ac:dyDescent="0.25">
      <c r="A30" s="143" t="str">
        <f>VLOOKUP(B30,'[1]LISTADO ATM'!$A$2:$C$822,3,0)</f>
        <v>DISTRITO NACIONAL</v>
      </c>
      <c r="B30" s="161">
        <v>967</v>
      </c>
      <c r="C30" s="144" t="str">
        <f>VLOOKUP(B30,'[1]LISTADO ATM'!$A$2:$B$822,2,0)</f>
        <v xml:space="preserve">ATM UNP Hiper Olé Autopista Duarte </v>
      </c>
      <c r="D30" s="130" t="s">
        <v>2539</v>
      </c>
      <c r="E30" s="134">
        <v>3335975610</v>
      </c>
    </row>
    <row r="31" spans="1:5" s="118" customFormat="1" ht="18" x14ac:dyDescent="0.25">
      <c r="A31" s="143" t="str">
        <f>VLOOKUP(B31,'[1]LISTADO ATM'!$A$2:$C$822,3,0)</f>
        <v>DISTRITO NACIONAL</v>
      </c>
      <c r="B31" s="161">
        <v>684</v>
      </c>
      <c r="C31" s="144" t="str">
        <f>VLOOKUP(B31,'[1]LISTADO ATM'!$A$2:$B$822,2,0)</f>
        <v>ATM Estación Texaco Prolongación 27 Febrero</v>
      </c>
      <c r="D31" s="130" t="s">
        <v>2539</v>
      </c>
      <c r="E31" s="134">
        <v>3335975604</v>
      </c>
    </row>
    <row r="32" spans="1:5" s="118" customFormat="1" ht="18" x14ac:dyDescent="0.25">
      <c r="A32" s="143" t="str">
        <f>VLOOKUP(B32,'[1]LISTADO ATM'!$A$2:$C$822,3,0)</f>
        <v>DISTRITO NACIONAL</v>
      </c>
      <c r="B32" s="161">
        <v>989</v>
      </c>
      <c r="C32" s="144" t="str">
        <f>VLOOKUP(B32,'[1]LISTADO ATM'!$A$2:$B$822,2,0)</f>
        <v xml:space="preserve">ATM Ministerio de Deportes </v>
      </c>
      <c r="D32" s="130" t="s">
        <v>2539</v>
      </c>
      <c r="E32" s="134">
        <v>3335975609</v>
      </c>
    </row>
    <row r="33" spans="1:5" s="118" customFormat="1" ht="18" x14ac:dyDescent="0.25">
      <c r="A33" s="143" t="str">
        <f>VLOOKUP(B33,'[1]LISTADO ATM'!$A$2:$C$822,3,0)</f>
        <v>NORTE</v>
      </c>
      <c r="B33" s="161">
        <v>22</v>
      </c>
      <c r="C33" s="144" t="str">
        <f>VLOOKUP(B33,'[1]LISTADO ATM'!$A$2:$B$822,2,0)</f>
        <v>ATM S/M Olimpico (Santiago)</v>
      </c>
      <c r="D33" s="130" t="s">
        <v>2539</v>
      </c>
      <c r="E33" s="134">
        <v>3335975602</v>
      </c>
    </row>
    <row r="34" spans="1:5" s="118" customFormat="1" ht="18" customHeight="1" x14ac:dyDescent="0.25">
      <c r="A34" s="143" t="str">
        <f>VLOOKUP(B34,'[1]LISTADO ATM'!$A$2:$C$822,3,0)</f>
        <v>ESTE</v>
      </c>
      <c r="B34" s="161">
        <v>429</v>
      </c>
      <c r="C34" s="144" t="str">
        <f>VLOOKUP(B34,'[1]LISTADO ATM'!$A$2:$B$822,2,0)</f>
        <v xml:space="preserve">ATM Oficina Jumbo La Romana </v>
      </c>
      <c r="D34" s="130" t="s">
        <v>2539</v>
      </c>
      <c r="E34" s="134">
        <v>3335975566</v>
      </c>
    </row>
    <row r="35" spans="1:5" s="118" customFormat="1" ht="18" x14ac:dyDescent="0.25">
      <c r="A35" s="143" t="str">
        <f>VLOOKUP(B35,'[1]LISTADO ATM'!$A$2:$C$822,3,0)</f>
        <v>SUR</v>
      </c>
      <c r="B35" s="161">
        <v>873</v>
      </c>
      <c r="C35" s="144" t="str">
        <f>VLOOKUP(B35,'[1]LISTADO ATM'!$A$2:$B$822,2,0)</f>
        <v xml:space="preserve">ATM Centro de Caja San Cristóbal II </v>
      </c>
      <c r="D35" s="130" t="s">
        <v>2539</v>
      </c>
      <c r="E35" s="134">
        <v>3335975560</v>
      </c>
    </row>
    <row r="36" spans="1:5" s="118" customFormat="1" ht="18" x14ac:dyDescent="0.25">
      <c r="A36" s="143" t="str">
        <f>VLOOKUP(B36,'[1]LISTADO ATM'!$A$2:$C$822,3,0)</f>
        <v>SUR</v>
      </c>
      <c r="B36" s="161">
        <v>780</v>
      </c>
      <c r="C36" s="144" t="str">
        <f>VLOOKUP(B36,'[1]LISTADO ATM'!$A$2:$B$822,2,0)</f>
        <v xml:space="preserve">ATM Oficina Barahona I </v>
      </c>
      <c r="D36" s="130" t="s">
        <v>2539</v>
      </c>
      <c r="E36" s="112">
        <v>3335973187</v>
      </c>
    </row>
    <row r="37" spans="1:5" s="118" customFormat="1" ht="18" x14ac:dyDescent="0.25">
      <c r="A37" s="143" t="str">
        <f>VLOOKUP(B37,'[1]LISTADO ATM'!$A$2:$C$822,3,0)</f>
        <v>SUR</v>
      </c>
      <c r="B37" s="161">
        <v>984</v>
      </c>
      <c r="C37" s="144" t="str">
        <f>VLOOKUP(B37,'[1]LISTADO ATM'!$A$2:$B$822,2,0)</f>
        <v xml:space="preserve">ATM Oficina Neiba II </v>
      </c>
      <c r="D37" s="130" t="s">
        <v>2539</v>
      </c>
      <c r="E37" s="134">
        <v>3335975578</v>
      </c>
    </row>
    <row r="38" spans="1:5" s="118" customFormat="1" ht="18" x14ac:dyDescent="0.25">
      <c r="A38" s="143" t="str">
        <f>VLOOKUP(B38,'[1]LISTADO ATM'!$A$2:$C$822,3,0)</f>
        <v>DISTRITO NACIONAL</v>
      </c>
      <c r="B38" s="161">
        <v>713</v>
      </c>
      <c r="C38" s="144" t="str">
        <f>VLOOKUP(B38,'[1]LISTADO ATM'!$A$2:$B$822,2,0)</f>
        <v xml:space="preserve">ATM Oficina Las Américas </v>
      </c>
      <c r="D38" s="130" t="s">
        <v>2539</v>
      </c>
      <c r="E38" s="134">
        <v>3335974726</v>
      </c>
    </row>
    <row r="39" spans="1:5" s="118" customFormat="1" ht="18" x14ac:dyDescent="0.25">
      <c r="A39" s="143" t="str">
        <f>VLOOKUP(B39,'[1]LISTADO ATM'!$A$2:$C$822,3,0)</f>
        <v>ESTE</v>
      </c>
      <c r="B39" s="161">
        <v>114</v>
      </c>
      <c r="C39" s="144" t="str">
        <f>VLOOKUP(B39,'[1]LISTADO ATM'!$A$2:$B$822,2,0)</f>
        <v xml:space="preserve">ATM Oficina Hato Mayor </v>
      </c>
      <c r="D39" s="130" t="s">
        <v>2539</v>
      </c>
      <c r="E39" s="134">
        <v>3335975575</v>
      </c>
    </row>
    <row r="40" spans="1:5" s="118" customFormat="1" ht="18" x14ac:dyDescent="0.25">
      <c r="A40" s="133" t="str">
        <f>VLOOKUP(B40,'[1]LISTADO ATM'!$A$2:$C$822,3,0)</f>
        <v>DISTRITO NACIONAL</v>
      </c>
      <c r="B40" s="161">
        <v>745</v>
      </c>
      <c r="C40" s="134" t="str">
        <f>VLOOKUP(B40,'[1]LISTADO ATM'!$A$2:$B$922,2,0)</f>
        <v xml:space="preserve">ATM Oficina Ave. Duarte </v>
      </c>
      <c r="D40" s="130" t="s">
        <v>2539</v>
      </c>
      <c r="E40" s="148">
        <v>3335976562</v>
      </c>
    </row>
    <row r="41" spans="1:5" s="118" customFormat="1" ht="18" x14ac:dyDescent="0.25">
      <c r="A41" s="133" t="str">
        <f>VLOOKUP(B41,'[1]LISTADO ATM'!$A$2:$C$822,3,0)</f>
        <v>DISTRITO NACIONAL</v>
      </c>
      <c r="B41" s="161">
        <v>160</v>
      </c>
      <c r="C41" s="134" t="str">
        <f>VLOOKUP(B41,'[1]LISTADO ATM'!$A$2:$B$922,2,0)</f>
        <v xml:space="preserve">ATM Oficina Herrera </v>
      </c>
      <c r="D41" s="130" t="s">
        <v>2539</v>
      </c>
      <c r="E41" s="148">
        <v>3335973512</v>
      </c>
    </row>
    <row r="42" spans="1:5" s="118" customFormat="1" ht="18" x14ac:dyDescent="0.25">
      <c r="A42" s="143" t="str">
        <f>VLOOKUP(B42,'[1]LISTADO ATM'!$A$2:$C$822,3,0)</f>
        <v>DISTRITO NACIONAL</v>
      </c>
      <c r="B42" s="161">
        <v>572</v>
      </c>
      <c r="C42" s="134" t="str">
        <f>VLOOKUP(B42,'[1]LISTADO ATM'!$A$2:$B$922,2,0)</f>
        <v xml:space="preserve">ATM Olé Ovando </v>
      </c>
      <c r="D42" s="130" t="s">
        <v>2539</v>
      </c>
      <c r="E42" s="148" t="s">
        <v>2596</v>
      </c>
    </row>
    <row r="43" spans="1:5" s="118" customFormat="1" ht="18" x14ac:dyDescent="0.25">
      <c r="A43" s="133" t="str">
        <f>VLOOKUP(B43,'[1]LISTADO ATM'!$A$2:$C$822,3,0)</f>
        <v>DISTRITO NACIONAL</v>
      </c>
      <c r="B43" s="161">
        <v>908</v>
      </c>
      <c r="C43" s="134" t="str">
        <f>VLOOKUP(B43,'[1]LISTADO ATM'!$A$2:$B$822,2,0)</f>
        <v xml:space="preserve">ATM Oficina Plaza Botánika </v>
      </c>
      <c r="D43" s="130" t="s">
        <v>2539</v>
      </c>
      <c r="E43" s="148">
        <v>3335970949</v>
      </c>
    </row>
    <row r="44" spans="1:5" s="118" customFormat="1" ht="18.75" customHeight="1" x14ac:dyDescent="0.25">
      <c r="A44" s="133" t="str">
        <f>VLOOKUP(B44,'[1]LISTADO ATM'!$A$2:$C$822,3,0)</f>
        <v>DISTRITO NACIONAL</v>
      </c>
      <c r="B44" s="161">
        <v>850</v>
      </c>
      <c r="C44" s="134" t="str">
        <f>VLOOKUP(B44,'[1]LISTADO ATM'!$A$2:$B$922,2,0)</f>
        <v xml:space="preserve">ATM Hotel Be Live Hamaca </v>
      </c>
      <c r="D44" s="130" t="s">
        <v>2539</v>
      </c>
      <c r="E44" s="148">
        <v>3335975907</v>
      </c>
    </row>
    <row r="45" spans="1:5" s="118" customFormat="1" ht="18.75" thickBot="1" x14ac:dyDescent="0.3">
      <c r="A45" s="121" t="s">
        <v>2467</v>
      </c>
      <c r="B45" s="151">
        <f>COUNT(B9:B44)</f>
        <v>36</v>
      </c>
      <c r="C45" s="178"/>
      <c r="D45" s="179"/>
      <c r="E45" s="180"/>
    </row>
    <row r="46" spans="1:5" s="118" customFormat="1" x14ac:dyDescent="0.25">
      <c r="B46" s="140"/>
      <c r="E46" s="123"/>
    </row>
    <row r="47" spans="1:5" s="118" customFormat="1" ht="18" customHeight="1" x14ac:dyDescent="0.25">
      <c r="A47" s="175" t="s">
        <v>2576</v>
      </c>
      <c r="B47" s="176"/>
      <c r="C47" s="176"/>
      <c r="D47" s="176"/>
      <c r="E47" s="177"/>
    </row>
    <row r="48" spans="1:5" s="118" customFormat="1" ht="18" x14ac:dyDescent="0.25">
      <c r="A48" s="131" t="s">
        <v>15</v>
      </c>
      <c r="B48" s="131" t="s">
        <v>2411</v>
      </c>
      <c r="C48" s="131" t="s">
        <v>46</v>
      </c>
      <c r="D48" s="131" t="s">
        <v>2414</v>
      </c>
      <c r="E48" s="131" t="s">
        <v>2412</v>
      </c>
    </row>
    <row r="49" spans="1:5" s="118" customFormat="1" ht="18" x14ac:dyDescent="0.25">
      <c r="A49" s="132" t="str">
        <f>VLOOKUP(B49,'[1]LISTADO ATM'!$A$2:$C$822,3,0)</f>
        <v>NORTE</v>
      </c>
      <c r="B49" s="161">
        <v>8</v>
      </c>
      <c r="C49" s="134" t="str">
        <f>VLOOKUP(B49,'[1]LISTADO ATM'!$A$2:$B$822,2,0)</f>
        <v>ATM Autoservicio Yaque</v>
      </c>
      <c r="D49" s="130" t="s">
        <v>2535</v>
      </c>
      <c r="E49" s="112" t="s">
        <v>2597</v>
      </c>
    </row>
    <row r="50" spans="1:5" s="118" customFormat="1" ht="18" x14ac:dyDescent="0.25">
      <c r="A50" s="132" t="str">
        <f>VLOOKUP(B50,'[1]LISTADO ATM'!$A$2:$C$822,3,0)</f>
        <v>NORTE</v>
      </c>
      <c r="B50" s="161">
        <v>288</v>
      </c>
      <c r="C50" s="134" t="str">
        <f>VLOOKUP(B50,'[1]LISTADO ATM'!$A$2:$B$822,2,0)</f>
        <v xml:space="preserve">ATM Oficina Camino Real II (Puerto Plata) </v>
      </c>
      <c r="D50" s="130" t="s">
        <v>2535</v>
      </c>
      <c r="E50" s="112" t="s">
        <v>2613</v>
      </c>
    </row>
    <row r="51" spans="1:5" s="118" customFormat="1" ht="18" x14ac:dyDescent="0.25">
      <c r="A51" s="132" t="str">
        <f>VLOOKUP(B51,'[1]LISTADO ATM'!$A$2:$C$822,3,0)</f>
        <v>DISTRITO NACIONAL</v>
      </c>
      <c r="B51" s="161">
        <v>979</v>
      </c>
      <c r="C51" s="134" t="str">
        <f>VLOOKUP(B51,'[1]LISTADO ATM'!$A$2:$B$822,2,0)</f>
        <v xml:space="preserve">ATM Oficina Luperón I </v>
      </c>
      <c r="D51" s="130" t="s">
        <v>2535</v>
      </c>
      <c r="E51" s="134">
        <v>3335973157</v>
      </c>
    </row>
    <row r="52" spans="1:5" s="118" customFormat="1" ht="18" x14ac:dyDescent="0.25">
      <c r="A52" s="132" t="str">
        <f>VLOOKUP(B52,'[1]LISTADO ATM'!$A$2:$C$822,3,0)</f>
        <v>NORTE</v>
      </c>
      <c r="B52" s="161">
        <v>431</v>
      </c>
      <c r="C52" s="134" t="str">
        <f>VLOOKUP(B52,'[1]LISTADO ATM'!$A$2:$B$922,2,0)</f>
        <v xml:space="preserve">ATM Autoservicio Sol (Santiago) </v>
      </c>
      <c r="D52" s="130" t="s">
        <v>2535</v>
      </c>
      <c r="E52" s="148">
        <v>3335973654</v>
      </c>
    </row>
    <row r="53" spans="1:5" s="118" customFormat="1" ht="18" x14ac:dyDescent="0.25">
      <c r="A53" s="132" t="str">
        <f>VLOOKUP(B53,'[1]LISTADO ATM'!$A$2:$C$822,3,0)</f>
        <v>DISTRITO NACIONAL</v>
      </c>
      <c r="B53" s="161">
        <v>976</v>
      </c>
      <c r="C53" s="134" t="str">
        <f>VLOOKUP(B53,'[1]LISTADO ATM'!$A$2:$B$822,2,0)</f>
        <v xml:space="preserve">ATM Oficina Diamond Plaza I </v>
      </c>
      <c r="D53" s="130" t="s">
        <v>2535</v>
      </c>
      <c r="E53" s="148">
        <v>3335976133</v>
      </c>
    </row>
    <row r="54" spans="1:5" s="118" customFormat="1" ht="18.75" thickBot="1" x14ac:dyDescent="0.3">
      <c r="A54" s="121" t="s">
        <v>2467</v>
      </c>
      <c r="B54" s="151">
        <f>COUNT(B49:B53)</f>
        <v>5</v>
      </c>
      <c r="C54" s="178"/>
      <c r="D54" s="179"/>
      <c r="E54" s="180"/>
    </row>
    <row r="55" spans="1:5" s="118" customFormat="1" ht="15.75" thickBot="1" x14ac:dyDescent="0.3">
      <c r="B55" s="140"/>
      <c r="E55" s="123"/>
    </row>
    <row r="56" spans="1:5" s="118" customFormat="1" ht="18.75" customHeight="1" thickBot="1" x14ac:dyDescent="0.3">
      <c r="A56" s="181" t="s">
        <v>2468</v>
      </c>
      <c r="B56" s="182"/>
      <c r="C56" s="182"/>
      <c r="D56" s="182"/>
      <c r="E56" s="183"/>
    </row>
    <row r="57" spans="1:5" s="118" customFormat="1" ht="18" x14ac:dyDescent="0.25">
      <c r="A57" s="120" t="s">
        <v>15</v>
      </c>
      <c r="B57" s="120" t="s">
        <v>2411</v>
      </c>
      <c r="C57" s="120" t="s">
        <v>46</v>
      </c>
      <c r="D57" s="120" t="s">
        <v>2414</v>
      </c>
      <c r="E57" s="131" t="s">
        <v>2412</v>
      </c>
    </row>
    <row r="58" spans="1:5" s="118" customFormat="1" ht="18" x14ac:dyDescent="0.25">
      <c r="A58" s="143" t="str">
        <f>VLOOKUP(B58,'[1]LISTADO ATM'!$A$2:$C$822,3,0)</f>
        <v>DISTRITO NACIONAL</v>
      </c>
      <c r="B58" s="161">
        <v>235</v>
      </c>
      <c r="C58" s="144" t="str">
        <f>VLOOKUP(B58,'[1]LISTADO ATM'!$A$2:$B$822,2,0)</f>
        <v xml:space="preserve">ATM Oficina Multicentro La Sirena San Isidro </v>
      </c>
      <c r="D58" s="145" t="s">
        <v>2432</v>
      </c>
      <c r="E58" s="134" t="s">
        <v>2625</v>
      </c>
    </row>
    <row r="59" spans="1:5" s="118" customFormat="1" ht="18" x14ac:dyDescent="0.25">
      <c r="A59" s="143" t="str">
        <f>VLOOKUP(B59,'[1]LISTADO ATM'!$A$2:$C$822,3,0)</f>
        <v>NORTE</v>
      </c>
      <c r="B59" s="161">
        <v>964</v>
      </c>
      <c r="C59" s="144" t="str">
        <f>VLOOKUP(B59,'[1]LISTADO ATM'!$A$2:$B$822,2,0)</f>
        <v>ATM Hotel Sunscape (Norte)</v>
      </c>
      <c r="D59" s="145" t="s">
        <v>2432</v>
      </c>
      <c r="E59" s="134">
        <v>3335975611</v>
      </c>
    </row>
    <row r="60" spans="1:5" s="110" customFormat="1" ht="18" x14ac:dyDescent="0.25">
      <c r="A60" s="143" t="str">
        <f>VLOOKUP(B60,'[1]LISTADO ATM'!$A$2:$C$822,3,0)</f>
        <v>ESTE</v>
      </c>
      <c r="B60" s="161">
        <v>651</v>
      </c>
      <c r="C60" s="144" t="str">
        <f>VLOOKUP(B60,'[1]LISTADO ATM'!$A$2:$B$822,2,0)</f>
        <v>ATM Eco Petroleo Romana</v>
      </c>
      <c r="D60" s="145" t="s">
        <v>2432</v>
      </c>
      <c r="E60" s="134">
        <v>3335975998</v>
      </c>
    </row>
    <row r="61" spans="1:5" s="110" customFormat="1" ht="18" customHeight="1" x14ac:dyDescent="0.25">
      <c r="A61" s="133" t="str">
        <f>VLOOKUP(B61,'[1]LISTADO ATM'!$A$2:$C$822,3,0)</f>
        <v>ESTE</v>
      </c>
      <c r="B61" s="161">
        <v>480</v>
      </c>
      <c r="C61" s="134" t="str">
        <f>VLOOKUP(B61,'[1]LISTADO ATM'!$A$2:$B$822,2,0)</f>
        <v>ATM UNP Farmaconal Higuey</v>
      </c>
      <c r="D61" s="155" t="s">
        <v>2432</v>
      </c>
      <c r="E61" s="134">
        <v>3335976204</v>
      </c>
    </row>
    <row r="62" spans="1:5" s="118" customFormat="1" ht="18" customHeight="1" x14ac:dyDescent="0.25">
      <c r="A62" s="133" t="str">
        <f>VLOOKUP(B62,'[1]LISTADO ATM'!$A$2:$C$822,3,0)</f>
        <v>DISTRITO NACIONAL</v>
      </c>
      <c r="B62" s="161">
        <v>708</v>
      </c>
      <c r="C62" s="134" t="str">
        <f>VLOOKUP(B62,'[1]LISTADO ATM'!$A$2:$B$822,2,0)</f>
        <v xml:space="preserve">ATM El Vestir De Hoy </v>
      </c>
      <c r="D62" s="155" t="s">
        <v>2432</v>
      </c>
      <c r="E62" s="134">
        <v>3335975610</v>
      </c>
    </row>
    <row r="63" spans="1:5" s="118" customFormat="1" ht="18" x14ac:dyDescent="0.25">
      <c r="A63" s="133" t="str">
        <f>VLOOKUP(B63,'[1]LISTADO ATM'!$A$2:$C$822,3,0)</f>
        <v>NORTE</v>
      </c>
      <c r="B63" s="161">
        <v>950</v>
      </c>
      <c r="C63" s="134" t="str">
        <f>VLOOKUP(B63,'[1]LISTADO ATM'!$A$2:$B$822,2,0)</f>
        <v xml:space="preserve">ATM Oficina Monterrico </v>
      </c>
      <c r="D63" s="155" t="s">
        <v>2432</v>
      </c>
      <c r="E63" s="134">
        <v>3335976607</v>
      </c>
    </row>
    <row r="64" spans="1:5" s="118" customFormat="1" ht="18" x14ac:dyDescent="0.25">
      <c r="A64" s="133" t="str">
        <f>VLOOKUP(B64,'[1]LISTADO ATM'!$A$2:$C$822,3,0)</f>
        <v>ESTE</v>
      </c>
      <c r="B64" s="161">
        <v>630</v>
      </c>
      <c r="C64" s="134" t="str">
        <f>VLOOKUP(B64,'[1]LISTADO ATM'!$A$2:$B$822,2,0)</f>
        <v xml:space="preserve">ATM Oficina Plaza Zaglul (SPM) </v>
      </c>
      <c r="D64" s="155" t="s">
        <v>2432</v>
      </c>
      <c r="E64" s="134">
        <v>3335976856</v>
      </c>
    </row>
    <row r="65" spans="1:6" s="118" customFormat="1" ht="18" x14ac:dyDescent="0.25">
      <c r="A65" s="133" t="str">
        <f>VLOOKUP(B65,'[1]LISTADO ATM'!$A$2:$C$822,3,0)</f>
        <v>DISTRITO NACIONAL</v>
      </c>
      <c r="B65" s="161">
        <v>896</v>
      </c>
      <c r="C65" s="134" t="str">
        <f>VLOOKUP(B65,'[1]LISTADO ATM'!$A$2:$B$822,2,0)</f>
        <v xml:space="preserve">ATM Campamento Militar 16 de Agosto I </v>
      </c>
      <c r="D65" s="155" t="s">
        <v>2432</v>
      </c>
      <c r="E65" s="134">
        <v>3335976863</v>
      </c>
    </row>
    <row r="66" spans="1:6" s="118" customFormat="1" ht="18" x14ac:dyDescent="0.25">
      <c r="A66" s="133" t="str">
        <f>VLOOKUP(B66,'[1]LISTADO ATM'!$A$2:$C$822,3,0)</f>
        <v>DISTRITO NACIONAL</v>
      </c>
      <c r="B66" s="161">
        <v>769</v>
      </c>
      <c r="C66" s="134" t="str">
        <f>VLOOKUP(B66,'[1]LISTADO ATM'!$A$2:$B$822,2,0)</f>
        <v>ATM UNP Pablo Mella Morales</v>
      </c>
      <c r="D66" s="155" t="s">
        <v>2432</v>
      </c>
      <c r="E66" s="134">
        <v>3335976999</v>
      </c>
    </row>
    <row r="67" spans="1:6" s="118" customFormat="1" ht="18" x14ac:dyDescent="0.25">
      <c r="A67" s="133" t="str">
        <f>VLOOKUP(B67,'[1]LISTADO ATM'!$A$2:$C$822,3,0)</f>
        <v>DISTRITO NACIONAL</v>
      </c>
      <c r="B67" s="161">
        <v>904</v>
      </c>
      <c r="C67" s="134" t="str">
        <f>VLOOKUP(B67,'[1]LISTADO ATM'!$A$2:$B$822,2,0)</f>
        <v xml:space="preserve">ATM Oficina Multicentro La Sirena Churchill </v>
      </c>
      <c r="D67" s="155" t="s">
        <v>2432</v>
      </c>
      <c r="E67" s="134">
        <v>3335977084</v>
      </c>
    </row>
    <row r="68" spans="1:6" s="118" customFormat="1" ht="18" customHeight="1" x14ac:dyDescent="0.25">
      <c r="A68" s="133" t="str">
        <f>VLOOKUP(B68,'[1]LISTADO ATM'!$A$2:$C$822,3,0)</f>
        <v>SUR</v>
      </c>
      <c r="B68" s="161">
        <v>750</v>
      </c>
      <c r="C68" s="134" t="str">
        <f>VLOOKUP(B68,'[1]LISTADO ATM'!$A$2:$B$822,2,0)</f>
        <v xml:space="preserve">ATM UNP Duvergé </v>
      </c>
      <c r="D68" s="155" t="s">
        <v>2432</v>
      </c>
      <c r="E68" s="134" t="s">
        <v>2672</v>
      </c>
    </row>
    <row r="69" spans="1:6" s="118" customFormat="1" ht="18" x14ac:dyDescent="0.25">
      <c r="A69" s="133" t="str">
        <f>VLOOKUP(B69,'[1]LISTADO ATM'!$A$2:$C$822,3,0)</f>
        <v>DISTRITO NACIONAL</v>
      </c>
      <c r="B69" s="161">
        <v>540</v>
      </c>
      <c r="C69" s="134" t="str">
        <f>VLOOKUP(B69,'[1]LISTADO ATM'!$A$2:$B$822,2,0)</f>
        <v xml:space="preserve">ATM Autoservicio Sambil I </v>
      </c>
      <c r="D69" s="155" t="s">
        <v>2432</v>
      </c>
      <c r="E69" s="134">
        <v>3335977090</v>
      </c>
    </row>
    <row r="70" spans="1:6" s="118" customFormat="1" ht="18.75" customHeight="1" x14ac:dyDescent="0.25">
      <c r="A70" s="133" t="str">
        <f>VLOOKUP(B70,'[1]LISTADO ATM'!$A$2:$C$822,3,0)</f>
        <v>DISTRITO NACIONAL</v>
      </c>
      <c r="B70" s="161">
        <v>946</v>
      </c>
      <c r="C70" s="134" t="str">
        <f>VLOOKUP(B70,'[1]LISTADO ATM'!$A$2:$B$822,2,0)</f>
        <v xml:space="preserve">ATM Oficina Núñez de Cáceres I </v>
      </c>
      <c r="D70" s="155" t="s">
        <v>2432</v>
      </c>
      <c r="E70" s="134">
        <v>3335977091</v>
      </c>
    </row>
    <row r="71" spans="1:6" s="110" customFormat="1" ht="18" x14ac:dyDescent="0.25">
      <c r="A71" s="133" t="str">
        <f>VLOOKUP(B71,'[1]LISTADO ATM'!$A$2:$C$822,3,0)</f>
        <v>NORTE</v>
      </c>
      <c r="B71" s="161">
        <v>633</v>
      </c>
      <c r="C71" s="134" t="str">
        <f>VLOOKUP(B71,'[1]LISTADO ATM'!$A$2:$B$822,2,0)</f>
        <v xml:space="preserve">ATM Autobanco Las Colinas </v>
      </c>
      <c r="D71" s="155" t="s">
        <v>2432</v>
      </c>
      <c r="E71" s="134">
        <v>3335977092</v>
      </c>
    </row>
    <row r="72" spans="1:6" s="110" customFormat="1" ht="18" customHeight="1" x14ac:dyDescent="0.25">
      <c r="A72" s="133" t="str">
        <f>VLOOKUP(B72,'[1]LISTADO ATM'!$A$2:$C$822,3,0)</f>
        <v>ESTE</v>
      </c>
      <c r="B72" s="161">
        <v>963</v>
      </c>
      <c r="C72" s="134" t="str">
        <f>VLOOKUP(B72,'[1]LISTADO ATM'!$A$2:$B$822,2,0)</f>
        <v xml:space="preserve">ATM Multiplaza La Romana </v>
      </c>
      <c r="D72" s="155" t="s">
        <v>2432</v>
      </c>
      <c r="E72" s="134">
        <v>3335976869</v>
      </c>
    </row>
    <row r="73" spans="1:6" s="110" customFormat="1" ht="18.75" thickBot="1" x14ac:dyDescent="0.3">
      <c r="A73" s="121"/>
      <c r="B73" s="151">
        <f>COUNT(B58:B72)</f>
        <v>15</v>
      </c>
      <c r="C73" s="129"/>
      <c r="D73" s="129"/>
      <c r="E73" s="129"/>
    </row>
    <row r="74" spans="1:6" s="110" customFormat="1" ht="15.75" thickBot="1" x14ac:dyDescent="0.3">
      <c r="A74" s="118"/>
      <c r="B74" s="140"/>
      <c r="C74" s="118"/>
      <c r="D74" s="118"/>
      <c r="E74" s="123"/>
    </row>
    <row r="75" spans="1:6" s="110" customFormat="1" ht="18.75" customHeight="1" x14ac:dyDescent="0.25">
      <c r="A75" s="184" t="s">
        <v>2592</v>
      </c>
      <c r="B75" s="185"/>
      <c r="C75" s="185"/>
      <c r="D75" s="185"/>
      <c r="E75" s="186"/>
    </row>
    <row r="76" spans="1:6" s="110" customFormat="1" ht="18" customHeight="1" x14ac:dyDescent="0.25">
      <c r="A76" s="131" t="s">
        <v>15</v>
      </c>
      <c r="B76" s="131" t="s">
        <v>2411</v>
      </c>
      <c r="C76" s="131" t="s">
        <v>46</v>
      </c>
      <c r="D76" s="131" t="s">
        <v>2414</v>
      </c>
      <c r="E76" s="131" t="s">
        <v>2412</v>
      </c>
    </row>
    <row r="77" spans="1:6" s="110" customFormat="1" ht="18" customHeight="1" x14ac:dyDescent="0.25">
      <c r="A77" s="133" t="str">
        <f>VLOOKUP(B77,'[1]LISTADO ATM'!$A$2:$C$822,3,0)</f>
        <v>DISTRITO NACIONAL</v>
      </c>
      <c r="B77" s="161">
        <v>655</v>
      </c>
      <c r="C77" s="134" t="str">
        <f>VLOOKUP(B77,'[1]LISTADO ATM'!$A$2:$B$922,2,0)</f>
        <v>ATM Farmacia Sandra</v>
      </c>
      <c r="D77" s="133" t="s">
        <v>2474</v>
      </c>
      <c r="E77" s="148">
        <v>3335975607</v>
      </c>
      <c r="F77" s="118"/>
    </row>
    <row r="78" spans="1:6" s="118" customFormat="1" ht="18" x14ac:dyDescent="0.25">
      <c r="A78" s="133" t="str">
        <f>VLOOKUP(B78,'[1]LISTADO ATM'!$A$2:$C$822,3,0)</f>
        <v>DISTRITO NACIONAL</v>
      </c>
      <c r="B78" s="161">
        <v>672</v>
      </c>
      <c r="C78" s="134" t="str">
        <f>VLOOKUP(B78,'[1]LISTADO ATM'!$A$2:$B$922,2,0)</f>
        <v>ATM Destacamento Policía Nacional La Victoria</v>
      </c>
      <c r="D78" s="133" t="s">
        <v>2474</v>
      </c>
      <c r="E78" s="112">
        <v>3335973017</v>
      </c>
    </row>
    <row r="79" spans="1:6" s="118" customFormat="1" ht="18" x14ac:dyDescent="0.25">
      <c r="A79" s="133" t="str">
        <f>VLOOKUP(B79,'[1]LISTADO ATM'!$A$2:$C$822,3,0)</f>
        <v>NORTE</v>
      </c>
      <c r="B79" s="161">
        <v>413</v>
      </c>
      <c r="C79" s="134" t="str">
        <f>VLOOKUP(B79,'[1]LISTADO ATM'!$A$2:$B$922,2,0)</f>
        <v xml:space="preserve">ATM UNP Las Galeras Samaná </v>
      </c>
      <c r="D79" s="133" t="s">
        <v>2474</v>
      </c>
      <c r="E79" s="148">
        <v>3335976019</v>
      </c>
    </row>
    <row r="80" spans="1:6" s="118" customFormat="1" ht="18" customHeight="1" x14ac:dyDescent="0.25">
      <c r="A80" s="133" t="str">
        <f>VLOOKUP(B80,'[1]LISTADO ATM'!$A$2:$C$822,3,0)</f>
        <v>SUR</v>
      </c>
      <c r="B80" s="161">
        <v>825</v>
      </c>
      <c r="C80" s="134" t="str">
        <f>VLOOKUP(B80,'[1]LISTADO ATM'!$A$2:$B$922,2,0)</f>
        <v xml:space="preserve">ATM Estacion Eco Cibeles (Las Matas de Farfán) </v>
      </c>
      <c r="D80" s="133" t="s">
        <v>2474</v>
      </c>
      <c r="E80" s="148">
        <v>3335976198</v>
      </c>
    </row>
    <row r="81" spans="1:6" s="118" customFormat="1" ht="18.75" thickBot="1" x14ac:dyDescent="0.3">
      <c r="A81" s="135" t="s">
        <v>2467</v>
      </c>
      <c r="B81" s="151">
        <f>COUNT(B77:B80)</f>
        <v>4</v>
      </c>
      <c r="C81" s="129"/>
      <c r="D81" s="129"/>
      <c r="E81" s="129"/>
    </row>
    <row r="82" spans="1:6" s="118" customFormat="1" ht="15.75" thickBot="1" x14ac:dyDescent="0.3">
      <c r="B82" s="140"/>
      <c r="E82" s="123"/>
    </row>
    <row r="83" spans="1:6" s="118" customFormat="1" ht="18" customHeight="1" x14ac:dyDescent="0.25">
      <c r="A83" s="184" t="s">
        <v>2590</v>
      </c>
      <c r="B83" s="185"/>
      <c r="C83" s="185"/>
      <c r="D83" s="185"/>
      <c r="E83" s="186"/>
    </row>
    <row r="84" spans="1:6" s="118" customFormat="1" ht="18" x14ac:dyDescent="0.25">
      <c r="A84" s="131" t="s">
        <v>15</v>
      </c>
      <c r="B84" s="131" t="s">
        <v>2411</v>
      </c>
      <c r="C84" s="131" t="s">
        <v>46</v>
      </c>
      <c r="D84" s="131" t="s">
        <v>2414</v>
      </c>
      <c r="E84" s="131" t="s">
        <v>2412</v>
      </c>
    </row>
    <row r="85" spans="1:6" s="118" customFormat="1" ht="18" x14ac:dyDescent="0.25">
      <c r="A85" s="133" t="str">
        <f>VLOOKUP(B85,'[1]LISTADO ATM'!$A$2:$C$822,3,0)</f>
        <v>DISTRITO NACIONAL</v>
      </c>
      <c r="B85" s="161">
        <v>536</v>
      </c>
      <c r="C85" s="134" t="str">
        <f>VLOOKUP(B85,'[1]LISTADO ATM'!$A$2:$B$922,2,0)</f>
        <v xml:space="preserve">ATM Super Lama San Isidro </v>
      </c>
      <c r="D85" s="149" t="s">
        <v>2555</v>
      </c>
      <c r="E85" s="112" t="s">
        <v>2599</v>
      </c>
      <c r="F85" s="110"/>
    </row>
    <row r="86" spans="1:6" s="110" customFormat="1" ht="18" x14ac:dyDescent="0.25">
      <c r="A86" s="133" t="str">
        <f>VLOOKUP(B86,'[1]LISTADO ATM'!$A$2:$C$822,3,0)</f>
        <v>DISTRITO NACIONAL</v>
      </c>
      <c r="B86" s="161">
        <v>26</v>
      </c>
      <c r="C86" s="134" t="str">
        <f>VLOOKUP(B86,'[1]LISTADO ATM'!$A$2:$B$922,2,0)</f>
        <v>ATM S/M Jumbo San Isidro</v>
      </c>
      <c r="D86" s="149" t="s">
        <v>2555</v>
      </c>
      <c r="E86" s="148">
        <v>3335973687</v>
      </c>
    </row>
    <row r="87" spans="1:6" s="110" customFormat="1" ht="18" customHeight="1" x14ac:dyDescent="0.25">
      <c r="A87" s="133" t="str">
        <f>VLOOKUP(B87,'[1]LISTADO ATM'!$A$2:$C$822,3,0)</f>
        <v>DISTRITO NACIONAL</v>
      </c>
      <c r="B87" s="161">
        <v>2</v>
      </c>
      <c r="C87" s="134" t="str">
        <f>VLOOKUP(B87,'[1]LISTADO ATM'!$A$2:$B$822,2,0)</f>
        <v>ATM Autoservicio Padre Castellano</v>
      </c>
      <c r="D87" s="149" t="s">
        <v>2555</v>
      </c>
      <c r="E87" s="148">
        <v>3335976559</v>
      </c>
    </row>
    <row r="88" spans="1:6" s="110" customFormat="1" ht="18" x14ac:dyDescent="0.25">
      <c r="A88" s="133" t="str">
        <f>VLOOKUP(B88,'[1]LISTADO ATM'!$A$2:$C$822,3,0)</f>
        <v>DISTRITO NACIONAL</v>
      </c>
      <c r="B88" s="161">
        <v>20</v>
      </c>
      <c r="C88" s="134" t="str">
        <f>VLOOKUP(B88,'[1]LISTADO ATM'!$A$2:$B$822,2,0)</f>
        <v>ATM S/M Aprezio Las Palmas</v>
      </c>
      <c r="D88" s="149" t="s">
        <v>2555</v>
      </c>
      <c r="E88" s="148">
        <v>3335976922</v>
      </c>
    </row>
    <row r="89" spans="1:6" s="110" customFormat="1" ht="18" x14ac:dyDescent="0.25">
      <c r="A89" s="133" t="str">
        <f>VLOOKUP(B89,'[1]LISTADO ATM'!$A$2:$C$822,3,0)</f>
        <v>DISTRITO NACIONAL</v>
      </c>
      <c r="B89" s="161">
        <v>639</v>
      </c>
      <c r="C89" s="134" t="str">
        <f>VLOOKUP(B89,'[1]LISTADO ATM'!$A$2:$B$822,2,0)</f>
        <v xml:space="preserve">ATM Comisión Militar MOPC </v>
      </c>
      <c r="D89" s="149" t="s">
        <v>2555</v>
      </c>
      <c r="E89" s="148">
        <v>3335974946</v>
      </c>
    </row>
    <row r="90" spans="1:6" s="110" customFormat="1" ht="18" x14ac:dyDescent="0.25">
      <c r="A90" s="133" t="str">
        <f>VLOOKUP(B90,'[1]LISTADO ATM'!$A$2:$C$822,3,0)</f>
        <v>DISTRITO NACIONAL</v>
      </c>
      <c r="B90" s="161">
        <v>946</v>
      </c>
      <c r="C90" s="134" t="str">
        <f>VLOOKUP(B90,'[1]LISTADO ATM'!$A$2:$B$822,2,0)</f>
        <v xml:space="preserve">ATM Oficina Núñez de Cáceres I </v>
      </c>
      <c r="D90" s="138" t="s">
        <v>2593</v>
      </c>
      <c r="E90" s="112" t="s">
        <v>2602</v>
      </c>
    </row>
    <row r="91" spans="1:6" s="110" customFormat="1" ht="18" x14ac:dyDescent="0.25">
      <c r="A91" s="133" t="str">
        <f>VLOOKUP(B91,'[1]LISTADO ATM'!$A$2:$C$822,3,0)</f>
        <v>NORTE</v>
      </c>
      <c r="B91" s="161">
        <v>304</v>
      </c>
      <c r="C91" s="134" t="str">
        <f>VLOOKUP(B91,'[1]LISTADO ATM'!$A$2:$B$822,2,0)</f>
        <v xml:space="preserve">ATM Multicentro La Sirena Estrella Sadhala </v>
      </c>
      <c r="D91" s="138" t="s">
        <v>2593</v>
      </c>
      <c r="E91" s="148">
        <v>3335975114</v>
      </c>
      <c r="F91" s="118"/>
    </row>
    <row r="92" spans="1:6" s="118" customFormat="1" ht="18" customHeight="1" x14ac:dyDescent="0.25">
      <c r="A92" s="133" t="str">
        <f>VLOOKUP(B92,'[1]LISTADO ATM'!$A$2:$C$822,3,0)</f>
        <v>NORTE</v>
      </c>
      <c r="B92" s="161">
        <v>944</v>
      </c>
      <c r="C92" s="134" t="str">
        <f>VLOOKUP(B92,'[1]LISTADO ATM'!$A$2:$B$822,2,0)</f>
        <v xml:space="preserve">ATM UNP Mao </v>
      </c>
      <c r="D92" s="138" t="s">
        <v>2593</v>
      </c>
      <c r="E92" s="148">
        <v>3335976789</v>
      </c>
    </row>
    <row r="93" spans="1:6" s="118" customFormat="1" ht="18.75" customHeight="1" x14ac:dyDescent="0.25">
      <c r="A93" s="133" t="str">
        <f>VLOOKUP(B93,'[1]LISTADO ATM'!$A$2:$C$822,3,0)</f>
        <v>DISTRITO NACIONAL</v>
      </c>
      <c r="B93" s="161">
        <v>165</v>
      </c>
      <c r="C93" s="134" t="str">
        <f>VLOOKUP(B93,'[1]LISTADO ATM'!$A$2:$B$822,2,0)</f>
        <v>ATM Autoservicio Megacentro</v>
      </c>
      <c r="D93" s="138" t="s">
        <v>2593</v>
      </c>
      <c r="E93" s="148">
        <v>3335977096</v>
      </c>
    </row>
    <row r="94" spans="1:6" s="118" customFormat="1" ht="18" x14ac:dyDescent="0.25">
      <c r="A94" s="133" t="str">
        <f>VLOOKUP(B94,'[1]LISTADO ATM'!$A$2:$C$822,3,0)</f>
        <v>DISTRITO NACIONAL</v>
      </c>
      <c r="B94" s="161">
        <v>318</v>
      </c>
      <c r="C94" s="134" t="str">
        <f>VLOOKUP(B94,'[1]LISTADO ATM'!$A$2:$B$822,2,0)</f>
        <v>ATM Autoservicio Lope de Vega</v>
      </c>
      <c r="D94" s="138" t="s">
        <v>2593</v>
      </c>
      <c r="E94" s="148">
        <v>3335976187</v>
      </c>
      <c r="F94" s="110"/>
    </row>
    <row r="95" spans="1:6" s="110" customFormat="1" ht="18.75" thickBot="1" x14ac:dyDescent="0.3">
      <c r="A95" s="135" t="s">
        <v>2467</v>
      </c>
      <c r="B95" s="151">
        <f>COUNT(B85:B94)</f>
        <v>10</v>
      </c>
      <c r="C95" s="129"/>
      <c r="D95" s="129"/>
      <c r="E95" s="129"/>
    </row>
    <row r="96" spans="1:6" s="110" customFormat="1" ht="18.75" customHeight="1" thickBot="1" x14ac:dyDescent="0.3">
      <c r="A96" s="118"/>
      <c r="B96" s="140"/>
      <c r="C96" s="118"/>
      <c r="D96" s="118"/>
      <c r="E96" s="123"/>
      <c r="F96" s="118"/>
    </row>
    <row r="97" spans="1:6" s="110" customFormat="1" ht="18.75" thickBot="1" x14ac:dyDescent="0.3">
      <c r="A97" s="187" t="s">
        <v>2469</v>
      </c>
      <c r="B97" s="188"/>
      <c r="C97" s="118" t="s">
        <v>2408</v>
      </c>
      <c r="D97" s="123"/>
      <c r="E97" s="123"/>
      <c r="F97" s="118"/>
    </row>
    <row r="98" spans="1:6" s="110" customFormat="1" ht="18.75" thickBot="1" x14ac:dyDescent="0.3">
      <c r="A98" s="136">
        <f>+B73+B81+B95</f>
        <v>29</v>
      </c>
      <c r="B98" s="141"/>
      <c r="C98" s="118"/>
      <c r="D98" s="118"/>
      <c r="E98" s="69"/>
      <c r="F98" s="118"/>
    </row>
    <row r="99" spans="1:6" s="110" customFormat="1" ht="18.75" customHeight="1" thickBot="1" x14ac:dyDescent="0.3">
      <c r="A99" s="118"/>
      <c r="B99" s="140"/>
      <c r="C99" s="118"/>
      <c r="D99" s="118"/>
      <c r="E99" s="123"/>
      <c r="F99" s="118"/>
    </row>
    <row r="100" spans="1:6" s="110" customFormat="1" ht="18.75" thickBot="1" x14ac:dyDescent="0.3">
      <c r="A100" s="181" t="s">
        <v>2470</v>
      </c>
      <c r="B100" s="182"/>
      <c r="C100" s="182"/>
      <c r="D100" s="182"/>
      <c r="E100" s="183"/>
      <c r="F100" s="118"/>
    </row>
    <row r="101" spans="1:6" ht="18" x14ac:dyDescent="0.25">
      <c r="A101" s="124" t="s">
        <v>15</v>
      </c>
      <c r="B101" s="124" t="s">
        <v>2411</v>
      </c>
      <c r="C101" s="122" t="s">
        <v>46</v>
      </c>
      <c r="D101" s="173" t="s">
        <v>2414</v>
      </c>
      <c r="E101" s="174"/>
    </row>
    <row r="102" spans="1:6" ht="18" x14ac:dyDescent="0.25">
      <c r="A102" s="133" t="str">
        <f>VLOOKUP(B102,'[1]LISTADO ATM'!$A$2:$C$822,3,0)</f>
        <v>NORTE</v>
      </c>
      <c r="B102" s="161">
        <v>40</v>
      </c>
      <c r="C102" s="133" t="str">
        <f>VLOOKUP(B102,'[1]LISTADO ATM'!$A$2:$B$822,2,0)</f>
        <v xml:space="preserve">ATM Oficina El Puñal </v>
      </c>
      <c r="D102" s="172" t="s">
        <v>2604</v>
      </c>
      <c r="E102" s="172"/>
    </row>
    <row r="103" spans="1:6" ht="18" customHeight="1" x14ac:dyDescent="0.25">
      <c r="A103" s="133" t="str">
        <f>VLOOKUP(B103,'[1]LISTADO ATM'!$A$2:$C$822,3,0)</f>
        <v>SUR</v>
      </c>
      <c r="B103" s="161">
        <v>252</v>
      </c>
      <c r="C103" s="133" t="str">
        <f>VLOOKUP(B103,'[1]LISTADO ATM'!$A$2:$B$822,2,0)</f>
        <v xml:space="preserve">ATM Banco Agrícola (Barahona) </v>
      </c>
      <c r="D103" s="172" t="s">
        <v>2604</v>
      </c>
      <c r="E103" s="172"/>
    </row>
    <row r="104" spans="1:6" ht="18" customHeight="1" x14ac:dyDescent="0.25">
      <c r="A104" s="133" t="str">
        <f>VLOOKUP(B104,'[1]LISTADO ATM'!$A$2:$C$822,3,0)</f>
        <v>NORTE</v>
      </c>
      <c r="B104" s="161">
        <v>806</v>
      </c>
      <c r="C104" s="133" t="str">
        <f>VLOOKUP(B104,'[1]LISTADO ATM'!$A$2:$B$822,2,0)</f>
        <v xml:space="preserve">ATM SEWN (Zona Franca (Santiago)) </v>
      </c>
      <c r="D104" s="172" t="s">
        <v>2604</v>
      </c>
      <c r="E104" s="172"/>
    </row>
    <row r="105" spans="1:6" ht="18" x14ac:dyDescent="0.25">
      <c r="A105" s="133" t="str">
        <f>VLOOKUP(B105,'[1]LISTADO ATM'!$A$2:$C$822,3,0)</f>
        <v>SUR</v>
      </c>
      <c r="B105" s="161">
        <v>48</v>
      </c>
      <c r="C105" s="133" t="str">
        <f>VLOOKUP(B105,'[1]LISTADO ATM'!$A$2:$B$822,2,0)</f>
        <v xml:space="preserve">ATM Autoservicio Neiba I </v>
      </c>
      <c r="D105" s="172" t="s">
        <v>2604</v>
      </c>
      <c r="E105" s="172"/>
    </row>
    <row r="106" spans="1:6" ht="18.75" customHeight="1" x14ac:dyDescent="0.25">
      <c r="A106" s="133" t="str">
        <f>VLOOKUP(B106,'[1]LISTADO ATM'!$A$2:$C$822,3,0)</f>
        <v>NORTE</v>
      </c>
      <c r="B106" s="161">
        <v>775</v>
      </c>
      <c r="C106" s="133" t="str">
        <f>VLOOKUP(B106,'[1]LISTADO ATM'!$A$2:$B$822,2,0)</f>
        <v xml:space="preserve">ATM S/M Lilo (Montecristi) </v>
      </c>
      <c r="D106" s="172" t="s">
        <v>2604</v>
      </c>
      <c r="E106" s="172"/>
    </row>
    <row r="107" spans="1:6" ht="18" x14ac:dyDescent="0.25">
      <c r="A107" s="133" t="str">
        <f>VLOOKUP(B107,'[1]LISTADO ATM'!$A$2:$C$822,3,0)</f>
        <v>NORTE</v>
      </c>
      <c r="B107" s="161">
        <v>991</v>
      </c>
      <c r="C107" s="133" t="str">
        <f>VLOOKUP(B107,'[1]LISTADO ATM'!$A$2:$B$822,2,0)</f>
        <v xml:space="preserve">ATM UNP Las Matas de Santa Cruz </v>
      </c>
      <c r="D107" s="172" t="s">
        <v>2604</v>
      </c>
      <c r="E107" s="172"/>
    </row>
    <row r="108" spans="1:6" ht="18.75" thickBot="1" x14ac:dyDescent="0.3">
      <c r="A108" s="135" t="s">
        <v>2467</v>
      </c>
      <c r="B108" s="151">
        <f>COUNT(B102:B107)</f>
        <v>6</v>
      </c>
      <c r="C108" s="146"/>
      <c r="D108" s="146"/>
      <c r="E108" s="160"/>
      <c r="F108" s="110"/>
    </row>
    <row r="109" spans="1:6" s="110" customFormat="1" x14ac:dyDescent="0.25">
      <c r="A109" s="118"/>
      <c r="B109" s="142"/>
      <c r="C109" s="118"/>
      <c r="D109" s="118"/>
      <c r="E109" s="69"/>
    </row>
    <row r="110" spans="1:6" s="110" customFormat="1" ht="18" customHeight="1" x14ac:dyDescent="0.25">
      <c r="A110" s="118"/>
      <c r="B110" s="142"/>
      <c r="C110" s="118"/>
      <c r="D110" s="118"/>
      <c r="E110" s="69"/>
    </row>
    <row r="111" spans="1:6" s="110" customFormat="1" x14ac:dyDescent="0.25">
      <c r="A111" s="118"/>
      <c r="B111" s="142"/>
      <c r="C111" s="118"/>
      <c r="D111" s="118"/>
      <c r="E111" s="69"/>
    </row>
    <row r="113" ht="18.75" customHeight="1" x14ac:dyDescent="0.25"/>
    <row r="116" ht="18.75" customHeight="1" x14ac:dyDescent="0.25"/>
    <row r="117" ht="18" customHeight="1" x14ac:dyDescent="0.25"/>
    <row r="124" ht="18.75" customHeight="1" x14ac:dyDescent="0.25"/>
    <row r="127" ht="18.75" customHeight="1" x14ac:dyDescent="0.25"/>
    <row r="131" ht="18.75" customHeight="1" x14ac:dyDescent="0.25"/>
    <row r="134" ht="18.75" customHeight="1" x14ac:dyDescent="0.25"/>
    <row r="136" ht="18" customHeight="1" x14ac:dyDescent="0.25"/>
    <row r="150" ht="18.75" customHeight="1" x14ac:dyDescent="0.25"/>
    <row r="153" ht="18.75" customHeight="1" x14ac:dyDescent="0.25"/>
  </sheetData>
  <mergeCells count="19">
    <mergeCell ref="A97:B97"/>
    <mergeCell ref="A100:E100"/>
    <mergeCell ref="F1:G1"/>
    <mergeCell ref="A1:E1"/>
    <mergeCell ref="A2:E2"/>
    <mergeCell ref="A7:E7"/>
    <mergeCell ref="C45:E45"/>
    <mergeCell ref="A47:E47"/>
    <mergeCell ref="C54:E54"/>
    <mergeCell ref="A56:E56"/>
    <mergeCell ref="A75:E75"/>
    <mergeCell ref="A83:E83"/>
    <mergeCell ref="D104:E104"/>
    <mergeCell ref="D105:E105"/>
    <mergeCell ref="D106:E106"/>
    <mergeCell ref="D107:E107"/>
    <mergeCell ref="D101:E101"/>
    <mergeCell ref="D102:E102"/>
    <mergeCell ref="D103:E103"/>
  </mergeCells>
  <phoneticPr fontId="46" type="noConversion"/>
  <conditionalFormatting sqref="E43">
    <cfRule type="duplicateValues" dxfId="219" priority="80"/>
  </conditionalFormatting>
  <conditionalFormatting sqref="E42">
    <cfRule type="duplicateValues" dxfId="218" priority="78"/>
  </conditionalFormatting>
  <conditionalFormatting sqref="E42">
    <cfRule type="duplicateValues" dxfId="217" priority="79"/>
  </conditionalFormatting>
  <conditionalFormatting sqref="E14">
    <cfRule type="duplicateValues" dxfId="216" priority="77"/>
  </conditionalFormatting>
  <conditionalFormatting sqref="E91">
    <cfRule type="duplicateValues" dxfId="215" priority="81"/>
  </conditionalFormatting>
  <conditionalFormatting sqref="E85">
    <cfRule type="duplicateValues" dxfId="214" priority="75"/>
    <cfRule type="duplicateValues" dxfId="213" priority="76"/>
  </conditionalFormatting>
  <conditionalFormatting sqref="E85">
    <cfRule type="duplicateValues" dxfId="212" priority="74"/>
  </conditionalFormatting>
  <conditionalFormatting sqref="E90">
    <cfRule type="duplicateValues" dxfId="211" priority="69"/>
  </conditionalFormatting>
  <conditionalFormatting sqref="E90">
    <cfRule type="duplicateValues" dxfId="210" priority="70"/>
  </conditionalFormatting>
  <conditionalFormatting sqref="E90">
    <cfRule type="duplicateValues" dxfId="209" priority="71"/>
  </conditionalFormatting>
  <conditionalFormatting sqref="E90">
    <cfRule type="duplicateValues" dxfId="208" priority="72"/>
  </conditionalFormatting>
  <conditionalFormatting sqref="E90">
    <cfRule type="duplicateValues" dxfId="207" priority="73"/>
  </conditionalFormatting>
  <conditionalFormatting sqref="E41">
    <cfRule type="duplicateValues" dxfId="206" priority="82"/>
  </conditionalFormatting>
  <conditionalFormatting sqref="E108:E1048576 E43 E1:E7 E81:E83 E73:E75 E45:E47 E41 E91 E54:E56 E95:E101">
    <cfRule type="duplicateValues" dxfId="205" priority="83"/>
  </conditionalFormatting>
  <conditionalFormatting sqref="E52">
    <cfRule type="duplicateValues" dxfId="204" priority="84"/>
  </conditionalFormatting>
  <conditionalFormatting sqref="E89">
    <cfRule type="duplicateValues" dxfId="203" priority="64"/>
  </conditionalFormatting>
  <conditionalFormatting sqref="E89">
    <cfRule type="duplicateValues" dxfId="202" priority="65"/>
  </conditionalFormatting>
  <conditionalFormatting sqref="E89">
    <cfRule type="duplicateValues" dxfId="201" priority="66"/>
  </conditionalFormatting>
  <conditionalFormatting sqref="E89">
    <cfRule type="duplicateValues" dxfId="200" priority="67"/>
  </conditionalFormatting>
  <conditionalFormatting sqref="E89">
    <cfRule type="duplicateValues" dxfId="199" priority="68"/>
  </conditionalFormatting>
  <conditionalFormatting sqref="E108:E1048576 E81:E83 E73:E75 E1:E7 E45:E47 E91 E54:E56 E95:E101">
    <cfRule type="duplicateValues" dxfId="198" priority="85"/>
  </conditionalFormatting>
  <conditionalFormatting sqref="E108:E1048576 E43 E81:E83 E73:E75 E1:E7 E45:E47 E91 E54:E56 E95:E101">
    <cfRule type="duplicateValues" dxfId="197" priority="86"/>
  </conditionalFormatting>
  <conditionalFormatting sqref="E81:E83">
    <cfRule type="duplicateValues" dxfId="196" priority="87"/>
  </conditionalFormatting>
  <conditionalFormatting sqref="E38">
    <cfRule type="duplicateValues" dxfId="195" priority="88"/>
  </conditionalFormatting>
  <conditionalFormatting sqref="E13">
    <cfRule type="duplicateValues" dxfId="194" priority="89"/>
  </conditionalFormatting>
  <conditionalFormatting sqref="E86 E52 E50">
    <cfRule type="duplicateValues" dxfId="193" priority="90"/>
  </conditionalFormatting>
  <conditionalFormatting sqref="E34 E21:E22">
    <cfRule type="duplicateValues" dxfId="192" priority="62"/>
  </conditionalFormatting>
  <conditionalFormatting sqref="E35">
    <cfRule type="duplicateValues" dxfId="191" priority="61"/>
  </conditionalFormatting>
  <conditionalFormatting sqref="E35">
    <cfRule type="duplicateValues" dxfId="190" priority="60"/>
  </conditionalFormatting>
  <conditionalFormatting sqref="E34 E21">
    <cfRule type="duplicateValues" dxfId="189" priority="63"/>
  </conditionalFormatting>
  <conditionalFormatting sqref="E58 E23">
    <cfRule type="duplicateValues" dxfId="188" priority="59"/>
  </conditionalFormatting>
  <conditionalFormatting sqref="E33">
    <cfRule type="duplicateValues" dxfId="187" priority="58"/>
  </conditionalFormatting>
  <conditionalFormatting sqref="E33">
    <cfRule type="duplicateValues" dxfId="186" priority="57"/>
  </conditionalFormatting>
  <conditionalFormatting sqref="E30">
    <cfRule type="duplicateValues" dxfId="185" priority="55"/>
  </conditionalFormatting>
  <conditionalFormatting sqref="E30">
    <cfRule type="duplicateValues" dxfId="184" priority="54"/>
  </conditionalFormatting>
  <conditionalFormatting sqref="E31:E32">
    <cfRule type="duplicateValues" dxfId="183" priority="56"/>
  </conditionalFormatting>
  <conditionalFormatting sqref="E11">
    <cfRule type="duplicateValues" dxfId="182" priority="52"/>
  </conditionalFormatting>
  <conditionalFormatting sqref="E11">
    <cfRule type="duplicateValues" dxfId="181" priority="53"/>
  </conditionalFormatting>
  <conditionalFormatting sqref="E12">
    <cfRule type="duplicateValues" dxfId="180" priority="51"/>
  </conditionalFormatting>
  <conditionalFormatting sqref="E77:E78 E10">
    <cfRule type="duplicateValues" dxfId="179" priority="50"/>
  </conditionalFormatting>
  <conditionalFormatting sqref="E23">
    <cfRule type="duplicateValues" dxfId="178" priority="91"/>
  </conditionalFormatting>
  <conditionalFormatting sqref="E29">
    <cfRule type="duplicateValues" dxfId="177" priority="92"/>
  </conditionalFormatting>
  <conditionalFormatting sqref="E15">
    <cfRule type="duplicateValues" dxfId="176" priority="93"/>
  </conditionalFormatting>
  <conditionalFormatting sqref="E24">
    <cfRule type="duplicateValues" dxfId="175" priority="48"/>
  </conditionalFormatting>
  <conditionalFormatting sqref="E24">
    <cfRule type="duplicateValues" dxfId="174" priority="49"/>
  </conditionalFormatting>
  <conditionalFormatting sqref="E108:E1048576 E81:E86 E73:E78 E41:E43 E1:E24 E45:E52 E95:E104 E29:E39 E54:E59 E89:E91">
    <cfRule type="duplicateValues" dxfId="173" priority="47"/>
  </conditionalFormatting>
  <conditionalFormatting sqref="E25">
    <cfRule type="duplicateValues" dxfId="172" priority="45"/>
  </conditionalFormatting>
  <conditionalFormatting sqref="E25">
    <cfRule type="duplicateValues" dxfId="171" priority="46"/>
  </conditionalFormatting>
  <conditionalFormatting sqref="E25">
    <cfRule type="duplicateValues" dxfId="170" priority="44"/>
  </conditionalFormatting>
  <conditionalFormatting sqref="E79">
    <cfRule type="duplicateValues" dxfId="169" priority="42"/>
  </conditionalFormatting>
  <conditionalFormatting sqref="E79">
    <cfRule type="duplicateValues" dxfId="168" priority="43"/>
  </conditionalFormatting>
  <conditionalFormatting sqref="E79">
    <cfRule type="duplicateValues" dxfId="167" priority="41"/>
  </conditionalFormatting>
  <conditionalFormatting sqref="E60">
    <cfRule type="duplicateValues" dxfId="166" priority="39"/>
  </conditionalFormatting>
  <conditionalFormatting sqref="E60">
    <cfRule type="duplicateValues" dxfId="165" priority="40"/>
  </conditionalFormatting>
  <conditionalFormatting sqref="E60">
    <cfRule type="duplicateValues" dxfId="164" priority="38"/>
  </conditionalFormatting>
  <conditionalFormatting sqref="E80">
    <cfRule type="duplicateValues" dxfId="163" priority="37"/>
  </conditionalFormatting>
  <conditionalFormatting sqref="E80">
    <cfRule type="duplicateValues" dxfId="162" priority="36"/>
  </conditionalFormatting>
  <conditionalFormatting sqref="E62">
    <cfRule type="duplicateValues" dxfId="161" priority="34"/>
  </conditionalFormatting>
  <conditionalFormatting sqref="E62">
    <cfRule type="duplicateValues" dxfId="160" priority="35"/>
  </conditionalFormatting>
  <conditionalFormatting sqref="E62">
    <cfRule type="duplicateValues" dxfId="159" priority="33"/>
  </conditionalFormatting>
  <conditionalFormatting sqref="E108:E1048576 E38 E73:E75 E1:E7 E45:E47 E81:E86 E13:E14 E41:E43 E49:E52 E95:E101 E54:E56 E89:E91">
    <cfRule type="duplicateValues" dxfId="158" priority="94"/>
  </conditionalFormatting>
  <conditionalFormatting sqref="E37 E29 E9 E16:E20 E39">
    <cfRule type="duplicateValues" dxfId="157" priority="95"/>
  </conditionalFormatting>
  <conditionalFormatting sqref="E40">
    <cfRule type="duplicateValues" dxfId="156" priority="31"/>
  </conditionalFormatting>
  <conditionalFormatting sqref="E40">
    <cfRule type="duplicateValues" dxfId="155" priority="32"/>
  </conditionalFormatting>
  <conditionalFormatting sqref="E40">
    <cfRule type="duplicateValues" dxfId="154" priority="30"/>
  </conditionalFormatting>
  <conditionalFormatting sqref="E63">
    <cfRule type="duplicateValues" dxfId="153" priority="28"/>
  </conditionalFormatting>
  <conditionalFormatting sqref="E63">
    <cfRule type="duplicateValues" dxfId="152" priority="29"/>
  </conditionalFormatting>
  <conditionalFormatting sqref="E63">
    <cfRule type="duplicateValues" dxfId="151" priority="27"/>
  </conditionalFormatting>
  <conditionalFormatting sqref="E64:E65">
    <cfRule type="duplicateValues" dxfId="150" priority="26"/>
  </conditionalFormatting>
  <conditionalFormatting sqref="E92">
    <cfRule type="duplicateValues" dxfId="149" priority="21"/>
  </conditionalFormatting>
  <conditionalFormatting sqref="E92">
    <cfRule type="duplicateValues" dxfId="148" priority="22"/>
  </conditionalFormatting>
  <conditionalFormatting sqref="E92">
    <cfRule type="duplicateValues" dxfId="147" priority="23"/>
  </conditionalFormatting>
  <conditionalFormatting sqref="E92">
    <cfRule type="duplicateValues" dxfId="146" priority="24"/>
  </conditionalFormatting>
  <conditionalFormatting sqref="E92">
    <cfRule type="duplicateValues" dxfId="145" priority="20"/>
  </conditionalFormatting>
  <conditionalFormatting sqref="E92">
    <cfRule type="duplicateValues" dxfId="144" priority="25"/>
  </conditionalFormatting>
  <conditionalFormatting sqref="E87">
    <cfRule type="duplicateValues" dxfId="143" priority="15"/>
  </conditionalFormatting>
  <conditionalFormatting sqref="E87">
    <cfRule type="duplicateValues" dxfId="142" priority="16"/>
  </conditionalFormatting>
  <conditionalFormatting sqref="E87">
    <cfRule type="duplicateValues" dxfId="141" priority="17"/>
  </conditionalFormatting>
  <conditionalFormatting sqref="E87">
    <cfRule type="duplicateValues" dxfId="140" priority="18"/>
  </conditionalFormatting>
  <conditionalFormatting sqref="E87">
    <cfRule type="duplicateValues" dxfId="139" priority="14"/>
  </conditionalFormatting>
  <conditionalFormatting sqref="E87">
    <cfRule type="duplicateValues" dxfId="138" priority="19"/>
  </conditionalFormatting>
  <conditionalFormatting sqref="E88">
    <cfRule type="duplicateValues" dxfId="137" priority="9"/>
  </conditionalFormatting>
  <conditionalFormatting sqref="E88">
    <cfRule type="duplicateValues" dxfId="136" priority="10"/>
  </conditionalFormatting>
  <conditionalFormatting sqref="E88">
    <cfRule type="duplicateValues" dxfId="135" priority="11"/>
  </conditionalFormatting>
  <conditionalFormatting sqref="E88">
    <cfRule type="duplicateValues" dxfId="134" priority="12"/>
  </conditionalFormatting>
  <conditionalFormatting sqref="E88">
    <cfRule type="duplicateValues" dxfId="133" priority="8"/>
  </conditionalFormatting>
  <conditionalFormatting sqref="E88">
    <cfRule type="duplicateValues" dxfId="132" priority="13"/>
  </conditionalFormatting>
  <conditionalFormatting sqref="E61 E28 E26">
    <cfRule type="duplicateValues" dxfId="131" priority="96"/>
  </conditionalFormatting>
  <conditionalFormatting sqref="E59 E31:E32">
    <cfRule type="duplicateValues" dxfId="130" priority="97"/>
  </conditionalFormatting>
  <conditionalFormatting sqref="E94 E53">
    <cfRule type="duplicateValues" dxfId="129" priority="98"/>
  </conditionalFormatting>
  <conditionalFormatting sqref="E51">
    <cfRule type="duplicateValues" dxfId="128" priority="99"/>
  </conditionalFormatting>
  <conditionalFormatting sqref="E61">
    <cfRule type="duplicateValues" dxfId="127" priority="100"/>
  </conditionalFormatting>
  <conditionalFormatting sqref="E80">
    <cfRule type="duplicateValues" dxfId="126" priority="101"/>
  </conditionalFormatting>
  <conditionalFormatting sqref="E27 E44">
    <cfRule type="duplicateValues" dxfId="125" priority="102"/>
  </conditionalFormatting>
  <conditionalFormatting sqref="E105:E107">
    <cfRule type="duplicateValues" dxfId="124" priority="103"/>
  </conditionalFormatting>
  <conditionalFormatting sqref="E102:E104">
    <cfRule type="duplicateValues" dxfId="123" priority="104"/>
  </conditionalFormatting>
  <conditionalFormatting sqref="E66:E67">
    <cfRule type="duplicateValues" dxfId="122" priority="105"/>
  </conditionalFormatting>
  <conditionalFormatting sqref="E93">
    <cfRule type="duplicateValues" dxfId="121" priority="3"/>
  </conditionalFormatting>
  <conditionalFormatting sqref="E93">
    <cfRule type="duplicateValues" dxfId="120" priority="4"/>
  </conditionalFormatting>
  <conditionalFormatting sqref="E93">
    <cfRule type="duplicateValues" dxfId="119" priority="5"/>
  </conditionalFormatting>
  <conditionalFormatting sqref="E93">
    <cfRule type="duplicateValues" dxfId="118" priority="6"/>
  </conditionalFormatting>
  <conditionalFormatting sqref="E93">
    <cfRule type="duplicateValues" dxfId="117" priority="2"/>
  </conditionalFormatting>
  <conditionalFormatting sqref="E93">
    <cfRule type="duplicateValues" dxfId="116" priority="7"/>
  </conditionalFormatting>
  <conditionalFormatting sqref="E68:E72">
    <cfRule type="duplicateValues" dxfId="115" priority="1"/>
  </conditionalFormatting>
  <hyperlinks>
    <hyperlink ref="E23" r:id="rId1" display="javascript:do_default(17)"/>
    <hyperlink ref="E79" r:id="rId2" display="javascript:do_default(13)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42"/>
  <sheetViews>
    <sheetView zoomScale="110" zoomScaleNormal="110" workbookViewId="0">
      <pane ySplit="1" topLeftCell="A791" activePane="bottomLeft" state="frozen"/>
      <selection pane="bottomLeft" activeCell="B845" sqref="B845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2359</v>
      </c>
      <c r="C2" s="38" t="s">
        <v>1272</v>
      </c>
    </row>
    <row r="3" spans="1:3" x14ac:dyDescent="0.25">
      <c r="A3" s="38">
        <v>2</v>
      </c>
      <c r="B3" s="38" t="s">
        <v>2129</v>
      </c>
      <c r="C3" s="38" t="s">
        <v>1271</v>
      </c>
    </row>
    <row r="4" spans="1:3" x14ac:dyDescent="0.25">
      <c r="A4" s="38">
        <v>3</v>
      </c>
      <c r="B4" s="38" t="s">
        <v>2133</v>
      </c>
      <c r="C4" s="38" t="s">
        <v>1274</v>
      </c>
    </row>
    <row r="5" spans="1:3" x14ac:dyDescent="0.25">
      <c r="A5" s="38">
        <v>4</v>
      </c>
      <c r="B5" s="38" t="s">
        <v>2156</v>
      </c>
      <c r="C5" s="38" t="s">
        <v>1274</v>
      </c>
    </row>
    <row r="6" spans="1:3" x14ac:dyDescent="0.25">
      <c r="A6" s="38">
        <v>5</v>
      </c>
      <c r="B6" s="38" t="s">
        <v>1999</v>
      </c>
      <c r="C6" s="38" t="s">
        <v>1273</v>
      </c>
    </row>
    <row r="7" spans="1:3" x14ac:dyDescent="0.25">
      <c r="A7" s="38">
        <v>6</v>
      </c>
      <c r="B7" s="38" t="s">
        <v>2000</v>
      </c>
      <c r="C7" s="38" t="s">
        <v>1273</v>
      </c>
    </row>
    <row r="8" spans="1:3" x14ac:dyDescent="0.25">
      <c r="A8" s="38">
        <v>7</v>
      </c>
      <c r="B8" s="38" t="s">
        <v>2531</v>
      </c>
      <c r="C8" s="38" t="s">
        <v>1273</v>
      </c>
    </row>
    <row r="9" spans="1:3" x14ac:dyDescent="0.25">
      <c r="A9" s="38">
        <v>8</v>
      </c>
      <c r="B9" s="38" t="s">
        <v>2005</v>
      </c>
      <c r="C9" s="38" t="s">
        <v>1274</v>
      </c>
    </row>
    <row r="10" spans="1:3" x14ac:dyDescent="0.25">
      <c r="A10" s="38">
        <v>9</v>
      </c>
      <c r="B10" s="38" t="s">
        <v>1998</v>
      </c>
      <c r="C10" s="38" t="s">
        <v>1274</v>
      </c>
    </row>
    <row r="11" spans="1:3" x14ac:dyDescent="0.25">
      <c r="A11" s="38">
        <v>10</v>
      </c>
      <c r="B11" s="38" t="s">
        <v>1300</v>
      </c>
      <c r="C11" s="38" t="s">
        <v>1271</v>
      </c>
    </row>
    <row r="12" spans="1:3" x14ac:dyDescent="0.25">
      <c r="A12" s="38">
        <v>11</v>
      </c>
      <c r="B12" s="38" t="s">
        <v>2131</v>
      </c>
      <c r="C12" s="38" t="s">
        <v>1274</v>
      </c>
    </row>
    <row r="13" spans="1:3" x14ac:dyDescent="0.25">
      <c r="A13" s="38">
        <v>12</v>
      </c>
      <c r="B13" s="38" t="s">
        <v>1301</v>
      </c>
      <c r="C13" s="38" t="s">
        <v>1271</v>
      </c>
    </row>
    <row r="14" spans="1:3" x14ac:dyDescent="0.25">
      <c r="A14" s="38">
        <v>13</v>
      </c>
      <c r="B14" s="38" t="s">
        <v>1302</v>
      </c>
      <c r="C14" s="38" t="s">
        <v>1271</v>
      </c>
    </row>
    <row r="15" spans="1:3" x14ac:dyDescent="0.25">
      <c r="A15" s="38">
        <v>14</v>
      </c>
      <c r="B15" s="38" t="s">
        <v>1303</v>
      </c>
      <c r="C15" s="38" t="s">
        <v>1271</v>
      </c>
    </row>
    <row r="16" spans="1:3" x14ac:dyDescent="0.25">
      <c r="A16" s="38">
        <v>15</v>
      </c>
      <c r="B16" s="38" t="s">
        <v>2130</v>
      </c>
      <c r="C16" s="38" t="s">
        <v>1271</v>
      </c>
    </row>
    <row r="17" spans="1:3" x14ac:dyDescent="0.25">
      <c r="A17" s="38">
        <v>16</v>
      </c>
      <c r="B17" s="38" t="s">
        <v>2134</v>
      </c>
      <c r="C17" s="38" t="s">
        <v>1272</v>
      </c>
    </row>
    <row r="18" spans="1:3" x14ac:dyDescent="0.25">
      <c r="A18" s="38">
        <v>17</v>
      </c>
      <c r="B18" s="38" t="s">
        <v>1304</v>
      </c>
      <c r="C18" s="38" t="s">
        <v>1272</v>
      </c>
    </row>
    <row r="19" spans="1:3" x14ac:dyDescent="0.25">
      <c r="A19" s="38">
        <v>18</v>
      </c>
      <c r="B19" s="38" t="s">
        <v>1305</v>
      </c>
      <c r="C19" s="38" t="s">
        <v>1271</v>
      </c>
    </row>
    <row r="20" spans="1:3" x14ac:dyDescent="0.25">
      <c r="A20" s="38">
        <v>19</v>
      </c>
      <c r="B20" s="38" t="s">
        <v>1306</v>
      </c>
      <c r="C20" s="38" t="s">
        <v>1271</v>
      </c>
    </row>
    <row r="21" spans="1:3" x14ac:dyDescent="0.25">
      <c r="A21" s="38">
        <v>20</v>
      </c>
      <c r="B21" s="38" t="s">
        <v>2331</v>
      </c>
      <c r="C21" s="38" t="s">
        <v>1271</v>
      </c>
    </row>
    <row r="22" spans="1:3" x14ac:dyDescent="0.25">
      <c r="A22" s="38">
        <v>21</v>
      </c>
      <c r="B22" s="38" t="s">
        <v>1307</v>
      </c>
      <c r="C22" s="38" t="s">
        <v>1271</v>
      </c>
    </row>
    <row r="23" spans="1:3" x14ac:dyDescent="0.25">
      <c r="A23" s="38">
        <v>22</v>
      </c>
      <c r="B23" s="38" t="s">
        <v>2378</v>
      </c>
      <c r="C23" s="38" t="s">
        <v>1274</v>
      </c>
    </row>
    <row r="24" spans="1:3" x14ac:dyDescent="0.25">
      <c r="A24" s="38">
        <v>23</v>
      </c>
      <c r="B24" s="38" t="s">
        <v>2360</v>
      </c>
      <c r="C24" s="38" t="s">
        <v>1271</v>
      </c>
    </row>
    <row r="25" spans="1:3" x14ac:dyDescent="0.25">
      <c r="A25" s="38">
        <v>24</v>
      </c>
      <c r="B25" s="38" t="s">
        <v>1308</v>
      </c>
      <c r="C25" s="38" t="s">
        <v>1271</v>
      </c>
    </row>
    <row r="26" spans="1:3" x14ac:dyDescent="0.25">
      <c r="A26" s="38">
        <v>26</v>
      </c>
      <c r="B26" s="38" t="s">
        <v>2137</v>
      </c>
      <c r="C26" s="38" t="s">
        <v>1271</v>
      </c>
    </row>
    <row r="27" spans="1:3" x14ac:dyDescent="0.25">
      <c r="A27" s="38">
        <v>27</v>
      </c>
      <c r="B27" s="38" t="s">
        <v>2142</v>
      </c>
      <c r="C27" s="38" t="s">
        <v>1272</v>
      </c>
    </row>
    <row r="28" spans="1:3" x14ac:dyDescent="0.25">
      <c r="A28" s="38">
        <v>28</v>
      </c>
      <c r="B28" s="38" t="s">
        <v>2178</v>
      </c>
      <c r="C28" s="38" t="s">
        <v>1272</v>
      </c>
    </row>
    <row r="29" spans="1:3" x14ac:dyDescent="0.25">
      <c r="A29" s="38">
        <v>29</v>
      </c>
      <c r="B29" s="38" t="s">
        <v>1309</v>
      </c>
      <c r="C29" s="38" t="s">
        <v>1271</v>
      </c>
    </row>
    <row r="30" spans="1:3" x14ac:dyDescent="0.25">
      <c r="A30" s="38">
        <v>30</v>
      </c>
      <c r="B30" s="38" t="s">
        <v>1310</v>
      </c>
      <c r="C30" s="38" t="s">
        <v>1274</v>
      </c>
    </row>
    <row r="31" spans="1:3" x14ac:dyDescent="0.25">
      <c r="A31" s="38">
        <v>31</v>
      </c>
      <c r="B31" s="38" t="s">
        <v>1311</v>
      </c>
      <c r="C31" s="38" t="s">
        <v>1271</v>
      </c>
    </row>
    <row r="32" spans="1:3" x14ac:dyDescent="0.25">
      <c r="A32" s="38">
        <v>32</v>
      </c>
      <c r="B32" s="38" t="s">
        <v>1312</v>
      </c>
      <c r="C32" s="38" t="s">
        <v>1271</v>
      </c>
    </row>
    <row r="33" spans="1:3" x14ac:dyDescent="0.25">
      <c r="A33" s="38">
        <v>33</v>
      </c>
      <c r="B33" s="38" t="s">
        <v>1313</v>
      </c>
      <c r="C33" s="38" t="s">
        <v>1273</v>
      </c>
    </row>
    <row r="34" spans="1:3" x14ac:dyDescent="0.25">
      <c r="A34" s="38">
        <v>34</v>
      </c>
      <c r="B34" s="38" t="s">
        <v>1314</v>
      </c>
      <c r="C34" s="38" t="s">
        <v>1271</v>
      </c>
    </row>
    <row r="35" spans="1:3" x14ac:dyDescent="0.25">
      <c r="A35" s="38">
        <v>35</v>
      </c>
      <c r="B35" s="38" t="s">
        <v>1315</v>
      </c>
      <c r="C35" s="38" t="s">
        <v>1271</v>
      </c>
    </row>
    <row r="36" spans="1:3" x14ac:dyDescent="0.25">
      <c r="A36" s="38">
        <v>36</v>
      </c>
      <c r="B36" s="38" t="s">
        <v>1316</v>
      </c>
      <c r="C36" s="38" t="s">
        <v>1271</v>
      </c>
    </row>
    <row r="37" spans="1:3" x14ac:dyDescent="0.25">
      <c r="A37" s="38">
        <v>37</v>
      </c>
      <c r="B37" s="38" t="s">
        <v>1317</v>
      </c>
      <c r="C37" s="38" t="s">
        <v>1271</v>
      </c>
    </row>
    <row r="38" spans="1:3" x14ac:dyDescent="0.25">
      <c r="A38" s="38">
        <v>39</v>
      </c>
      <c r="B38" s="38" t="s">
        <v>1318</v>
      </c>
      <c r="C38" s="38" t="s">
        <v>1271</v>
      </c>
    </row>
    <row r="39" spans="1:3" x14ac:dyDescent="0.25">
      <c r="A39" s="38">
        <v>40</v>
      </c>
      <c r="B39" s="38" t="s">
        <v>1319</v>
      </c>
      <c r="C39" s="38" t="s">
        <v>1274</v>
      </c>
    </row>
    <row r="40" spans="1:3" x14ac:dyDescent="0.25">
      <c r="A40" s="38">
        <v>42</v>
      </c>
      <c r="B40" s="38" t="s">
        <v>1320</v>
      </c>
      <c r="C40" s="38" t="s">
        <v>1274</v>
      </c>
    </row>
    <row r="41" spans="1:3" x14ac:dyDescent="0.25">
      <c r="A41" s="38">
        <v>43</v>
      </c>
      <c r="B41" s="38" t="s">
        <v>1321</v>
      </c>
      <c r="C41" s="38" t="s">
        <v>1271</v>
      </c>
    </row>
    <row r="42" spans="1:3" x14ac:dyDescent="0.25">
      <c r="A42" s="38">
        <v>44</v>
      </c>
      <c r="B42" s="38" t="s">
        <v>1322</v>
      </c>
      <c r="C42" s="38" t="s">
        <v>1273</v>
      </c>
    </row>
    <row r="43" spans="1:3" x14ac:dyDescent="0.25">
      <c r="A43" s="38">
        <v>45</v>
      </c>
      <c r="B43" s="38" t="s">
        <v>1323</v>
      </c>
      <c r="C43" s="38" t="s">
        <v>1273</v>
      </c>
    </row>
    <row r="44" spans="1:3" x14ac:dyDescent="0.25">
      <c r="A44" s="38">
        <v>47</v>
      </c>
      <c r="B44" s="38" t="s">
        <v>1324</v>
      </c>
      <c r="C44" s="38" t="s">
        <v>1273</v>
      </c>
    </row>
    <row r="45" spans="1:3" x14ac:dyDescent="0.25">
      <c r="A45" s="38">
        <v>48</v>
      </c>
      <c r="B45" s="38" t="s">
        <v>2393</v>
      </c>
      <c r="C45" s="38" t="s">
        <v>1273</v>
      </c>
    </row>
    <row r="46" spans="1:3" x14ac:dyDescent="0.25">
      <c r="A46" s="38">
        <v>50</v>
      </c>
      <c r="B46" s="38" t="s">
        <v>1325</v>
      </c>
      <c r="C46" s="38" t="s">
        <v>1273</v>
      </c>
    </row>
    <row r="47" spans="1:3" x14ac:dyDescent="0.25">
      <c r="A47" s="38">
        <v>52</v>
      </c>
      <c r="B47" s="38" t="s">
        <v>1326</v>
      </c>
      <c r="C47" s="38" t="s">
        <v>1274</v>
      </c>
    </row>
    <row r="48" spans="1:3" x14ac:dyDescent="0.25">
      <c r="A48" s="38">
        <v>53</v>
      </c>
      <c r="B48" s="38" t="s">
        <v>1327</v>
      </c>
      <c r="C48" s="38" t="s">
        <v>1274</v>
      </c>
    </row>
    <row r="49" spans="1:3" x14ac:dyDescent="0.25">
      <c r="A49" s="38">
        <v>54</v>
      </c>
      <c r="B49" s="38" t="s">
        <v>2314</v>
      </c>
      <c r="C49" s="38" t="s">
        <v>1271</v>
      </c>
    </row>
    <row r="50" spans="1:3" x14ac:dyDescent="0.25">
      <c r="A50" s="38">
        <v>56</v>
      </c>
      <c r="B50" s="38" t="s">
        <v>1328</v>
      </c>
      <c r="C50" s="38" t="s">
        <v>1271</v>
      </c>
    </row>
    <row r="51" spans="1:3" x14ac:dyDescent="0.25">
      <c r="A51" s="38">
        <v>57</v>
      </c>
      <c r="B51" s="38" t="s">
        <v>1329</v>
      </c>
      <c r="C51" s="38" t="s">
        <v>1271</v>
      </c>
    </row>
    <row r="52" spans="1:3" x14ac:dyDescent="0.25">
      <c r="A52" s="38">
        <v>60</v>
      </c>
      <c r="B52" s="38" t="s">
        <v>1330</v>
      </c>
      <c r="C52" s="38" t="s">
        <v>1271</v>
      </c>
    </row>
    <row r="53" spans="1:3" x14ac:dyDescent="0.25">
      <c r="A53" s="38">
        <v>62</v>
      </c>
      <c r="B53" s="38" t="s">
        <v>1331</v>
      </c>
      <c r="C53" s="38" t="s">
        <v>1274</v>
      </c>
    </row>
    <row r="54" spans="1:3" x14ac:dyDescent="0.25">
      <c r="A54" s="38">
        <v>63</v>
      </c>
      <c r="B54" s="38" t="s">
        <v>1332</v>
      </c>
      <c r="C54" s="38" t="s">
        <v>1274</v>
      </c>
    </row>
    <row r="55" spans="1:3" x14ac:dyDescent="0.25">
      <c r="A55" s="38">
        <v>64</v>
      </c>
      <c r="B55" s="38" t="s">
        <v>1333</v>
      </c>
      <c r="C55" s="38" t="s">
        <v>1274</v>
      </c>
    </row>
    <row r="56" spans="1:3" x14ac:dyDescent="0.25">
      <c r="A56" s="38">
        <v>67</v>
      </c>
      <c r="B56" s="38" t="s">
        <v>1334</v>
      </c>
      <c r="C56" s="38" t="s">
        <v>1272</v>
      </c>
    </row>
    <row r="57" spans="1:3" x14ac:dyDescent="0.25">
      <c r="A57" s="38">
        <v>68</v>
      </c>
      <c r="B57" s="38" t="s">
        <v>1335</v>
      </c>
      <c r="C57" s="38" t="s">
        <v>1272</v>
      </c>
    </row>
    <row r="58" spans="1:3" x14ac:dyDescent="0.25">
      <c r="A58" s="38">
        <v>70</v>
      </c>
      <c r="B58" s="38" t="s">
        <v>2317</v>
      </c>
      <c r="C58" s="38" t="s">
        <v>1271</v>
      </c>
    </row>
    <row r="59" spans="1:3" x14ac:dyDescent="0.25">
      <c r="A59" s="38">
        <v>72</v>
      </c>
      <c r="B59" s="38" t="s">
        <v>1336</v>
      </c>
      <c r="C59" s="38" t="s">
        <v>1274</v>
      </c>
    </row>
    <row r="60" spans="1:3" x14ac:dyDescent="0.25">
      <c r="A60" s="38">
        <v>73</v>
      </c>
      <c r="B60" s="38" t="s">
        <v>1337</v>
      </c>
      <c r="C60" s="38" t="s">
        <v>1274</v>
      </c>
    </row>
    <row r="61" spans="1:3" x14ac:dyDescent="0.25">
      <c r="A61" s="38">
        <v>74</v>
      </c>
      <c r="B61" s="38" t="s">
        <v>1338</v>
      </c>
      <c r="C61" s="38" t="s">
        <v>1274</v>
      </c>
    </row>
    <row r="62" spans="1:3" x14ac:dyDescent="0.25">
      <c r="A62" s="38">
        <v>75</v>
      </c>
      <c r="B62" s="38" t="s">
        <v>1339</v>
      </c>
      <c r="C62" s="38" t="s">
        <v>1274</v>
      </c>
    </row>
    <row r="63" spans="1:3" x14ac:dyDescent="0.25">
      <c r="A63" s="38">
        <v>76</v>
      </c>
      <c r="B63" s="38" t="s">
        <v>2323</v>
      </c>
      <c r="C63" s="38" t="s">
        <v>1274</v>
      </c>
    </row>
    <row r="64" spans="1:3" x14ac:dyDescent="0.25">
      <c r="A64" s="38">
        <v>77</v>
      </c>
      <c r="B64" s="38" t="s">
        <v>1340</v>
      </c>
      <c r="C64" s="38" t="s">
        <v>1274</v>
      </c>
    </row>
    <row r="65" spans="1:3" x14ac:dyDescent="0.25">
      <c r="A65" s="38">
        <v>78</v>
      </c>
      <c r="B65" s="38" t="s">
        <v>1341</v>
      </c>
      <c r="C65" s="38" t="s">
        <v>1272</v>
      </c>
    </row>
    <row r="66" spans="1:3" x14ac:dyDescent="0.25">
      <c r="A66" s="38">
        <v>79</v>
      </c>
      <c r="B66" s="38" t="s">
        <v>1342</v>
      </c>
      <c r="C66" s="38" t="s">
        <v>1274</v>
      </c>
    </row>
    <row r="67" spans="1:3" x14ac:dyDescent="0.25">
      <c r="A67" s="38">
        <v>84</v>
      </c>
      <c r="B67" s="38" t="s">
        <v>1343</v>
      </c>
      <c r="C67" s="38" t="s">
        <v>1273</v>
      </c>
    </row>
    <row r="68" spans="1:3" x14ac:dyDescent="0.25">
      <c r="A68" s="38">
        <v>85</v>
      </c>
      <c r="B68" s="38" t="s">
        <v>1344</v>
      </c>
      <c r="C68" s="38" t="s">
        <v>1271</v>
      </c>
    </row>
    <row r="69" spans="1:3" x14ac:dyDescent="0.25">
      <c r="A69" s="38">
        <v>87</v>
      </c>
      <c r="B69" s="38" t="s">
        <v>1345</v>
      </c>
      <c r="C69" s="38" t="s">
        <v>1271</v>
      </c>
    </row>
    <row r="70" spans="1:3" x14ac:dyDescent="0.25">
      <c r="A70" s="38">
        <v>88</v>
      </c>
      <c r="B70" s="38" t="s">
        <v>1346</v>
      </c>
      <c r="C70" s="38" t="s">
        <v>1274</v>
      </c>
    </row>
    <row r="71" spans="1:3" x14ac:dyDescent="0.25">
      <c r="A71" s="38">
        <v>89</v>
      </c>
      <c r="B71" s="38" t="s">
        <v>1347</v>
      </c>
      <c r="C71" s="38" t="s">
        <v>1273</v>
      </c>
    </row>
    <row r="72" spans="1:3" x14ac:dyDescent="0.25">
      <c r="A72" s="38">
        <v>90</v>
      </c>
      <c r="B72" s="38" t="s">
        <v>1348</v>
      </c>
      <c r="C72" s="38" t="s">
        <v>1272</v>
      </c>
    </row>
    <row r="73" spans="1:3" x14ac:dyDescent="0.25">
      <c r="A73" s="38">
        <v>91</v>
      </c>
      <c r="B73" s="38" t="s">
        <v>1349</v>
      </c>
      <c r="C73" s="38" t="s">
        <v>1274</v>
      </c>
    </row>
    <row r="74" spans="1:3" x14ac:dyDescent="0.25">
      <c r="A74" s="38">
        <v>92</v>
      </c>
      <c r="B74" s="38" t="s">
        <v>1350</v>
      </c>
      <c r="C74" s="38" t="s">
        <v>1274</v>
      </c>
    </row>
    <row r="75" spans="1:3" x14ac:dyDescent="0.25">
      <c r="A75" s="38">
        <v>93</v>
      </c>
      <c r="B75" s="38" t="s">
        <v>1351</v>
      </c>
      <c r="C75" s="38" t="s">
        <v>1274</v>
      </c>
    </row>
    <row r="76" spans="1:3" x14ac:dyDescent="0.25">
      <c r="A76" s="38">
        <v>94</v>
      </c>
      <c r="B76" s="38" t="s">
        <v>1352</v>
      </c>
      <c r="C76" s="38" t="s">
        <v>1274</v>
      </c>
    </row>
    <row r="77" spans="1:3" x14ac:dyDescent="0.25">
      <c r="A77" s="38">
        <v>95</v>
      </c>
      <c r="B77" s="38" t="s">
        <v>1353</v>
      </c>
      <c r="C77" s="38" t="s">
        <v>1274</v>
      </c>
    </row>
    <row r="78" spans="1:3" x14ac:dyDescent="0.25">
      <c r="A78" s="38">
        <v>96</v>
      </c>
      <c r="B78" s="38" t="s">
        <v>1887</v>
      </c>
      <c r="C78" s="38" t="s">
        <v>1271</v>
      </c>
    </row>
    <row r="79" spans="1:3" x14ac:dyDescent="0.25">
      <c r="A79" s="38">
        <v>97</v>
      </c>
      <c r="B79" s="38" t="s">
        <v>1354</v>
      </c>
      <c r="C79" s="38" t="s">
        <v>1274</v>
      </c>
    </row>
    <row r="80" spans="1:3" x14ac:dyDescent="0.25">
      <c r="A80" s="38">
        <v>98</v>
      </c>
      <c r="B80" s="38" t="s">
        <v>1355</v>
      </c>
      <c r="C80" s="38" t="s">
        <v>1274</v>
      </c>
    </row>
    <row r="81" spans="1:3" x14ac:dyDescent="0.25">
      <c r="A81" s="38">
        <v>99</v>
      </c>
      <c r="B81" s="38" t="s">
        <v>1356</v>
      </c>
      <c r="C81" s="38" t="s">
        <v>1274</v>
      </c>
    </row>
    <row r="82" spans="1:3" x14ac:dyDescent="0.25">
      <c r="A82" s="38">
        <v>101</v>
      </c>
      <c r="B82" s="38" t="s">
        <v>1357</v>
      </c>
      <c r="C82" s="38" t="s">
        <v>1273</v>
      </c>
    </row>
    <row r="83" spans="1:3" x14ac:dyDescent="0.25">
      <c r="A83" s="38">
        <v>102</v>
      </c>
      <c r="B83" s="38" t="s">
        <v>1358</v>
      </c>
      <c r="C83" s="38" t="s">
        <v>1271</v>
      </c>
    </row>
    <row r="84" spans="1:3" x14ac:dyDescent="0.25">
      <c r="A84" s="38">
        <v>103</v>
      </c>
      <c r="B84" s="38" t="s">
        <v>1359</v>
      </c>
      <c r="C84" s="38" t="s">
        <v>1273</v>
      </c>
    </row>
    <row r="85" spans="1:3" x14ac:dyDescent="0.25">
      <c r="A85" s="38">
        <v>104</v>
      </c>
      <c r="B85" s="38" t="s">
        <v>1360</v>
      </c>
      <c r="C85" s="38" t="s">
        <v>1272</v>
      </c>
    </row>
    <row r="86" spans="1:3" x14ac:dyDescent="0.25">
      <c r="A86" s="38">
        <v>105</v>
      </c>
      <c r="B86" s="38" t="s">
        <v>1361</v>
      </c>
      <c r="C86" s="38" t="s">
        <v>1274</v>
      </c>
    </row>
    <row r="87" spans="1:3" x14ac:dyDescent="0.25">
      <c r="A87" s="38">
        <v>107</v>
      </c>
      <c r="B87" s="38" t="s">
        <v>2368</v>
      </c>
      <c r="C87" s="38" t="s">
        <v>1274</v>
      </c>
    </row>
    <row r="88" spans="1:3" x14ac:dyDescent="0.25">
      <c r="A88" s="38">
        <v>111</v>
      </c>
      <c r="B88" s="38" t="s">
        <v>1362</v>
      </c>
      <c r="C88" s="38" t="s">
        <v>1272</v>
      </c>
    </row>
    <row r="89" spans="1:3" x14ac:dyDescent="0.25">
      <c r="A89" s="38">
        <v>113</v>
      </c>
      <c r="B89" s="38" t="s">
        <v>1363</v>
      </c>
      <c r="C89" s="38" t="s">
        <v>1271</v>
      </c>
    </row>
    <row r="90" spans="1:3" x14ac:dyDescent="0.25">
      <c r="A90" s="38">
        <v>114</v>
      </c>
      <c r="B90" s="38" t="s">
        <v>1364</v>
      </c>
      <c r="C90" s="38" t="s">
        <v>1272</v>
      </c>
    </row>
    <row r="91" spans="1:3" x14ac:dyDescent="0.25">
      <c r="A91" s="38">
        <v>115</v>
      </c>
      <c r="B91" s="38" t="s">
        <v>1365</v>
      </c>
      <c r="C91" s="38" t="s">
        <v>1271</v>
      </c>
    </row>
    <row r="92" spans="1:3" x14ac:dyDescent="0.25">
      <c r="A92" s="38">
        <v>117</v>
      </c>
      <c r="B92" s="38" t="s">
        <v>1367</v>
      </c>
      <c r="C92" s="38" t="s">
        <v>1272</v>
      </c>
    </row>
    <row r="93" spans="1:3" x14ac:dyDescent="0.25">
      <c r="A93" s="38">
        <v>118</v>
      </c>
      <c r="B93" s="38" t="s">
        <v>2243</v>
      </c>
      <c r="C93" s="38" t="s">
        <v>1271</v>
      </c>
    </row>
    <row r="94" spans="1:3" x14ac:dyDescent="0.25">
      <c r="A94" s="38">
        <v>119</v>
      </c>
      <c r="B94" s="38" t="s">
        <v>2219</v>
      </c>
      <c r="C94" s="38" t="s">
        <v>1274</v>
      </c>
    </row>
    <row r="95" spans="1:3" x14ac:dyDescent="0.25">
      <c r="A95" s="38">
        <v>121</v>
      </c>
      <c r="B95" s="38" t="s">
        <v>1368</v>
      </c>
      <c r="C95" s="38" t="s">
        <v>1272</v>
      </c>
    </row>
    <row r="96" spans="1:3" x14ac:dyDescent="0.25">
      <c r="A96" s="38">
        <v>125</v>
      </c>
      <c r="B96" s="38" t="s">
        <v>1369</v>
      </c>
      <c r="C96" s="38" t="s">
        <v>1271</v>
      </c>
    </row>
    <row r="97" spans="1:3" x14ac:dyDescent="0.25">
      <c r="A97" s="38">
        <v>129</v>
      </c>
      <c r="B97" s="38" t="s">
        <v>1370</v>
      </c>
      <c r="C97" s="38" t="s">
        <v>1274</v>
      </c>
    </row>
    <row r="98" spans="1:3" x14ac:dyDescent="0.25">
      <c r="A98" s="38">
        <v>131</v>
      </c>
      <c r="B98" s="38" t="s">
        <v>1371</v>
      </c>
      <c r="C98" s="38" t="s">
        <v>1273</v>
      </c>
    </row>
    <row r="99" spans="1:3" x14ac:dyDescent="0.25">
      <c r="A99" s="38">
        <v>134</v>
      </c>
      <c r="B99" s="38" t="s">
        <v>1372</v>
      </c>
      <c r="C99" s="38" t="s">
        <v>1273</v>
      </c>
    </row>
    <row r="100" spans="1:3" x14ac:dyDescent="0.25">
      <c r="A100" s="38">
        <v>135</v>
      </c>
      <c r="B100" s="38" t="s">
        <v>1373</v>
      </c>
      <c r="C100" s="38" t="s">
        <v>1273</v>
      </c>
    </row>
    <row r="101" spans="1:3" x14ac:dyDescent="0.25">
      <c r="A101" s="38">
        <v>136</v>
      </c>
      <c r="B101" s="38" t="s">
        <v>2380</v>
      </c>
      <c r="C101" s="38" t="s">
        <v>1274</v>
      </c>
    </row>
    <row r="102" spans="1:3" x14ac:dyDescent="0.25">
      <c r="A102" s="38">
        <v>137</v>
      </c>
      <c r="B102" s="38" t="s">
        <v>1374</v>
      </c>
      <c r="C102" s="38" t="s">
        <v>1273</v>
      </c>
    </row>
    <row r="103" spans="1:3" x14ac:dyDescent="0.25">
      <c r="A103" s="38">
        <v>138</v>
      </c>
      <c r="B103" s="38" t="s">
        <v>1375</v>
      </c>
      <c r="C103" s="38" t="s">
        <v>1274</v>
      </c>
    </row>
    <row r="104" spans="1:3" x14ac:dyDescent="0.25">
      <c r="A104" s="38">
        <v>139</v>
      </c>
      <c r="B104" s="38" t="s">
        <v>1376</v>
      </c>
      <c r="C104" s="38" t="s">
        <v>1271</v>
      </c>
    </row>
    <row r="105" spans="1:3" x14ac:dyDescent="0.25">
      <c r="A105" s="38">
        <v>140</v>
      </c>
      <c r="B105" s="38" t="s">
        <v>2179</v>
      </c>
      <c r="C105" s="38" t="s">
        <v>1274</v>
      </c>
    </row>
    <row r="106" spans="1:3" x14ac:dyDescent="0.25">
      <c r="A106" s="38">
        <v>142</v>
      </c>
      <c r="B106" s="38" t="s">
        <v>1377</v>
      </c>
      <c r="C106" s="38" t="s">
        <v>1274</v>
      </c>
    </row>
    <row r="107" spans="1:3" x14ac:dyDescent="0.25">
      <c r="A107" s="38">
        <v>143</v>
      </c>
      <c r="B107" s="38" t="s">
        <v>1378</v>
      </c>
      <c r="C107" s="38" t="s">
        <v>1274</v>
      </c>
    </row>
    <row r="108" spans="1:3" x14ac:dyDescent="0.25">
      <c r="A108" s="38">
        <v>144</v>
      </c>
      <c r="B108" s="38" t="s">
        <v>1379</v>
      </c>
      <c r="C108" s="38" t="s">
        <v>1274</v>
      </c>
    </row>
    <row r="109" spans="1:3" x14ac:dyDescent="0.25">
      <c r="A109" s="38">
        <v>146</v>
      </c>
      <c r="B109" s="38" t="s">
        <v>1380</v>
      </c>
      <c r="C109" s="38" t="s">
        <v>1271</v>
      </c>
    </row>
    <row r="110" spans="1:3" x14ac:dyDescent="0.25">
      <c r="A110" s="38">
        <v>147</v>
      </c>
      <c r="B110" s="38" t="s">
        <v>1381</v>
      </c>
      <c r="C110" s="38" t="s">
        <v>1271</v>
      </c>
    </row>
    <row r="111" spans="1:3" x14ac:dyDescent="0.25">
      <c r="A111" s="38">
        <v>149</v>
      </c>
      <c r="B111" s="38" t="s">
        <v>2258</v>
      </c>
      <c r="C111" s="38" t="s">
        <v>1271</v>
      </c>
    </row>
    <row r="112" spans="1:3" x14ac:dyDescent="0.25">
      <c r="A112" s="38">
        <v>151</v>
      </c>
      <c r="B112" s="38" t="s">
        <v>1382</v>
      </c>
      <c r="C112" s="38" t="s">
        <v>1274</v>
      </c>
    </row>
    <row r="113" spans="1:3" x14ac:dyDescent="0.25">
      <c r="A113" s="38">
        <v>152</v>
      </c>
      <c r="B113" s="38" t="s">
        <v>1383</v>
      </c>
      <c r="C113" s="38" t="s">
        <v>1271</v>
      </c>
    </row>
    <row r="114" spans="1:3" x14ac:dyDescent="0.25">
      <c r="A114" s="38">
        <v>153</v>
      </c>
      <c r="B114" s="38" t="s">
        <v>1384</v>
      </c>
      <c r="C114" s="38" t="s">
        <v>1271</v>
      </c>
    </row>
    <row r="115" spans="1:3" x14ac:dyDescent="0.25">
      <c r="A115" s="38">
        <v>154</v>
      </c>
      <c r="B115" s="38" t="s">
        <v>1385</v>
      </c>
      <c r="C115" s="38" t="s">
        <v>1274</v>
      </c>
    </row>
    <row r="116" spans="1:3" x14ac:dyDescent="0.25">
      <c r="A116" s="38">
        <v>157</v>
      </c>
      <c r="B116" s="38" t="s">
        <v>1386</v>
      </c>
      <c r="C116" s="38" t="s">
        <v>1274</v>
      </c>
    </row>
    <row r="117" spans="1:3" x14ac:dyDescent="0.25">
      <c r="A117" s="38">
        <v>158</v>
      </c>
      <c r="B117" s="38" t="s">
        <v>1387</v>
      </c>
      <c r="C117" s="38" t="s">
        <v>1272</v>
      </c>
    </row>
    <row r="118" spans="1:3" x14ac:dyDescent="0.25">
      <c r="A118" s="38">
        <v>159</v>
      </c>
      <c r="B118" s="38" t="s">
        <v>1388</v>
      </c>
      <c r="C118" s="38" t="s">
        <v>1272</v>
      </c>
    </row>
    <row r="119" spans="1:3" x14ac:dyDescent="0.25">
      <c r="A119" s="38">
        <v>160</v>
      </c>
      <c r="B119" s="38" t="s">
        <v>1389</v>
      </c>
      <c r="C119" s="38" t="s">
        <v>1271</v>
      </c>
    </row>
    <row r="120" spans="1:3" x14ac:dyDescent="0.25">
      <c r="A120" s="38">
        <v>161</v>
      </c>
      <c r="B120" s="38" t="s">
        <v>1390</v>
      </c>
      <c r="C120" s="38" t="s">
        <v>1272</v>
      </c>
    </row>
    <row r="121" spans="1:3" x14ac:dyDescent="0.25">
      <c r="A121" s="38">
        <v>162</v>
      </c>
      <c r="B121" s="38" t="s">
        <v>1903</v>
      </c>
      <c r="C121" s="38" t="s">
        <v>1271</v>
      </c>
    </row>
    <row r="122" spans="1:3" x14ac:dyDescent="0.25">
      <c r="A122" s="38">
        <v>165</v>
      </c>
      <c r="B122" s="38" t="s">
        <v>2309</v>
      </c>
      <c r="C122" s="38" t="s">
        <v>1271</v>
      </c>
    </row>
    <row r="123" spans="1:3" x14ac:dyDescent="0.25">
      <c r="A123" s="38">
        <v>166</v>
      </c>
      <c r="B123" s="38" t="s">
        <v>2536</v>
      </c>
      <c r="C123" s="38" t="s">
        <v>1274</v>
      </c>
    </row>
    <row r="124" spans="1:3" x14ac:dyDescent="0.25">
      <c r="A124" s="38">
        <v>167</v>
      </c>
      <c r="B124" s="38" t="s">
        <v>1391</v>
      </c>
      <c r="C124" s="38" t="s">
        <v>1271</v>
      </c>
    </row>
    <row r="125" spans="1:3" x14ac:dyDescent="0.25">
      <c r="A125" s="38">
        <v>169</v>
      </c>
      <c r="B125" s="38" t="s">
        <v>1392</v>
      </c>
      <c r="C125" s="38" t="s">
        <v>1271</v>
      </c>
    </row>
    <row r="126" spans="1:3" x14ac:dyDescent="0.25">
      <c r="A126" s="38">
        <v>171</v>
      </c>
      <c r="B126" s="38" t="s">
        <v>1393</v>
      </c>
      <c r="C126" s="38" t="s">
        <v>1274</v>
      </c>
    </row>
    <row r="127" spans="1:3" x14ac:dyDescent="0.25">
      <c r="A127" s="38">
        <v>172</v>
      </c>
      <c r="B127" s="38" t="s">
        <v>1394</v>
      </c>
      <c r="C127" s="38" t="s">
        <v>1274</v>
      </c>
    </row>
    <row r="128" spans="1:3" x14ac:dyDescent="0.25">
      <c r="A128" s="38">
        <v>175</v>
      </c>
      <c r="B128" s="38" t="s">
        <v>1395</v>
      </c>
      <c r="C128" s="38" t="s">
        <v>1271</v>
      </c>
    </row>
    <row r="129" spans="1:3" x14ac:dyDescent="0.25">
      <c r="A129" s="38">
        <v>180</v>
      </c>
      <c r="B129" s="38" t="s">
        <v>1396</v>
      </c>
      <c r="C129" s="38" t="s">
        <v>1271</v>
      </c>
    </row>
    <row r="130" spans="1:3" x14ac:dyDescent="0.25">
      <c r="A130" s="38">
        <v>181</v>
      </c>
      <c r="B130" s="38" t="s">
        <v>1397</v>
      </c>
      <c r="C130" s="38" t="s">
        <v>1274</v>
      </c>
    </row>
    <row r="131" spans="1:3" x14ac:dyDescent="0.25">
      <c r="A131" s="38">
        <v>182</v>
      </c>
      <c r="B131" s="38" t="s">
        <v>1398</v>
      </c>
      <c r="C131" s="38" t="s">
        <v>1273</v>
      </c>
    </row>
    <row r="132" spans="1:3" x14ac:dyDescent="0.25">
      <c r="A132" s="38">
        <v>183</v>
      </c>
      <c r="B132" s="38" t="s">
        <v>2256</v>
      </c>
      <c r="C132" s="38" t="s">
        <v>1271</v>
      </c>
    </row>
    <row r="133" spans="1:3" x14ac:dyDescent="0.25">
      <c r="A133" s="38">
        <v>184</v>
      </c>
      <c r="B133" s="38" t="s">
        <v>1399</v>
      </c>
      <c r="C133" s="38" t="s">
        <v>1271</v>
      </c>
    </row>
    <row r="134" spans="1:3" x14ac:dyDescent="0.25">
      <c r="A134" s="38">
        <v>185</v>
      </c>
      <c r="B134" s="38" t="s">
        <v>1400</v>
      </c>
      <c r="C134" s="38" t="s">
        <v>1271</v>
      </c>
    </row>
    <row r="135" spans="1:3" x14ac:dyDescent="0.25">
      <c r="A135" s="38">
        <v>188</v>
      </c>
      <c r="B135" s="38" t="s">
        <v>1401</v>
      </c>
      <c r="C135" s="38" t="s">
        <v>1272</v>
      </c>
    </row>
    <row r="136" spans="1:3" x14ac:dyDescent="0.25">
      <c r="A136" s="38">
        <v>189</v>
      </c>
      <c r="B136" s="38" t="s">
        <v>1402</v>
      </c>
      <c r="C136" s="38" t="s">
        <v>1274</v>
      </c>
    </row>
    <row r="137" spans="1:3" x14ac:dyDescent="0.25">
      <c r="A137" s="38">
        <v>192</v>
      </c>
      <c r="B137" s="38" t="s">
        <v>1403</v>
      </c>
      <c r="C137" s="38" t="s">
        <v>1271</v>
      </c>
    </row>
    <row r="138" spans="1:3" x14ac:dyDescent="0.25">
      <c r="A138" s="38">
        <v>193</v>
      </c>
      <c r="B138" s="38" t="s">
        <v>1404</v>
      </c>
      <c r="C138" s="38" t="s">
        <v>1274</v>
      </c>
    </row>
    <row r="139" spans="1:3" x14ac:dyDescent="0.25">
      <c r="A139" s="38">
        <v>194</v>
      </c>
      <c r="B139" s="38" t="s">
        <v>1405</v>
      </c>
      <c r="C139" s="38" t="s">
        <v>1271</v>
      </c>
    </row>
    <row r="140" spans="1:3" x14ac:dyDescent="0.25">
      <c r="A140" s="38">
        <v>196</v>
      </c>
      <c r="B140" s="38" t="s">
        <v>1406</v>
      </c>
      <c r="C140" s="38" t="s">
        <v>1274</v>
      </c>
    </row>
    <row r="141" spans="1:3" x14ac:dyDescent="0.25">
      <c r="A141" s="38">
        <v>198</v>
      </c>
      <c r="B141" s="38" t="s">
        <v>1407</v>
      </c>
      <c r="C141" s="38" t="s">
        <v>1274</v>
      </c>
    </row>
    <row r="142" spans="1:3" x14ac:dyDescent="0.25">
      <c r="A142" s="38">
        <v>199</v>
      </c>
      <c r="B142" s="38" t="s">
        <v>2336</v>
      </c>
      <c r="C142" s="38" t="s">
        <v>1271</v>
      </c>
    </row>
    <row r="143" spans="1:3" x14ac:dyDescent="0.25">
      <c r="A143" s="38">
        <v>201</v>
      </c>
      <c r="B143" s="38" t="s">
        <v>1408</v>
      </c>
      <c r="C143" s="38" t="s">
        <v>1274</v>
      </c>
    </row>
    <row r="144" spans="1:3" x14ac:dyDescent="0.25">
      <c r="A144" s="38">
        <v>204</v>
      </c>
      <c r="B144" s="38" t="s">
        <v>1890</v>
      </c>
      <c r="C144" s="38" t="s">
        <v>1272</v>
      </c>
    </row>
    <row r="145" spans="1:3" x14ac:dyDescent="0.25">
      <c r="A145" s="38">
        <v>208</v>
      </c>
      <c r="B145" s="38" t="s">
        <v>1409</v>
      </c>
      <c r="C145" s="38" t="s">
        <v>1274</v>
      </c>
    </row>
    <row r="146" spans="1:3" x14ac:dyDescent="0.25">
      <c r="A146" s="38">
        <v>209</v>
      </c>
      <c r="B146" s="38" t="s">
        <v>1410</v>
      </c>
      <c r="C146" s="38" t="s">
        <v>1272</v>
      </c>
    </row>
    <row r="147" spans="1:3" x14ac:dyDescent="0.25">
      <c r="A147" s="38">
        <v>211</v>
      </c>
      <c r="B147" s="38" t="s">
        <v>1411</v>
      </c>
      <c r="C147" s="38" t="s">
        <v>1272</v>
      </c>
    </row>
    <row r="148" spans="1:3" x14ac:dyDescent="0.25">
      <c r="A148" s="38">
        <v>212</v>
      </c>
      <c r="B148" s="38" t="s">
        <v>1412</v>
      </c>
      <c r="C148" s="38" t="s">
        <v>1271</v>
      </c>
    </row>
    <row r="149" spans="1:3" s="69" customFormat="1" x14ac:dyDescent="0.25">
      <c r="A149" s="115">
        <v>213</v>
      </c>
      <c r="B149" s="115" t="s">
        <v>1413</v>
      </c>
      <c r="C149" s="115" t="s">
        <v>1272</v>
      </c>
    </row>
    <row r="150" spans="1:3" x14ac:dyDescent="0.25">
      <c r="A150" s="38">
        <v>214</v>
      </c>
      <c r="B150" s="38" t="s">
        <v>2583</v>
      </c>
      <c r="C150" s="38" t="s">
        <v>1272</v>
      </c>
    </row>
    <row r="151" spans="1:3" x14ac:dyDescent="0.25">
      <c r="A151" s="38">
        <v>216</v>
      </c>
      <c r="B151" s="38" t="s">
        <v>1414</v>
      </c>
      <c r="C151" s="38" t="s">
        <v>1272</v>
      </c>
    </row>
    <row r="152" spans="1:3" x14ac:dyDescent="0.25">
      <c r="A152" s="38">
        <v>217</v>
      </c>
      <c r="B152" s="38" t="s">
        <v>1415</v>
      </c>
      <c r="C152" s="38" t="s">
        <v>1272</v>
      </c>
    </row>
    <row r="153" spans="1:3" x14ac:dyDescent="0.25">
      <c r="A153" s="38">
        <v>218</v>
      </c>
      <c r="B153" s="38" t="s">
        <v>1416</v>
      </c>
      <c r="C153" s="38" t="s">
        <v>1272</v>
      </c>
    </row>
    <row r="154" spans="1:3" x14ac:dyDescent="0.25">
      <c r="A154" s="38">
        <v>219</v>
      </c>
      <c r="B154" s="38" t="s">
        <v>1417</v>
      </c>
      <c r="C154" s="38" t="s">
        <v>1272</v>
      </c>
    </row>
    <row r="155" spans="1:3" x14ac:dyDescent="0.25">
      <c r="A155" s="38">
        <v>222</v>
      </c>
      <c r="B155" s="38" t="s">
        <v>1418</v>
      </c>
      <c r="C155" s="38" t="s">
        <v>1272</v>
      </c>
    </row>
    <row r="156" spans="1:3" x14ac:dyDescent="0.25">
      <c r="A156" s="38">
        <v>223</v>
      </c>
      <c r="B156" s="38" t="s">
        <v>1419</v>
      </c>
      <c r="C156" s="38" t="s">
        <v>1271</v>
      </c>
    </row>
    <row r="157" spans="1:3" x14ac:dyDescent="0.25">
      <c r="A157" s="38">
        <v>224</v>
      </c>
      <c r="B157" s="38" t="s">
        <v>2356</v>
      </c>
      <c r="C157" s="38" t="s">
        <v>1271</v>
      </c>
    </row>
    <row r="158" spans="1:3" x14ac:dyDescent="0.25">
      <c r="A158" s="38">
        <v>225</v>
      </c>
      <c r="B158" s="38" t="s">
        <v>2355</v>
      </c>
      <c r="C158" s="38" t="s">
        <v>1271</v>
      </c>
    </row>
    <row r="159" spans="1:3" x14ac:dyDescent="0.25">
      <c r="A159" s="38">
        <v>227</v>
      </c>
      <c r="B159" s="38" t="s">
        <v>2339</v>
      </c>
      <c r="C159" s="38" t="s">
        <v>1271</v>
      </c>
    </row>
    <row r="160" spans="1:3" x14ac:dyDescent="0.25">
      <c r="A160" s="38">
        <v>228</v>
      </c>
      <c r="B160" s="38" t="s">
        <v>1420</v>
      </c>
      <c r="C160" s="38" t="s">
        <v>1274</v>
      </c>
    </row>
    <row r="161" spans="1:3" x14ac:dyDescent="0.25">
      <c r="A161" s="38">
        <v>231</v>
      </c>
      <c r="B161" s="38" t="s">
        <v>1421</v>
      </c>
      <c r="C161" s="38" t="s">
        <v>1271</v>
      </c>
    </row>
    <row r="162" spans="1:3" x14ac:dyDescent="0.25">
      <c r="A162" s="38">
        <v>232</v>
      </c>
      <c r="B162" s="38" t="s">
        <v>1422</v>
      </c>
      <c r="C162" s="38" t="s">
        <v>1271</v>
      </c>
    </row>
    <row r="163" spans="1:3" x14ac:dyDescent="0.25">
      <c r="A163" s="38">
        <v>234</v>
      </c>
      <c r="B163" s="38" t="s">
        <v>1423</v>
      </c>
      <c r="C163" s="38" t="s">
        <v>1271</v>
      </c>
    </row>
    <row r="164" spans="1:3" x14ac:dyDescent="0.25">
      <c r="A164" s="38">
        <v>235</v>
      </c>
      <c r="B164" s="38" t="s">
        <v>1424</v>
      </c>
      <c r="C164" s="38" t="s">
        <v>1271</v>
      </c>
    </row>
    <row r="165" spans="1:3" x14ac:dyDescent="0.25">
      <c r="A165" s="38">
        <v>237</v>
      </c>
      <c r="B165" s="38" t="s">
        <v>1425</v>
      </c>
      <c r="C165" s="38" t="s">
        <v>1271</v>
      </c>
    </row>
    <row r="166" spans="1:3" x14ac:dyDescent="0.25">
      <c r="A166" s="38">
        <v>238</v>
      </c>
      <c r="B166" s="38" t="s">
        <v>1426</v>
      </c>
      <c r="C166" s="38" t="s">
        <v>1271</v>
      </c>
    </row>
    <row r="167" spans="1:3" x14ac:dyDescent="0.25">
      <c r="A167" s="38">
        <v>239</v>
      </c>
      <c r="B167" s="38" t="s">
        <v>1427</v>
      </c>
      <c r="C167" s="38" t="s">
        <v>1271</v>
      </c>
    </row>
    <row r="168" spans="1:3" x14ac:dyDescent="0.25">
      <c r="A168" s="38">
        <v>240</v>
      </c>
      <c r="B168" s="38" t="s">
        <v>1428</v>
      </c>
      <c r="C168" s="38" t="s">
        <v>1271</v>
      </c>
    </row>
    <row r="169" spans="1:3" x14ac:dyDescent="0.25">
      <c r="A169" s="38">
        <v>241</v>
      </c>
      <c r="B169" s="38" t="s">
        <v>1429</v>
      </c>
      <c r="C169" s="38" t="s">
        <v>1271</v>
      </c>
    </row>
    <row r="170" spans="1:3" x14ac:dyDescent="0.25">
      <c r="A170" s="38">
        <v>243</v>
      </c>
      <c r="B170" s="38" t="s">
        <v>2316</v>
      </c>
      <c r="C170" s="38" t="s">
        <v>1271</v>
      </c>
    </row>
    <row r="171" spans="1:3" x14ac:dyDescent="0.25">
      <c r="A171" s="38">
        <v>244</v>
      </c>
      <c r="B171" s="38" t="s">
        <v>1430</v>
      </c>
      <c r="C171" s="38" t="s">
        <v>1271</v>
      </c>
    </row>
    <row r="172" spans="1:3" x14ac:dyDescent="0.25">
      <c r="A172" s="38">
        <v>245</v>
      </c>
      <c r="B172" s="38" t="s">
        <v>2138</v>
      </c>
      <c r="C172" s="38" t="s">
        <v>1274</v>
      </c>
    </row>
    <row r="173" spans="1:3" x14ac:dyDescent="0.25">
      <c r="A173" s="38">
        <v>246</v>
      </c>
      <c r="B173" s="38" t="s">
        <v>1431</v>
      </c>
      <c r="C173" s="38" t="s">
        <v>1271</v>
      </c>
    </row>
    <row r="174" spans="1:3" x14ac:dyDescent="0.25">
      <c r="A174" s="38">
        <v>248</v>
      </c>
      <c r="B174" s="38" t="s">
        <v>1432</v>
      </c>
      <c r="C174" s="38" t="s">
        <v>1271</v>
      </c>
    </row>
    <row r="175" spans="1:3" x14ac:dyDescent="0.25">
      <c r="A175" s="38">
        <v>249</v>
      </c>
      <c r="B175" s="38" t="s">
        <v>1433</v>
      </c>
      <c r="C175" s="38" t="s">
        <v>1273</v>
      </c>
    </row>
    <row r="176" spans="1:3" x14ac:dyDescent="0.25">
      <c r="A176" s="38">
        <v>250</v>
      </c>
      <c r="B176" s="38" t="s">
        <v>2325</v>
      </c>
      <c r="C176" s="38" t="s">
        <v>1273</v>
      </c>
    </row>
    <row r="177" spans="1:3" x14ac:dyDescent="0.25">
      <c r="A177" s="38">
        <v>252</v>
      </c>
      <c r="B177" s="38" t="s">
        <v>1434</v>
      </c>
      <c r="C177" s="38" t="s">
        <v>1273</v>
      </c>
    </row>
    <row r="178" spans="1:3" x14ac:dyDescent="0.25">
      <c r="A178" s="38">
        <v>253</v>
      </c>
      <c r="B178" s="38" t="s">
        <v>1435</v>
      </c>
      <c r="C178" s="38" t="s">
        <v>1274</v>
      </c>
    </row>
    <row r="179" spans="1:3" x14ac:dyDescent="0.25">
      <c r="A179" s="38">
        <v>256</v>
      </c>
      <c r="B179" s="38" t="s">
        <v>1436</v>
      </c>
      <c r="C179" s="38" t="s">
        <v>1274</v>
      </c>
    </row>
    <row r="180" spans="1:3" x14ac:dyDescent="0.25">
      <c r="A180" s="38">
        <v>257</v>
      </c>
      <c r="B180" s="38" t="s">
        <v>2379</v>
      </c>
      <c r="C180" s="38" t="s">
        <v>1274</v>
      </c>
    </row>
    <row r="181" spans="1:3" x14ac:dyDescent="0.25">
      <c r="A181" s="38">
        <v>259</v>
      </c>
      <c r="B181" s="38" t="s">
        <v>2334</v>
      </c>
      <c r="C181" s="38" t="s">
        <v>1271</v>
      </c>
    </row>
    <row r="182" spans="1:3" x14ac:dyDescent="0.25">
      <c r="A182" s="38">
        <v>261</v>
      </c>
      <c r="B182" s="38" t="s">
        <v>2383</v>
      </c>
      <c r="C182" s="38" t="s">
        <v>1274</v>
      </c>
    </row>
    <row r="183" spans="1:3" x14ac:dyDescent="0.25">
      <c r="A183" s="38">
        <v>262</v>
      </c>
      <c r="B183" s="38" t="s">
        <v>1437</v>
      </c>
      <c r="C183" s="38" t="s">
        <v>1274</v>
      </c>
    </row>
    <row r="184" spans="1:3" x14ac:dyDescent="0.25">
      <c r="A184" s="38">
        <v>264</v>
      </c>
      <c r="B184" s="38" t="s">
        <v>1438</v>
      </c>
      <c r="C184" s="38" t="s">
        <v>1271</v>
      </c>
    </row>
    <row r="185" spans="1:3" x14ac:dyDescent="0.25">
      <c r="A185" s="38">
        <v>265</v>
      </c>
      <c r="B185" s="38" t="s">
        <v>1993</v>
      </c>
      <c r="C185" s="38" t="s">
        <v>1272</v>
      </c>
    </row>
    <row r="186" spans="1:3" x14ac:dyDescent="0.25">
      <c r="A186" s="38">
        <v>266</v>
      </c>
      <c r="B186" s="38" t="s">
        <v>1439</v>
      </c>
      <c r="C186" s="38" t="s">
        <v>1274</v>
      </c>
    </row>
    <row r="187" spans="1:3" x14ac:dyDescent="0.25">
      <c r="A187" s="38">
        <v>267</v>
      </c>
      <c r="B187" s="38" t="s">
        <v>1440</v>
      </c>
      <c r="C187" s="38" t="s">
        <v>1271</v>
      </c>
    </row>
    <row r="188" spans="1:3" x14ac:dyDescent="0.25">
      <c r="A188" s="38">
        <v>268</v>
      </c>
      <c r="B188" s="38" t="s">
        <v>1441</v>
      </c>
      <c r="C188" s="38" t="s">
        <v>1272</v>
      </c>
    </row>
    <row r="189" spans="1:3" x14ac:dyDescent="0.25">
      <c r="A189" s="38">
        <v>272</v>
      </c>
      <c r="B189" s="38" t="s">
        <v>1442</v>
      </c>
      <c r="C189" s="38" t="s">
        <v>1271</v>
      </c>
    </row>
    <row r="190" spans="1:3" x14ac:dyDescent="0.25">
      <c r="A190" s="38">
        <v>275</v>
      </c>
      <c r="B190" s="38" t="s">
        <v>1443</v>
      </c>
      <c r="C190" s="38" t="s">
        <v>1274</v>
      </c>
    </row>
    <row r="191" spans="1:3" x14ac:dyDescent="0.25">
      <c r="A191" s="38">
        <v>276</v>
      </c>
      <c r="B191" s="38" t="s">
        <v>1444</v>
      </c>
      <c r="C191" s="38" t="s">
        <v>1274</v>
      </c>
    </row>
    <row r="192" spans="1:3" x14ac:dyDescent="0.25">
      <c r="A192" s="38">
        <v>277</v>
      </c>
      <c r="B192" s="38" t="s">
        <v>1445</v>
      </c>
      <c r="C192" s="38" t="s">
        <v>1274</v>
      </c>
    </row>
    <row r="193" spans="1:3" x14ac:dyDescent="0.25">
      <c r="A193" s="38">
        <v>279</v>
      </c>
      <c r="B193" s="38" t="s">
        <v>2312</v>
      </c>
      <c r="C193" s="38" t="s">
        <v>1271</v>
      </c>
    </row>
    <row r="194" spans="1:3" x14ac:dyDescent="0.25">
      <c r="A194" s="38">
        <v>280</v>
      </c>
      <c r="B194" s="38" t="s">
        <v>1446</v>
      </c>
      <c r="C194" s="38" t="s">
        <v>1271</v>
      </c>
    </row>
    <row r="195" spans="1:3" x14ac:dyDescent="0.25">
      <c r="A195" s="38">
        <v>281</v>
      </c>
      <c r="B195" s="38" t="s">
        <v>1447</v>
      </c>
      <c r="C195" s="38" t="s">
        <v>1271</v>
      </c>
    </row>
    <row r="196" spans="1:3" x14ac:dyDescent="0.25">
      <c r="A196" s="38">
        <v>282</v>
      </c>
      <c r="B196" s="38" t="s">
        <v>1448</v>
      </c>
      <c r="C196" s="38" t="s">
        <v>1274</v>
      </c>
    </row>
    <row r="197" spans="1:3" x14ac:dyDescent="0.25">
      <c r="A197" s="38">
        <v>283</v>
      </c>
      <c r="B197" s="38" t="s">
        <v>1449</v>
      </c>
      <c r="C197" s="38" t="s">
        <v>1274</v>
      </c>
    </row>
    <row r="198" spans="1:3" x14ac:dyDescent="0.25">
      <c r="A198" s="38">
        <v>285</v>
      </c>
      <c r="B198" s="38" t="s">
        <v>1450</v>
      </c>
      <c r="C198" s="38" t="s">
        <v>1274</v>
      </c>
    </row>
    <row r="199" spans="1:3" x14ac:dyDescent="0.25">
      <c r="A199" s="38">
        <v>288</v>
      </c>
      <c r="B199" s="38" t="s">
        <v>2294</v>
      </c>
      <c r="C199" s="38" t="s">
        <v>1274</v>
      </c>
    </row>
    <row r="200" spans="1:3" x14ac:dyDescent="0.25">
      <c r="A200" s="38">
        <v>289</v>
      </c>
      <c r="B200" s="38" t="s">
        <v>2255</v>
      </c>
      <c r="C200" s="38" t="s">
        <v>1272</v>
      </c>
    </row>
    <row r="201" spans="1:3" x14ac:dyDescent="0.25">
      <c r="A201" s="38">
        <v>290</v>
      </c>
      <c r="B201" s="38" t="s">
        <v>1451</v>
      </c>
      <c r="C201" s="38" t="s">
        <v>1274</v>
      </c>
    </row>
    <row r="202" spans="1:3" x14ac:dyDescent="0.25">
      <c r="A202" s="38">
        <v>291</v>
      </c>
      <c r="B202" s="38" t="s">
        <v>2348</v>
      </c>
      <c r="C202" s="38" t="s">
        <v>1274</v>
      </c>
    </row>
    <row r="203" spans="1:3" x14ac:dyDescent="0.25">
      <c r="A203" s="38">
        <v>292</v>
      </c>
      <c r="B203" s="38" t="s">
        <v>1452</v>
      </c>
      <c r="C203" s="38" t="s">
        <v>1274</v>
      </c>
    </row>
    <row r="204" spans="1:3" x14ac:dyDescent="0.25">
      <c r="A204" s="38">
        <v>293</v>
      </c>
      <c r="B204" s="38" t="s">
        <v>2357</v>
      </c>
      <c r="C204" s="38" t="s">
        <v>1272</v>
      </c>
    </row>
    <row r="205" spans="1:3" x14ac:dyDescent="0.25">
      <c r="A205" s="38">
        <v>294</v>
      </c>
      <c r="B205" s="38" t="s">
        <v>1453</v>
      </c>
      <c r="C205" s="38" t="s">
        <v>1272</v>
      </c>
    </row>
    <row r="206" spans="1:3" x14ac:dyDescent="0.25">
      <c r="A206" s="38">
        <v>295</v>
      </c>
      <c r="B206" s="38" t="s">
        <v>1454</v>
      </c>
      <c r="C206" s="38" t="s">
        <v>1272</v>
      </c>
    </row>
    <row r="207" spans="1:3" x14ac:dyDescent="0.25">
      <c r="A207" s="38">
        <v>296</v>
      </c>
      <c r="B207" s="38" t="s">
        <v>1455</v>
      </c>
      <c r="C207" s="38" t="s">
        <v>1273</v>
      </c>
    </row>
    <row r="208" spans="1:3" x14ac:dyDescent="0.25">
      <c r="A208" s="38">
        <v>297</v>
      </c>
      <c r="B208" s="38" t="s">
        <v>1456</v>
      </c>
      <c r="C208" s="38" t="s">
        <v>1273</v>
      </c>
    </row>
    <row r="209" spans="1:3" x14ac:dyDescent="0.25">
      <c r="A209" s="38">
        <v>298</v>
      </c>
      <c r="B209" s="38" t="s">
        <v>1457</v>
      </c>
      <c r="C209" s="38" t="s">
        <v>1271</v>
      </c>
    </row>
    <row r="210" spans="1:3" x14ac:dyDescent="0.25">
      <c r="A210" s="38">
        <v>299</v>
      </c>
      <c r="B210" s="38" t="s">
        <v>1458</v>
      </c>
      <c r="C210" s="38" t="s">
        <v>1274</v>
      </c>
    </row>
    <row r="211" spans="1:3" x14ac:dyDescent="0.25">
      <c r="A211" s="38">
        <v>300</v>
      </c>
      <c r="B211" s="38" t="s">
        <v>1459</v>
      </c>
      <c r="C211" s="38" t="s">
        <v>1271</v>
      </c>
    </row>
    <row r="212" spans="1:3" x14ac:dyDescent="0.25">
      <c r="A212" s="38">
        <v>301</v>
      </c>
      <c r="B212" s="38" t="s">
        <v>1460</v>
      </c>
      <c r="C212" s="38" t="s">
        <v>1273</v>
      </c>
    </row>
    <row r="213" spans="1:3" x14ac:dyDescent="0.25">
      <c r="A213" s="38">
        <v>302</v>
      </c>
      <c r="B213" s="38" t="s">
        <v>1461</v>
      </c>
      <c r="C213" s="38" t="s">
        <v>1271</v>
      </c>
    </row>
    <row r="214" spans="1:3" x14ac:dyDescent="0.25">
      <c r="A214" s="38">
        <v>304</v>
      </c>
      <c r="B214" s="38" t="s">
        <v>1462</v>
      </c>
      <c r="C214" s="38" t="s">
        <v>1274</v>
      </c>
    </row>
    <row r="215" spans="1:3" x14ac:dyDescent="0.25">
      <c r="A215" s="38">
        <v>306</v>
      </c>
      <c r="B215" s="38" t="s">
        <v>1888</v>
      </c>
      <c r="C215" s="38" t="s">
        <v>1274</v>
      </c>
    </row>
    <row r="216" spans="1:3" x14ac:dyDescent="0.25">
      <c r="A216" s="38">
        <v>307</v>
      </c>
      <c r="B216" s="38" t="s">
        <v>2180</v>
      </c>
      <c r="C216" s="38" t="s">
        <v>1274</v>
      </c>
    </row>
    <row r="217" spans="1:3" x14ac:dyDescent="0.25">
      <c r="A217" s="38">
        <v>308</v>
      </c>
      <c r="B217" s="38" t="s">
        <v>2628</v>
      </c>
      <c r="C217" s="38" t="s">
        <v>1271</v>
      </c>
    </row>
    <row r="218" spans="1:3" x14ac:dyDescent="0.25">
      <c r="A218" s="38">
        <v>309</v>
      </c>
      <c r="B218" s="38" t="s">
        <v>1463</v>
      </c>
      <c r="C218" s="38" t="s">
        <v>1272</v>
      </c>
    </row>
    <row r="219" spans="1:3" x14ac:dyDescent="0.25">
      <c r="A219" s="38">
        <v>310</v>
      </c>
      <c r="B219" s="38" t="s">
        <v>1464</v>
      </c>
      <c r="C219" s="38" t="s">
        <v>1274</v>
      </c>
    </row>
    <row r="220" spans="1:3" x14ac:dyDescent="0.25">
      <c r="A220" s="38">
        <v>311</v>
      </c>
      <c r="B220" s="38" t="s">
        <v>2181</v>
      </c>
      <c r="C220" s="38" t="s">
        <v>1273</v>
      </c>
    </row>
    <row r="221" spans="1:3" x14ac:dyDescent="0.25">
      <c r="A221" s="38">
        <v>312</v>
      </c>
      <c r="B221" s="38" t="s">
        <v>1465</v>
      </c>
      <c r="C221" s="38" t="s">
        <v>1271</v>
      </c>
    </row>
    <row r="222" spans="1:3" x14ac:dyDescent="0.25">
      <c r="A222" s="38">
        <v>313</v>
      </c>
      <c r="B222" s="38" t="s">
        <v>2381</v>
      </c>
      <c r="C222" s="38" t="s">
        <v>1274</v>
      </c>
    </row>
    <row r="223" spans="1:3" x14ac:dyDescent="0.25">
      <c r="A223" s="38">
        <v>314</v>
      </c>
      <c r="B223" s="38" t="s">
        <v>1466</v>
      </c>
      <c r="C223" s="38" t="s">
        <v>1271</v>
      </c>
    </row>
    <row r="224" spans="1:3" x14ac:dyDescent="0.25">
      <c r="A224" s="38">
        <v>315</v>
      </c>
      <c r="B224" s="38" t="s">
        <v>1467</v>
      </c>
      <c r="C224" s="38" t="s">
        <v>1274</v>
      </c>
    </row>
    <row r="225" spans="1:3" x14ac:dyDescent="0.25">
      <c r="A225" s="38">
        <v>317</v>
      </c>
      <c r="B225" s="38" t="s">
        <v>1933</v>
      </c>
      <c r="C225" s="38" t="s">
        <v>1274</v>
      </c>
    </row>
    <row r="226" spans="1:3" x14ac:dyDescent="0.25">
      <c r="A226" s="38">
        <v>318</v>
      </c>
      <c r="B226" s="38" t="s">
        <v>2308</v>
      </c>
      <c r="C226" s="38" t="s">
        <v>1271</v>
      </c>
    </row>
    <row r="227" spans="1:3" x14ac:dyDescent="0.25">
      <c r="A227" s="38">
        <v>319</v>
      </c>
      <c r="B227" s="38" t="s">
        <v>1940</v>
      </c>
      <c r="C227" s="38" t="s">
        <v>1271</v>
      </c>
    </row>
    <row r="228" spans="1:3" x14ac:dyDescent="0.25">
      <c r="A228" s="38">
        <v>320</v>
      </c>
      <c r="B228" s="38" t="s">
        <v>1978</v>
      </c>
      <c r="C228" s="38" t="s">
        <v>1272</v>
      </c>
    </row>
    <row r="229" spans="1:3" x14ac:dyDescent="0.25">
      <c r="A229" s="38">
        <v>321</v>
      </c>
      <c r="B229" s="38" t="s">
        <v>1468</v>
      </c>
      <c r="C229" s="38" t="s">
        <v>1271</v>
      </c>
    </row>
    <row r="230" spans="1:3" x14ac:dyDescent="0.25">
      <c r="A230" s="38">
        <v>325</v>
      </c>
      <c r="B230" s="38" t="s">
        <v>1921</v>
      </c>
      <c r="C230" s="38" t="s">
        <v>1271</v>
      </c>
    </row>
    <row r="231" spans="1:3" x14ac:dyDescent="0.25">
      <c r="A231" s="38">
        <v>326</v>
      </c>
      <c r="B231" s="38" t="s">
        <v>2315</v>
      </c>
      <c r="C231" s="38" t="s">
        <v>1271</v>
      </c>
    </row>
    <row r="232" spans="1:3" x14ac:dyDescent="0.25">
      <c r="A232" s="38">
        <v>327</v>
      </c>
      <c r="B232" s="38" t="s">
        <v>1469</v>
      </c>
      <c r="C232" s="38" t="s">
        <v>1271</v>
      </c>
    </row>
    <row r="233" spans="1:3" x14ac:dyDescent="0.25">
      <c r="A233" s="38">
        <v>330</v>
      </c>
      <c r="B233" s="38" t="s">
        <v>1470</v>
      </c>
      <c r="C233" s="38" t="s">
        <v>1272</v>
      </c>
    </row>
    <row r="234" spans="1:3" x14ac:dyDescent="0.25">
      <c r="A234" s="38">
        <v>331</v>
      </c>
      <c r="B234" s="38" t="s">
        <v>2320</v>
      </c>
      <c r="C234" s="38" t="s">
        <v>1271</v>
      </c>
    </row>
    <row r="235" spans="1:3" x14ac:dyDescent="0.25">
      <c r="A235" s="38">
        <v>332</v>
      </c>
      <c r="B235" s="38" t="s">
        <v>2268</v>
      </c>
      <c r="C235" s="38" t="s">
        <v>1274</v>
      </c>
    </row>
    <row r="236" spans="1:3" x14ac:dyDescent="0.25">
      <c r="A236" s="38">
        <v>333</v>
      </c>
      <c r="B236" s="38" t="s">
        <v>2269</v>
      </c>
      <c r="C236" s="38" t="s">
        <v>1274</v>
      </c>
    </row>
    <row r="237" spans="1:3" x14ac:dyDescent="0.25">
      <c r="A237" s="38">
        <v>334</v>
      </c>
      <c r="B237" s="38" t="s">
        <v>1964</v>
      </c>
      <c r="C237" s="38" t="s">
        <v>1274</v>
      </c>
    </row>
    <row r="238" spans="1:3" x14ac:dyDescent="0.25">
      <c r="A238" s="38">
        <v>335</v>
      </c>
      <c r="B238" s="38" t="s">
        <v>1915</v>
      </c>
      <c r="C238" s="38" t="s">
        <v>1271</v>
      </c>
    </row>
    <row r="239" spans="1:3" x14ac:dyDescent="0.25">
      <c r="A239" s="38">
        <v>336</v>
      </c>
      <c r="B239" s="38" t="s">
        <v>2141</v>
      </c>
      <c r="C239" s="38" t="s">
        <v>1271</v>
      </c>
    </row>
    <row r="240" spans="1:3" x14ac:dyDescent="0.25">
      <c r="A240" s="38">
        <v>337</v>
      </c>
      <c r="B240" s="38" t="s">
        <v>1929</v>
      </c>
      <c r="C240" s="38" t="s">
        <v>1274</v>
      </c>
    </row>
    <row r="241" spans="1:3" x14ac:dyDescent="0.25">
      <c r="A241" s="38">
        <v>338</v>
      </c>
      <c r="B241" s="38" t="s">
        <v>2335</v>
      </c>
      <c r="C241" s="38" t="s">
        <v>1271</v>
      </c>
    </row>
    <row r="242" spans="1:3" x14ac:dyDescent="0.25">
      <c r="A242" s="38">
        <v>339</v>
      </c>
      <c r="B242" s="38" t="s">
        <v>2337</v>
      </c>
      <c r="C242" s="38" t="s">
        <v>1271</v>
      </c>
    </row>
    <row r="243" spans="1:3" x14ac:dyDescent="0.25">
      <c r="A243" s="38">
        <v>342</v>
      </c>
      <c r="B243" s="38" t="s">
        <v>2261</v>
      </c>
      <c r="C243" s="38" t="s">
        <v>1273</v>
      </c>
    </row>
    <row r="244" spans="1:3" x14ac:dyDescent="0.25">
      <c r="A244" s="38">
        <v>345</v>
      </c>
      <c r="B244" s="38" t="s">
        <v>2442</v>
      </c>
      <c r="C244" s="38" t="s">
        <v>1272</v>
      </c>
    </row>
    <row r="245" spans="1:3" x14ac:dyDescent="0.25">
      <c r="A245" s="38">
        <v>346</v>
      </c>
      <c r="B245" s="38" t="s">
        <v>2216</v>
      </c>
      <c r="C245" s="38" t="s">
        <v>1271</v>
      </c>
    </row>
    <row r="246" spans="1:3" s="69" customFormat="1" x14ac:dyDescent="0.25">
      <c r="A246" s="115">
        <v>347</v>
      </c>
      <c r="B246" s="115" t="s">
        <v>2260</v>
      </c>
      <c r="C246" s="38" t="s">
        <v>1271</v>
      </c>
    </row>
    <row r="247" spans="1:3" x14ac:dyDescent="0.25">
      <c r="A247" s="38">
        <v>348</v>
      </c>
      <c r="B247" s="38" t="s">
        <v>1689</v>
      </c>
      <c r="C247" s="38" t="s">
        <v>1274</v>
      </c>
    </row>
    <row r="248" spans="1:3" x14ac:dyDescent="0.25">
      <c r="A248" s="38">
        <v>349</v>
      </c>
      <c r="B248" s="38" t="s">
        <v>2584</v>
      </c>
      <c r="C248" s="38" t="s">
        <v>1271</v>
      </c>
    </row>
    <row r="249" spans="1:3" x14ac:dyDescent="0.25">
      <c r="A249" s="38">
        <v>350</v>
      </c>
      <c r="B249" s="38" t="s">
        <v>1471</v>
      </c>
      <c r="C249" s="38" t="s">
        <v>1274</v>
      </c>
    </row>
    <row r="250" spans="1:3" x14ac:dyDescent="0.25">
      <c r="A250" s="38">
        <v>351</v>
      </c>
      <c r="B250" s="38" t="s">
        <v>1472</v>
      </c>
      <c r="C250" s="38" t="s">
        <v>1274</v>
      </c>
    </row>
    <row r="251" spans="1:3" x14ac:dyDescent="0.25">
      <c r="A251" s="38">
        <v>352</v>
      </c>
      <c r="B251" s="38" t="s">
        <v>1473</v>
      </c>
      <c r="C251" s="38" t="s">
        <v>1274</v>
      </c>
    </row>
    <row r="252" spans="1:3" x14ac:dyDescent="0.25">
      <c r="A252" s="38">
        <v>353</v>
      </c>
      <c r="B252" s="38" t="s">
        <v>1474</v>
      </c>
      <c r="C252" s="38" t="s">
        <v>1272</v>
      </c>
    </row>
    <row r="253" spans="1:3" x14ac:dyDescent="0.25">
      <c r="A253" s="38">
        <v>354</v>
      </c>
      <c r="B253" s="38" t="s">
        <v>1475</v>
      </c>
      <c r="C253" s="38" t="s">
        <v>1271</v>
      </c>
    </row>
    <row r="254" spans="1:3" x14ac:dyDescent="0.25">
      <c r="A254" s="38">
        <v>355</v>
      </c>
      <c r="B254" s="38" t="s">
        <v>1476</v>
      </c>
      <c r="C254" s="38" t="s">
        <v>1271</v>
      </c>
    </row>
    <row r="255" spans="1:3" x14ac:dyDescent="0.25">
      <c r="A255" s="38">
        <v>356</v>
      </c>
      <c r="B255" s="38" t="s">
        <v>1477</v>
      </c>
      <c r="C255" s="38" t="s">
        <v>1273</v>
      </c>
    </row>
    <row r="256" spans="1:3" x14ac:dyDescent="0.25">
      <c r="A256" s="38">
        <v>357</v>
      </c>
      <c r="B256" s="38" t="s">
        <v>1478</v>
      </c>
      <c r="C256" s="38" t="s">
        <v>1274</v>
      </c>
    </row>
    <row r="257" spans="1:3" x14ac:dyDescent="0.25">
      <c r="A257" s="38">
        <v>358</v>
      </c>
      <c r="B257" s="38" t="s">
        <v>2218</v>
      </c>
      <c r="C257" s="38" t="s">
        <v>1274</v>
      </c>
    </row>
    <row r="258" spans="1:3" s="69" customFormat="1" x14ac:dyDescent="0.25">
      <c r="A258" s="76">
        <v>359</v>
      </c>
      <c r="B258" s="76" t="s">
        <v>2343</v>
      </c>
      <c r="C258" s="76" t="s">
        <v>1271</v>
      </c>
    </row>
    <row r="259" spans="1:3" x14ac:dyDescent="0.25">
      <c r="A259" s="38">
        <v>360</v>
      </c>
      <c r="B259" s="38" t="s">
        <v>2475</v>
      </c>
      <c r="C259" s="38" t="s">
        <v>1273</v>
      </c>
    </row>
    <row r="260" spans="1:3" s="69" customFormat="1" x14ac:dyDescent="0.25">
      <c r="A260" s="76">
        <v>361</v>
      </c>
      <c r="B260" s="76" t="s">
        <v>2548</v>
      </c>
      <c r="C260" s="76" t="s">
        <v>1274</v>
      </c>
    </row>
    <row r="261" spans="1:3" x14ac:dyDescent="0.25">
      <c r="A261" s="38">
        <v>363</v>
      </c>
      <c r="B261" s="38" t="s">
        <v>2463</v>
      </c>
      <c r="C261" s="38" t="s">
        <v>1271</v>
      </c>
    </row>
    <row r="262" spans="1:3" s="69" customFormat="1" x14ac:dyDescent="0.25">
      <c r="A262" s="87">
        <v>364</v>
      </c>
      <c r="B262" s="87" t="s">
        <v>2405</v>
      </c>
      <c r="C262" s="87" t="s">
        <v>1274</v>
      </c>
    </row>
    <row r="263" spans="1:3" s="69" customFormat="1" x14ac:dyDescent="0.25">
      <c r="A263" s="76">
        <v>365</v>
      </c>
      <c r="B263" s="76" t="s">
        <v>2461</v>
      </c>
      <c r="C263" s="76" t="s">
        <v>1271</v>
      </c>
    </row>
    <row r="264" spans="1:3" s="69" customFormat="1" x14ac:dyDescent="0.25">
      <c r="A264" s="115">
        <v>366</v>
      </c>
      <c r="B264" s="115" t="s">
        <v>2229</v>
      </c>
      <c r="C264" s="115" t="s">
        <v>1272</v>
      </c>
    </row>
    <row r="265" spans="1:3" x14ac:dyDescent="0.25">
      <c r="A265" s="38">
        <v>367</v>
      </c>
      <c r="B265" s="38" t="s">
        <v>2589</v>
      </c>
      <c r="C265" s="38" t="s">
        <v>1272</v>
      </c>
    </row>
    <row r="266" spans="1:3" x14ac:dyDescent="0.25">
      <c r="A266" s="38">
        <v>368</v>
      </c>
      <c r="B266" s="38" t="s">
        <v>2527</v>
      </c>
      <c r="C266" s="38" t="s">
        <v>1272</v>
      </c>
    </row>
    <row r="267" spans="1:3" x14ac:dyDescent="0.25">
      <c r="A267" s="38">
        <v>369</v>
      </c>
      <c r="B267" s="38" t="s">
        <v>2462</v>
      </c>
      <c r="C267" s="38" t="s">
        <v>1271</v>
      </c>
    </row>
    <row r="268" spans="1:3" x14ac:dyDescent="0.25">
      <c r="A268" s="38">
        <v>370</v>
      </c>
      <c r="B268" s="38" t="s">
        <v>2228</v>
      </c>
      <c r="C268" s="38" t="s">
        <v>1274</v>
      </c>
    </row>
    <row r="269" spans="1:3" x14ac:dyDescent="0.25">
      <c r="A269" s="38">
        <v>371</v>
      </c>
      <c r="B269" s="38" t="s">
        <v>2574</v>
      </c>
      <c r="C269" s="38" t="s">
        <v>1274</v>
      </c>
    </row>
    <row r="270" spans="1:3" x14ac:dyDescent="0.25">
      <c r="A270" s="38">
        <v>372</v>
      </c>
      <c r="B270" s="38" t="s">
        <v>2242</v>
      </c>
      <c r="C270" s="38" t="s">
        <v>1274</v>
      </c>
    </row>
    <row r="271" spans="1:3" x14ac:dyDescent="0.25">
      <c r="A271" s="38">
        <v>373</v>
      </c>
      <c r="B271" s="38" t="s">
        <v>2223</v>
      </c>
      <c r="C271" s="38" t="s">
        <v>1274</v>
      </c>
    </row>
    <row r="272" spans="1:3" x14ac:dyDescent="0.25">
      <c r="A272" s="38">
        <v>374</v>
      </c>
      <c r="B272" s="38" t="s">
        <v>2629</v>
      </c>
      <c r="C272" s="38" t="s">
        <v>1271</v>
      </c>
    </row>
    <row r="273" spans="1:3" s="69" customFormat="1" x14ac:dyDescent="0.25">
      <c r="A273" s="74">
        <v>375</v>
      </c>
      <c r="B273" s="74" t="s">
        <v>2556</v>
      </c>
      <c r="C273" s="74" t="s">
        <v>1271</v>
      </c>
    </row>
    <row r="274" spans="1:3" x14ac:dyDescent="0.25">
      <c r="A274" s="38">
        <v>376</v>
      </c>
      <c r="B274" s="38" t="s">
        <v>2630</v>
      </c>
      <c r="C274" s="38" t="s">
        <v>1271</v>
      </c>
    </row>
    <row r="275" spans="1:3" x14ac:dyDescent="0.25">
      <c r="A275" s="38">
        <v>377</v>
      </c>
      <c r="B275" s="38" t="s">
        <v>2259</v>
      </c>
      <c r="C275" s="38" t="s">
        <v>1271</v>
      </c>
    </row>
    <row r="276" spans="1:3" x14ac:dyDescent="0.25">
      <c r="A276" s="38">
        <v>378</v>
      </c>
      <c r="B276" s="38" t="s">
        <v>2222</v>
      </c>
      <c r="C276" s="38" t="s">
        <v>1271</v>
      </c>
    </row>
    <row r="277" spans="1:3" x14ac:dyDescent="0.25">
      <c r="A277" s="38">
        <v>380</v>
      </c>
      <c r="B277" s="38" t="s">
        <v>1479</v>
      </c>
      <c r="C277" s="38" t="s">
        <v>1274</v>
      </c>
    </row>
    <row r="278" spans="1:3" x14ac:dyDescent="0.25">
      <c r="A278" s="38">
        <v>382</v>
      </c>
      <c r="B278" s="38" t="s">
        <v>2436</v>
      </c>
      <c r="C278" s="38" t="s">
        <v>1271</v>
      </c>
    </row>
    <row r="279" spans="1:3" x14ac:dyDescent="0.25">
      <c r="A279" s="38">
        <v>383</v>
      </c>
      <c r="B279" s="38" t="s">
        <v>2262</v>
      </c>
      <c r="C279" s="38" t="s">
        <v>1274</v>
      </c>
    </row>
    <row r="280" spans="1:3" x14ac:dyDescent="0.25">
      <c r="A280" s="38">
        <v>384</v>
      </c>
      <c r="B280" s="38" t="s">
        <v>2455</v>
      </c>
      <c r="C280" s="38" t="s">
        <v>1271</v>
      </c>
    </row>
    <row r="281" spans="1:3" x14ac:dyDescent="0.25">
      <c r="A281" s="38">
        <v>385</v>
      </c>
      <c r="B281" s="38" t="s">
        <v>1480</v>
      </c>
      <c r="C281" s="38" t="s">
        <v>1272</v>
      </c>
    </row>
    <row r="282" spans="1:3" x14ac:dyDescent="0.25">
      <c r="A282" s="38">
        <v>386</v>
      </c>
      <c r="B282" s="38" t="s">
        <v>1481</v>
      </c>
      <c r="C282" s="38" t="s">
        <v>1272</v>
      </c>
    </row>
    <row r="283" spans="1:3" x14ac:dyDescent="0.25">
      <c r="A283" s="38">
        <v>387</v>
      </c>
      <c r="B283" s="38" t="s">
        <v>1482</v>
      </c>
      <c r="C283" s="38" t="s">
        <v>1271</v>
      </c>
    </row>
    <row r="284" spans="1:3" x14ac:dyDescent="0.25">
      <c r="A284" s="38">
        <v>388</v>
      </c>
      <c r="B284" s="38" t="s">
        <v>1483</v>
      </c>
      <c r="C284" s="38" t="s">
        <v>1274</v>
      </c>
    </row>
    <row r="285" spans="1:3" x14ac:dyDescent="0.25">
      <c r="A285" s="38">
        <v>389</v>
      </c>
      <c r="B285" s="38" t="s">
        <v>1484</v>
      </c>
      <c r="C285" s="38" t="s">
        <v>1271</v>
      </c>
    </row>
    <row r="286" spans="1:3" x14ac:dyDescent="0.25">
      <c r="A286" s="38">
        <v>390</v>
      </c>
      <c r="B286" s="38" t="s">
        <v>1485</v>
      </c>
      <c r="C286" s="38" t="s">
        <v>1271</v>
      </c>
    </row>
    <row r="287" spans="1:3" x14ac:dyDescent="0.25">
      <c r="A287" s="38">
        <v>391</v>
      </c>
      <c r="B287" s="38" t="s">
        <v>1486</v>
      </c>
      <c r="C287" s="38" t="s">
        <v>1271</v>
      </c>
    </row>
    <row r="288" spans="1:3" x14ac:dyDescent="0.25">
      <c r="A288" s="38">
        <v>392</v>
      </c>
      <c r="B288" s="38" t="s">
        <v>1487</v>
      </c>
      <c r="C288" s="38" t="s">
        <v>1273</v>
      </c>
    </row>
    <row r="289" spans="1:3" x14ac:dyDescent="0.25">
      <c r="A289" s="38">
        <v>394</v>
      </c>
      <c r="B289" s="38" t="s">
        <v>1488</v>
      </c>
      <c r="C289" s="38" t="s">
        <v>1271</v>
      </c>
    </row>
    <row r="290" spans="1:3" x14ac:dyDescent="0.25">
      <c r="A290" s="38">
        <v>395</v>
      </c>
      <c r="B290" s="38" t="s">
        <v>1489</v>
      </c>
      <c r="C290" s="38" t="s">
        <v>1274</v>
      </c>
    </row>
    <row r="291" spans="1:3" x14ac:dyDescent="0.25">
      <c r="A291" s="38">
        <v>396</v>
      </c>
      <c r="B291" s="38" t="s">
        <v>1490</v>
      </c>
      <c r="C291" s="38" t="s">
        <v>1274</v>
      </c>
    </row>
    <row r="292" spans="1:3" x14ac:dyDescent="0.25">
      <c r="A292" s="38">
        <v>397</v>
      </c>
      <c r="B292" s="38" t="s">
        <v>1491</v>
      </c>
      <c r="C292" s="38" t="s">
        <v>1274</v>
      </c>
    </row>
    <row r="293" spans="1:3" x14ac:dyDescent="0.25">
      <c r="A293" s="38">
        <v>398</v>
      </c>
      <c r="B293" s="38" t="s">
        <v>2631</v>
      </c>
      <c r="C293" s="38" t="s">
        <v>1271</v>
      </c>
    </row>
    <row r="294" spans="1:3" x14ac:dyDescent="0.25">
      <c r="A294" s="38">
        <v>399</v>
      </c>
      <c r="B294" s="38" t="s">
        <v>1492</v>
      </c>
      <c r="C294" s="38" t="s">
        <v>1272</v>
      </c>
    </row>
    <row r="295" spans="1:3" x14ac:dyDescent="0.25">
      <c r="A295" s="38">
        <v>402</v>
      </c>
      <c r="B295" s="38" t="s">
        <v>1493</v>
      </c>
      <c r="C295" s="38" t="s">
        <v>1274</v>
      </c>
    </row>
    <row r="296" spans="1:3" x14ac:dyDescent="0.25">
      <c r="A296" s="38">
        <v>403</v>
      </c>
      <c r="B296" s="38" t="s">
        <v>1494</v>
      </c>
      <c r="C296" s="38" t="s">
        <v>1273</v>
      </c>
    </row>
    <row r="297" spans="1:3" x14ac:dyDescent="0.25">
      <c r="A297" s="38">
        <v>405</v>
      </c>
      <c r="B297" s="38" t="s">
        <v>1495</v>
      </c>
      <c r="C297" s="38" t="s">
        <v>1274</v>
      </c>
    </row>
    <row r="298" spans="1:3" x14ac:dyDescent="0.25">
      <c r="A298" s="38">
        <v>406</v>
      </c>
      <c r="B298" s="38" t="s">
        <v>1496</v>
      </c>
      <c r="C298" s="38" t="s">
        <v>1271</v>
      </c>
    </row>
    <row r="299" spans="1:3" x14ac:dyDescent="0.25">
      <c r="A299" s="38">
        <v>407</v>
      </c>
      <c r="B299" s="38" t="s">
        <v>1497</v>
      </c>
      <c r="C299" s="38" t="s">
        <v>1271</v>
      </c>
    </row>
    <row r="300" spans="1:3" x14ac:dyDescent="0.25">
      <c r="A300" s="38">
        <v>408</v>
      </c>
      <c r="B300" s="38" t="s">
        <v>1498</v>
      </c>
      <c r="C300" s="38" t="s">
        <v>1271</v>
      </c>
    </row>
    <row r="301" spans="1:3" x14ac:dyDescent="0.25">
      <c r="A301" s="38">
        <v>409</v>
      </c>
      <c r="B301" s="38" t="s">
        <v>1499</v>
      </c>
      <c r="C301" s="38" t="s">
        <v>1271</v>
      </c>
    </row>
    <row r="302" spans="1:3" x14ac:dyDescent="0.25">
      <c r="A302" s="38">
        <v>410</v>
      </c>
      <c r="B302" s="38" t="s">
        <v>1500</v>
      </c>
      <c r="C302" s="38" t="s">
        <v>1271</v>
      </c>
    </row>
    <row r="303" spans="1:3" x14ac:dyDescent="0.25">
      <c r="A303" s="38">
        <v>411</v>
      </c>
      <c r="B303" s="38" t="s">
        <v>1501</v>
      </c>
      <c r="C303" s="38" t="s">
        <v>1274</v>
      </c>
    </row>
    <row r="304" spans="1:3" x14ac:dyDescent="0.25">
      <c r="A304" s="38">
        <v>412</v>
      </c>
      <c r="B304" s="38" t="s">
        <v>2632</v>
      </c>
      <c r="C304" s="38" t="s">
        <v>1271</v>
      </c>
    </row>
    <row r="305" spans="1:3" x14ac:dyDescent="0.25">
      <c r="A305" s="38">
        <v>413</v>
      </c>
      <c r="B305" s="38" t="s">
        <v>1502</v>
      </c>
      <c r="C305" s="38" t="s">
        <v>1274</v>
      </c>
    </row>
    <row r="306" spans="1:3" x14ac:dyDescent="0.25">
      <c r="A306" s="38">
        <v>414</v>
      </c>
      <c r="B306" s="38" t="s">
        <v>2307</v>
      </c>
      <c r="C306" s="38" t="s">
        <v>1271</v>
      </c>
    </row>
    <row r="307" spans="1:3" x14ac:dyDescent="0.25">
      <c r="A307" s="38">
        <v>415</v>
      </c>
      <c r="B307" s="38" t="s">
        <v>1503</v>
      </c>
      <c r="C307" s="38" t="s">
        <v>1271</v>
      </c>
    </row>
    <row r="308" spans="1:3" x14ac:dyDescent="0.25">
      <c r="A308" s="38">
        <v>416</v>
      </c>
      <c r="B308" s="38" t="s">
        <v>1504</v>
      </c>
      <c r="C308" s="38" t="s">
        <v>1271</v>
      </c>
    </row>
    <row r="309" spans="1:3" x14ac:dyDescent="0.25">
      <c r="A309" s="38">
        <v>420</v>
      </c>
      <c r="B309" s="38" t="s">
        <v>1505</v>
      </c>
      <c r="C309" s="38" t="s">
        <v>1271</v>
      </c>
    </row>
    <row r="310" spans="1:3" x14ac:dyDescent="0.25">
      <c r="A310" s="38">
        <v>421</v>
      </c>
      <c r="B310" s="38" t="s">
        <v>1506</v>
      </c>
      <c r="C310" s="38" t="s">
        <v>1271</v>
      </c>
    </row>
    <row r="311" spans="1:3" x14ac:dyDescent="0.25">
      <c r="A311" s="38">
        <v>422</v>
      </c>
      <c r="B311" s="38" t="s">
        <v>1507</v>
      </c>
      <c r="C311" s="38" t="s">
        <v>1271</v>
      </c>
    </row>
    <row r="312" spans="1:3" x14ac:dyDescent="0.25">
      <c r="A312" s="38">
        <v>423</v>
      </c>
      <c r="B312" s="38" t="s">
        <v>1508</v>
      </c>
      <c r="C312" s="38" t="s">
        <v>1271</v>
      </c>
    </row>
    <row r="313" spans="1:3" x14ac:dyDescent="0.25">
      <c r="A313" s="38">
        <v>424</v>
      </c>
      <c r="B313" s="38" t="s">
        <v>1509</v>
      </c>
      <c r="C313" s="38" t="s">
        <v>1271</v>
      </c>
    </row>
    <row r="314" spans="1:3" x14ac:dyDescent="0.25">
      <c r="A314" s="38">
        <v>425</v>
      </c>
      <c r="B314" s="38" t="s">
        <v>1510</v>
      </c>
      <c r="C314" s="38" t="s">
        <v>1271</v>
      </c>
    </row>
    <row r="315" spans="1:3" x14ac:dyDescent="0.25">
      <c r="A315" s="38">
        <v>427</v>
      </c>
      <c r="B315" s="38" t="s">
        <v>1511</v>
      </c>
      <c r="C315" s="38" t="s">
        <v>1272</v>
      </c>
    </row>
    <row r="316" spans="1:3" x14ac:dyDescent="0.25">
      <c r="A316" s="38">
        <v>428</v>
      </c>
      <c r="B316" s="38" t="s">
        <v>1512</v>
      </c>
      <c r="C316" s="38" t="s">
        <v>1271</v>
      </c>
    </row>
    <row r="317" spans="1:3" x14ac:dyDescent="0.25">
      <c r="A317" s="38">
        <v>429</v>
      </c>
      <c r="B317" s="38" t="s">
        <v>1513</v>
      </c>
      <c r="C317" s="38" t="s">
        <v>1272</v>
      </c>
    </row>
    <row r="318" spans="1:3" x14ac:dyDescent="0.25">
      <c r="A318" s="38">
        <v>430</v>
      </c>
      <c r="B318" s="38" t="s">
        <v>2609</v>
      </c>
      <c r="C318" s="38" t="s">
        <v>1273</v>
      </c>
    </row>
    <row r="319" spans="1:3" x14ac:dyDescent="0.25">
      <c r="A319" s="38">
        <v>431</v>
      </c>
      <c r="B319" s="38" t="s">
        <v>2311</v>
      </c>
      <c r="C319" s="38" t="s">
        <v>1274</v>
      </c>
    </row>
    <row r="320" spans="1:3" x14ac:dyDescent="0.25">
      <c r="A320" s="38">
        <v>432</v>
      </c>
      <c r="B320" s="38" t="s">
        <v>1514</v>
      </c>
      <c r="C320" s="38" t="s">
        <v>1274</v>
      </c>
    </row>
    <row r="321" spans="1:3" x14ac:dyDescent="0.25">
      <c r="A321" s="38">
        <v>433</v>
      </c>
      <c r="B321" s="38" t="s">
        <v>1515</v>
      </c>
      <c r="C321" s="38" t="s">
        <v>1272</v>
      </c>
    </row>
    <row r="322" spans="1:3" x14ac:dyDescent="0.25">
      <c r="A322" s="38">
        <v>434</v>
      </c>
      <c r="B322" s="38" t="s">
        <v>1516</v>
      </c>
      <c r="C322" s="38" t="s">
        <v>1271</v>
      </c>
    </row>
    <row r="323" spans="1:3" x14ac:dyDescent="0.25">
      <c r="A323" s="38">
        <v>435</v>
      </c>
      <c r="B323" s="38" t="s">
        <v>1517</v>
      </c>
      <c r="C323" s="38" t="s">
        <v>1271</v>
      </c>
    </row>
    <row r="324" spans="1:3" x14ac:dyDescent="0.25">
      <c r="A324" s="38">
        <v>436</v>
      </c>
      <c r="B324" s="38" t="s">
        <v>1518</v>
      </c>
      <c r="C324" s="38" t="s">
        <v>1271</v>
      </c>
    </row>
    <row r="325" spans="1:3" x14ac:dyDescent="0.25">
      <c r="A325" s="38">
        <v>437</v>
      </c>
      <c r="B325" s="38" t="s">
        <v>1519</v>
      </c>
      <c r="C325" s="38" t="s">
        <v>1271</v>
      </c>
    </row>
    <row r="326" spans="1:3" x14ac:dyDescent="0.25">
      <c r="A326" s="38">
        <v>438</v>
      </c>
      <c r="B326" s="38" t="s">
        <v>1520</v>
      </c>
      <c r="C326" s="38" t="s">
        <v>1271</v>
      </c>
    </row>
    <row r="327" spans="1:3" x14ac:dyDescent="0.25">
      <c r="A327" s="38">
        <v>441</v>
      </c>
      <c r="B327" s="38" t="s">
        <v>1917</v>
      </c>
      <c r="C327" s="38" t="s">
        <v>1271</v>
      </c>
    </row>
    <row r="328" spans="1:3" x14ac:dyDescent="0.25">
      <c r="A328" s="38">
        <v>443</v>
      </c>
      <c r="B328" s="38" t="s">
        <v>1521</v>
      </c>
      <c r="C328" s="38" t="s">
        <v>1271</v>
      </c>
    </row>
    <row r="329" spans="1:3" x14ac:dyDescent="0.25">
      <c r="A329" s="38">
        <v>444</v>
      </c>
      <c r="B329" s="38" t="s">
        <v>2370</v>
      </c>
      <c r="C329" s="38" t="s">
        <v>1274</v>
      </c>
    </row>
    <row r="330" spans="1:3" x14ac:dyDescent="0.25">
      <c r="A330" s="38">
        <v>445</v>
      </c>
      <c r="B330" s="38" t="s">
        <v>1522</v>
      </c>
      <c r="C330" s="38" t="s">
        <v>1271</v>
      </c>
    </row>
    <row r="331" spans="1:3" x14ac:dyDescent="0.25">
      <c r="A331" s="38">
        <v>446</v>
      </c>
      <c r="B331" s="38" t="s">
        <v>1942</v>
      </c>
      <c r="C331" s="38" t="s">
        <v>1271</v>
      </c>
    </row>
    <row r="332" spans="1:3" x14ac:dyDescent="0.25">
      <c r="A332" s="38">
        <v>447</v>
      </c>
      <c r="B332" s="38" t="s">
        <v>1523</v>
      </c>
      <c r="C332" s="38" t="s">
        <v>1272</v>
      </c>
    </row>
    <row r="333" spans="1:3" x14ac:dyDescent="0.25">
      <c r="A333" s="38">
        <v>448</v>
      </c>
      <c r="B333" s="38" t="s">
        <v>1524</v>
      </c>
      <c r="C333" s="38" t="s">
        <v>1271</v>
      </c>
    </row>
    <row r="334" spans="1:3" x14ac:dyDescent="0.25">
      <c r="A334" s="38">
        <v>449</v>
      </c>
      <c r="B334" s="38" t="s">
        <v>1947</v>
      </c>
      <c r="C334" s="38" t="s">
        <v>1271</v>
      </c>
    </row>
    <row r="335" spans="1:3" x14ac:dyDescent="0.25">
      <c r="A335" s="38">
        <v>453</v>
      </c>
      <c r="B335" s="38" t="s">
        <v>1525</v>
      </c>
      <c r="C335" s="38" t="s">
        <v>1271</v>
      </c>
    </row>
    <row r="336" spans="1:3" x14ac:dyDescent="0.25">
      <c r="A336" s="38">
        <v>454</v>
      </c>
      <c r="B336" s="38" t="s">
        <v>2330</v>
      </c>
      <c r="C336" s="38" t="s">
        <v>1274</v>
      </c>
    </row>
    <row r="337" spans="1:3" x14ac:dyDescent="0.25">
      <c r="A337" s="38">
        <v>455</v>
      </c>
      <c r="B337" s="38" t="s">
        <v>1526</v>
      </c>
      <c r="C337" s="38" t="s">
        <v>1273</v>
      </c>
    </row>
    <row r="338" spans="1:3" x14ac:dyDescent="0.25">
      <c r="A338" s="38">
        <v>456</v>
      </c>
      <c r="B338" s="38" t="s">
        <v>2633</v>
      </c>
      <c r="C338" s="38" t="s">
        <v>1271</v>
      </c>
    </row>
    <row r="339" spans="1:3" x14ac:dyDescent="0.25">
      <c r="A339" s="38">
        <v>457</v>
      </c>
      <c r="B339" s="38" t="s">
        <v>2332</v>
      </c>
      <c r="C339" s="38" t="s">
        <v>1271</v>
      </c>
    </row>
    <row r="340" spans="1:3" x14ac:dyDescent="0.25">
      <c r="A340" s="38">
        <v>458</v>
      </c>
      <c r="B340" s="38" t="s">
        <v>2305</v>
      </c>
      <c r="C340" s="38" t="s">
        <v>1271</v>
      </c>
    </row>
    <row r="341" spans="1:3" x14ac:dyDescent="0.25">
      <c r="A341" s="38">
        <v>459</v>
      </c>
      <c r="B341" s="38" t="s">
        <v>2224</v>
      </c>
      <c r="C341" s="38" t="s">
        <v>1271</v>
      </c>
    </row>
    <row r="342" spans="1:3" x14ac:dyDescent="0.25">
      <c r="A342" s="38">
        <v>461</v>
      </c>
      <c r="B342" s="38" t="s">
        <v>1527</v>
      </c>
      <c r="C342" s="38" t="s">
        <v>1271</v>
      </c>
    </row>
    <row r="343" spans="1:3" x14ac:dyDescent="0.25">
      <c r="A343" s="38">
        <v>462</v>
      </c>
      <c r="B343" s="38" t="s">
        <v>1905</v>
      </c>
      <c r="C343" s="38" t="s">
        <v>1272</v>
      </c>
    </row>
    <row r="344" spans="1:3" x14ac:dyDescent="0.25">
      <c r="A344" s="38">
        <v>463</v>
      </c>
      <c r="B344" s="38" t="s">
        <v>1528</v>
      </c>
      <c r="C344" s="38" t="s">
        <v>1274</v>
      </c>
    </row>
    <row r="345" spans="1:3" s="69" customFormat="1" x14ac:dyDescent="0.25">
      <c r="A345" s="115">
        <v>465</v>
      </c>
      <c r="B345" s="115" t="s">
        <v>2326</v>
      </c>
      <c r="C345" s="115" t="s">
        <v>1271</v>
      </c>
    </row>
    <row r="346" spans="1:3" x14ac:dyDescent="0.25">
      <c r="A346" s="38">
        <v>466</v>
      </c>
      <c r="B346" s="38" t="s">
        <v>1912</v>
      </c>
      <c r="C346" s="38" t="s">
        <v>1271</v>
      </c>
    </row>
    <row r="347" spans="1:3" x14ac:dyDescent="0.25">
      <c r="A347" s="38">
        <v>467</v>
      </c>
      <c r="B347" s="38" t="s">
        <v>1913</v>
      </c>
      <c r="C347" s="38" t="s">
        <v>1274</v>
      </c>
    </row>
    <row r="348" spans="1:3" x14ac:dyDescent="0.25">
      <c r="A348" s="38">
        <v>468</v>
      </c>
      <c r="B348" s="38" t="s">
        <v>2173</v>
      </c>
      <c r="C348" s="38" t="s">
        <v>1271</v>
      </c>
    </row>
    <row r="349" spans="1:3" x14ac:dyDescent="0.25">
      <c r="A349" s="38">
        <v>469</v>
      </c>
      <c r="B349" s="38" t="s">
        <v>2247</v>
      </c>
      <c r="C349" s="38" t="s">
        <v>1271</v>
      </c>
    </row>
    <row r="350" spans="1:3" x14ac:dyDescent="0.25">
      <c r="A350" s="38">
        <v>470</v>
      </c>
      <c r="B350" s="38" t="s">
        <v>1529</v>
      </c>
      <c r="C350" s="38" t="s">
        <v>1273</v>
      </c>
    </row>
    <row r="351" spans="1:3" x14ac:dyDescent="0.25">
      <c r="A351" s="38">
        <v>471</v>
      </c>
      <c r="B351" s="38" t="s">
        <v>1927</v>
      </c>
      <c r="C351" s="38" t="s">
        <v>1271</v>
      </c>
    </row>
    <row r="352" spans="1:3" x14ac:dyDescent="0.25">
      <c r="A352" s="38">
        <v>472</v>
      </c>
      <c r="B352" s="38" t="s">
        <v>2577</v>
      </c>
      <c r="C352" s="38" t="s">
        <v>1272</v>
      </c>
    </row>
    <row r="353" spans="1:3" x14ac:dyDescent="0.25">
      <c r="A353" s="38">
        <v>473</v>
      </c>
      <c r="B353" s="38" t="s">
        <v>1530</v>
      </c>
      <c r="C353" s="38" t="s">
        <v>1271</v>
      </c>
    </row>
    <row r="354" spans="1:3" x14ac:dyDescent="0.25">
      <c r="A354" s="38">
        <v>474</v>
      </c>
      <c r="B354" s="38" t="s">
        <v>2634</v>
      </c>
      <c r="C354" s="38" t="s">
        <v>1271</v>
      </c>
    </row>
    <row r="355" spans="1:3" s="59" customFormat="1" x14ac:dyDescent="0.25">
      <c r="A355" s="66">
        <v>476</v>
      </c>
      <c r="B355" s="66" t="s">
        <v>1531</v>
      </c>
      <c r="C355" s="38" t="s">
        <v>1271</v>
      </c>
    </row>
    <row r="356" spans="1:3" x14ac:dyDescent="0.25">
      <c r="A356" s="38">
        <v>479</v>
      </c>
      <c r="B356" s="38" t="s">
        <v>2585</v>
      </c>
      <c r="C356" s="38" t="s">
        <v>1274</v>
      </c>
    </row>
    <row r="357" spans="1:3" x14ac:dyDescent="0.25">
      <c r="A357" s="38">
        <v>480</v>
      </c>
      <c r="B357" s="38" t="s">
        <v>2183</v>
      </c>
      <c r="C357" s="38" t="s">
        <v>1272</v>
      </c>
    </row>
    <row r="358" spans="1:3" x14ac:dyDescent="0.25">
      <c r="A358" s="38">
        <v>482</v>
      </c>
      <c r="B358" s="38" t="s">
        <v>2365</v>
      </c>
      <c r="C358" s="38" t="s">
        <v>1274</v>
      </c>
    </row>
    <row r="359" spans="1:3" x14ac:dyDescent="0.25">
      <c r="A359" s="38">
        <v>483</v>
      </c>
      <c r="B359" s="38" t="s">
        <v>2349</v>
      </c>
      <c r="C359" s="38" t="s">
        <v>1274</v>
      </c>
    </row>
    <row r="360" spans="1:3" x14ac:dyDescent="0.25">
      <c r="A360" s="38">
        <v>485</v>
      </c>
      <c r="B360" s="38" t="s">
        <v>1532</v>
      </c>
      <c r="C360" s="38" t="s">
        <v>1271</v>
      </c>
    </row>
    <row r="361" spans="1:3" x14ac:dyDescent="0.25">
      <c r="A361" s="38">
        <v>486</v>
      </c>
      <c r="B361" s="38" t="s">
        <v>1533</v>
      </c>
      <c r="C361" s="38" t="s">
        <v>1271</v>
      </c>
    </row>
    <row r="362" spans="1:3" x14ac:dyDescent="0.25">
      <c r="A362" s="38">
        <v>487</v>
      </c>
      <c r="B362" s="38" t="s">
        <v>1534</v>
      </c>
      <c r="C362" s="38" t="s">
        <v>1271</v>
      </c>
    </row>
    <row r="363" spans="1:3" x14ac:dyDescent="0.25">
      <c r="A363" s="38">
        <v>488</v>
      </c>
      <c r="B363" s="38" t="s">
        <v>1535</v>
      </c>
      <c r="C363" s="38" t="s">
        <v>1271</v>
      </c>
    </row>
    <row r="364" spans="1:3" x14ac:dyDescent="0.25">
      <c r="A364" s="38">
        <v>489</v>
      </c>
      <c r="B364" s="38" t="s">
        <v>1536</v>
      </c>
      <c r="C364" s="38" t="s">
        <v>1274</v>
      </c>
    </row>
    <row r="365" spans="1:3" x14ac:dyDescent="0.25">
      <c r="A365" s="38">
        <v>490</v>
      </c>
      <c r="B365" s="38" t="s">
        <v>1537</v>
      </c>
      <c r="C365" s="38" t="s">
        <v>1271</v>
      </c>
    </row>
    <row r="366" spans="1:3" x14ac:dyDescent="0.25">
      <c r="A366" s="38">
        <v>491</v>
      </c>
      <c r="B366" s="38" t="s">
        <v>2306</v>
      </c>
      <c r="C366" s="38" t="s">
        <v>1272</v>
      </c>
    </row>
    <row r="367" spans="1:3" x14ac:dyDescent="0.25">
      <c r="A367" s="38">
        <v>492</v>
      </c>
      <c r="B367" s="38" t="s">
        <v>2443</v>
      </c>
      <c r="C367" s="38" t="s">
        <v>1274</v>
      </c>
    </row>
    <row r="368" spans="1:3" x14ac:dyDescent="0.25">
      <c r="A368" s="38">
        <v>493</v>
      </c>
      <c r="B368" s="38" t="s">
        <v>1538</v>
      </c>
      <c r="C368" s="38" t="s">
        <v>1271</v>
      </c>
    </row>
    <row r="369" spans="1:3" x14ac:dyDescent="0.25">
      <c r="A369" s="38">
        <v>494</v>
      </c>
      <c r="B369" s="38" t="s">
        <v>1539</v>
      </c>
      <c r="C369" s="38" t="s">
        <v>1271</v>
      </c>
    </row>
    <row r="370" spans="1:3" x14ac:dyDescent="0.25">
      <c r="A370" s="38">
        <v>495</v>
      </c>
      <c r="B370" s="38" t="s">
        <v>2445</v>
      </c>
      <c r="C370" s="38" t="s">
        <v>1272</v>
      </c>
    </row>
    <row r="371" spans="1:3" x14ac:dyDescent="0.25">
      <c r="A371" s="38">
        <v>496</v>
      </c>
      <c r="B371" s="38" t="s">
        <v>1540</v>
      </c>
      <c r="C371" s="38" t="s">
        <v>1274</v>
      </c>
    </row>
    <row r="372" spans="1:3" x14ac:dyDescent="0.25">
      <c r="A372" s="38">
        <v>497</v>
      </c>
      <c r="B372" s="38" t="s">
        <v>2438</v>
      </c>
      <c r="C372" s="38" t="s">
        <v>1274</v>
      </c>
    </row>
    <row r="373" spans="1:3" x14ac:dyDescent="0.25">
      <c r="A373" s="38">
        <v>498</v>
      </c>
      <c r="B373" s="38" t="s">
        <v>2327</v>
      </c>
      <c r="C373" s="38" t="s">
        <v>1271</v>
      </c>
    </row>
    <row r="374" spans="1:3" x14ac:dyDescent="0.25">
      <c r="A374" s="38">
        <v>499</v>
      </c>
      <c r="B374" s="38" t="s">
        <v>1541</v>
      </c>
      <c r="C374" s="38" t="s">
        <v>1271</v>
      </c>
    </row>
    <row r="375" spans="1:3" x14ac:dyDescent="0.25">
      <c r="A375" s="38">
        <v>500</v>
      </c>
      <c r="B375" s="38" t="s">
        <v>1542</v>
      </c>
      <c r="C375" s="38" t="s">
        <v>1274</v>
      </c>
    </row>
    <row r="376" spans="1:3" x14ac:dyDescent="0.25">
      <c r="A376" s="38">
        <v>501</v>
      </c>
      <c r="B376" s="38" t="s">
        <v>1543</v>
      </c>
      <c r="C376" s="38" t="s">
        <v>1274</v>
      </c>
    </row>
    <row r="377" spans="1:3" x14ac:dyDescent="0.25">
      <c r="A377" s="38">
        <v>502</v>
      </c>
      <c r="B377" s="38" t="s">
        <v>2373</v>
      </c>
      <c r="C377" s="38" t="s">
        <v>1274</v>
      </c>
    </row>
    <row r="378" spans="1:3" x14ac:dyDescent="0.25">
      <c r="A378" s="38">
        <v>504</v>
      </c>
      <c r="B378" s="38" t="s">
        <v>2254</v>
      </c>
      <c r="C378" s="38" t="s">
        <v>1274</v>
      </c>
    </row>
    <row r="379" spans="1:3" x14ac:dyDescent="0.25">
      <c r="A379" s="38">
        <v>507</v>
      </c>
      <c r="B379" s="38" t="s">
        <v>1968</v>
      </c>
      <c r="C379" s="38" t="s">
        <v>1271</v>
      </c>
    </row>
    <row r="380" spans="1:3" x14ac:dyDescent="0.25">
      <c r="A380" s="38">
        <v>510</v>
      </c>
      <c r="B380" s="38" t="s">
        <v>1544</v>
      </c>
      <c r="C380" s="38" t="s">
        <v>1274</v>
      </c>
    </row>
    <row r="381" spans="1:3" x14ac:dyDescent="0.25">
      <c r="A381" s="38">
        <v>511</v>
      </c>
      <c r="B381" s="38" t="s">
        <v>1545</v>
      </c>
      <c r="C381" s="38" t="s">
        <v>1274</v>
      </c>
    </row>
    <row r="382" spans="1:3" x14ac:dyDescent="0.25">
      <c r="A382" s="38">
        <v>512</v>
      </c>
      <c r="B382" s="38" t="s">
        <v>2257</v>
      </c>
      <c r="C382" s="38" t="s">
        <v>1273</v>
      </c>
    </row>
    <row r="383" spans="1:3" x14ac:dyDescent="0.25">
      <c r="A383" s="38">
        <v>513</v>
      </c>
      <c r="B383" s="38" t="s">
        <v>1546</v>
      </c>
      <c r="C383" s="38" t="s">
        <v>1272</v>
      </c>
    </row>
    <row r="384" spans="1:3" x14ac:dyDescent="0.25">
      <c r="A384" s="38">
        <v>514</v>
      </c>
      <c r="B384" s="38" t="s">
        <v>2313</v>
      </c>
      <c r="C384" s="38" t="s">
        <v>1271</v>
      </c>
    </row>
    <row r="385" spans="1:3" x14ac:dyDescent="0.25">
      <c r="A385" s="38">
        <v>515</v>
      </c>
      <c r="B385" s="38" t="s">
        <v>1547</v>
      </c>
      <c r="C385" s="38" t="s">
        <v>1271</v>
      </c>
    </row>
    <row r="386" spans="1:3" x14ac:dyDescent="0.25">
      <c r="A386" s="38">
        <v>516</v>
      </c>
      <c r="B386" s="38" t="s">
        <v>1548</v>
      </c>
      <c r="C386" s="38" t="s">
        <v>1271</v>
      </c>
    </row>
    <row r="387" spans="1:3" x14ac:dyDescent="0.25">
      <c r="A387" s="38">
        <v>517</v>
      </c>
      <c r="B387" s="38" t="s">
        <v>1549</v>
      </c>
      <c r="C387" s="38" t="s">
        <v>1271</v>
      </c>
    </row>
    <row r="388" spans="1:3" x14ac:dyDescent="0.25">
      <c r="A388" s="38">
        <v>518</v>
      </c>
      <c r="B388" s="38" t="s">
        <v>1550</v>
      </c>
      <c r="C388" s="38" t="s">
        <v>1274</v>
      </c>
    </row>
    <row r="389" spans="1:3" x14ac:dyDescent="0.25">
      <c r="A389" s="38">
        <v>519</v>
      </c>
      <c r="B389" s="38" t="s">
        <v>1551</v>
      </c>
      <c r="C389" s="38" t="s">
        <v>1272</v>
      </c>
    </row>
    <row r="390" spans="1:3" x14ac:dyDescent="0.25">
      <c r="A390" s="38">
        <v>520</v>
      </c>
      <c r="B390" s="38" t="s">
        <v>1552</v>
      </c>
      <c r="C390" s="38" t="s">
        <v>1274</v>
      </c>
    </row>
    <row r="391" spans="1:3" x14ac:dyDescent="0.25">
      <c r="A391" s="38">
        <v>521</v>
      </c>
      <c r="B391" s="38" t="s">
        <v>1553</v>
      </c>
      <c r="C391" s="38" t="s">
        <v>1272</v>
      </c>
    </row>
    <row r="392" spans="1:3" x14ac:dyDescent="0.25">
      <c r="A392" s="38">
        <v>522</v>
      </c>
      <c r="B392" s="38" t="s">
        <v>1554</v>
      </c>
      <c r="C392" s="38" t="s">
        <v>1271</v>
      </c>
    </row>
    <row r="393" spans="1:3" x14ac:dyDescent="0.25">
      <c r="A393" s="38">
        <v>524</v>
      </c>
      <c r="B393" s="38" t="s">
        <v>1555</v>
      </c>
      <c r="C393" s="38" t="s">
        <v>1271</v>
      </c>
    </row>
    <row r="394" spans="1:3" x14ac:dyDescent="0.25">
      <c r="A394" s="38">
        <v>525</v>
      </c>
      <c r="B394" s="38" t="s">
        <v>2342</v>
      </c>
      <c r="C394" s="38" t="s">
        <v>1271</v>
      </c>
    </row>
    <row r="395" spans="1:3" x14ac:dyDescent="0.25">
      <c r="A395" s="38">
        <v>527</v>
      </c>
      <c r="B395" s="38" t="s">
        <v>1951</v>
      </c>
      <c r="C395" s="38" t="s">
        <v>1271</v>
      </c>
    </row>
    <row r="396" spans="1:3" x14ac:dyDescent="0.25">
      <c r="A396" s="38">
        <v>528</v>
      </c>
      <c r="B396" s="38" t="s">
        <v>1556</v>
      </c>
      <c r="C396" s="38" t="s">
        <v>1274</v>
      </c>
    </row>
    <row r="397" spans="1:3" x14ac:dyDescent="0.25">
      <c r="A397" s="38">
        <v>529</v>
      </c>
      <c r="B397" s="38" t="s">
        <v>1557</v>
      </c>
      <c r="C397" s="38" t="s">
        <v>1271</v>
      </c>
    </row>
    <row r="398" spans="1:3" x14ac:dyDescent="0.25">
      <c r="A398" s="38">
        <v>530</v>
      </c>
      <c r="B398" s="38" t="s">
        <v>1558</v>
      </c>
      <c r="C398" s="38" t="s">
        <v>1271</v>
      </c>
    </row>
    <row r="399" spans="1:3" x14ac:dyDescent="0.25">
      <c r="A399" s="38">
        <v>531</v>
      </c>
      <c r="B399" s="38" t="s">
        <v>1559</v>
      </c>
      <c r="C399" s="38" t="s">
        <v>1271</v>
      </c>
    </row>
    <row r="400" spans="1:3" x14ac:dyDescent="0.25">
      <c r="A400" s="38">
        <v>532</v>
      </c>
      <c r="B400" s="38" t="s">
        <v>1560</v>
      </c>
      <c r="C400" s="38" t="s">
        <v>1274</v>
      </c>
    </row>
    <row r="401" spans="1:3" x14ac:dyDescent="0.25">
      <c r="A401" s="38">
        <v>533</v>
      </c>
      <c r="B401" s="38" t="s">
        <v>1943</v>
      </c>
      <c r="C401" s="38" t="s">
        <v>1271</v>
      </c>
    </row>
    <row r="402" spans="1:3" x14ac:dyDescent="0.25">
      <c r="A402" s="38">
        <v>534</v>
      </c>
      <c r="B402" s="38" t="s">
        <v>1561</v>
      </c>
      <c r="C402" s="38" t="s">
        <v>1271</v>
      </c>
    </row>
    <row r="403" spans="1:3" x14ac:dyDescent="0.25">
      <c r="A403" s="38">
        <v>535</v>
      </c>
      <c r="B403" s="38" t="s">
        <v>2319</v>
      </c>
      <c r="C403" s="38" t="s">
        <v>1271</v>
      </c>
    </row>
    <row r="404" spans="1:3" x14ac:dyDescent="0.25">
      <c r="A404" s="38">
        <v>536</v>
      </c>
      <c r="B404" s="38" t="s">
        <v>1562</v>
      </c>
      <c r="C404" s="38" t="s">
        <v>1271</v>
      </c>
    </row>
    <row r="405" spans="1:3" x14ac:dyDescent="0.25">
      <c r="A405" s="38">
        <v>537</v>
      </c>
      <c r="B405" s="38" t="s">
        <v>1563</v>
      </c>
      <c r="C405" s="38" t="s">
        <v>1273</v>
      </c>
    </row>
    <row r="406" spans="1:3" x14ac:dyDescent="0.25">
      <c r="A406" s="38">
        <v>538</v>
      </c>
      <c r="B406" s="38" t="s">
        <v>2391</v>
      </c>
      <c r="C406" s="38" t="s">
        <v>1274</v>
      </c>
    </row>
    <row r="407" spans="1:3" x14ac:dyDescent="0.25">
      <c r="A407" s="38">
        <v>539</v>
      </c>
      <c r="B407" s="38" t="s">
        <v>2333</v>
      </c>
      <c r="C407" s="38" t="s">
        <v>1271</v>
      </c>
    </row>
    <row r="408" spans="1:3" x14ac:dyDescent="0.25">
      <c r="A408" s="38">
        <v>540</v>
      </c>
      <c r="B408" s="38" t="s">
        <v>2397</v>
      </c>
      <c r="C408" s="38" t="s">
        <v>1271</v>
      </c>
    </row>
    <row r="409" spans="1:3" x14ac:dyDescent="0.25">
      <c r="A409" s="38">
        <v>541</v>
      </c>
      <c r="B409" s="38" t="s">
        <v>1564</v>
      </c>
      <c r="C409" s="38" t="s">
        <v>1271</v>
      </c>
    </row>
    <row r="410" spans="1:3" x14ac:dyDescent="0.25">
      <c r="A410" s="38">
        <v>542</v>
      </c>
      <c r="B410" s="38" t="s">
        <v>2350</v>
      </c>
      <c r="C410" s="38" t="s">
        <v>1271</v>
      </c>
    </row>
    <row r="411" spans="1:3" x14ac:dyDescent="0.25">
      <c r="A411" s="38">
        <v>544</v>
      </c>
      <c r="B411" s="38" t="s">
        <v>1565</v>
      </c>
      <c r="C411" s="38" t="s">
        <v>1271</v>
      </c>
    </row>
    <row r="412" spans="1:3" x14ac:dyDescent="0.25">
      <c r="A412" s="38">
        <v>545</v>
      </c>
      <c r="B412" s="38" t="s">
        <v>1566</v>
      </c>
      <c r="C412" s="38" t="s">
        <v>1271</v>
      </c>
    </row>
    <row r="413" spans="1:3" x14ac:dyDescent="0.25">
      <c r="A413" s="38">
        <v>546</v>
      </c>
      <c r="B413" s="38" t="s">
        <v>1567</v>
      </c>
      <c r="C413" s="38" t="s">
        <v>1271</v>
      </c>
    </row>
    <row r="414" spans="1:3" x14ac:dyDescent="0.25">
      <c r="A414" s="38">
        <v>547</v>
      </c>
      <c r="B414" s="38" t="s">
        <v>1568</v>
      </c>
      <c r="C414" s="38" t="s">
        <v>1271</v>
      </c>
    </row>
    <row r="415" spans="1:3" x14ac:dyDescent="0.25">
      <c r="A415" s="38">
        <v>548</v>
      </c>
      <c r="B415" s="38" t="s">
        <v>1569</v>
      </c>
      <c r="C415" s="38" t="s">
        <v>1271</v>
      </c>
    </row>
    <row r="416" spans="1:3" x14ac:dyDescent="0.25">
      <c r="A416" s="38">
        <v>549</v>
      </c>
      <c r="B416" s="38" t="s">
        <v>1570</v>
      </c>
      <c r="C416" s="38" t="s">
        <v>1271</v>
      </c>
    </row>
    <row r="417" spans="1:3" x14ac:dyDescent="0.25">
      <c r="A417" s="38">
        <v>551</v>
      </c>
      <c r="B417" s="38" t="s">
        <v>1571</v>
      </c>
      <c r="C417" s="38" t="s">
        <v>1271</v>
      </c>
    </row>
    <row r="418" spans="1:3" x14ac:dyDescent="0.25">
      <c r="A418" s="38">
        <v>552</v>
      </c>
      <c r="B418" s="38" t="s">
        <v>1572</v>
      </c>
      <c r="C418" s="38" t="s">
        <v>1271</v>
      </c>
    </row>
    <row r="419" spans="1:3" x14ac:dyDescent="0.25">
      <c r="A419" s="38">
        <v>553</v>
      </c>
      <c r="B419" s="38" t="s">
        <v>2533</v>
      </c>
      <c r="C419" s="38" t="s">
        <v>1271</v>
      </c>
    </row>
    <row r="420" spans="1:3" x14ac:dyDescent="0.25">
      <c r="A420" s="38">
        <v>554</v>
      </c>
      <c r="B420" s="38" t="s">
        <v>1573</v>
      </c>
      <c r="C420" s="38" t="s">
        <v>1271</v>
      </c>
    </row>
    <row r="421" spans="1:3" x14ac:dyDescent="0.25">
      <c r="A421" s="38">
        <v>555</v>
      </c>
      <c r="B421" s="38" t="s">
        <v>1574</v>
      </c>
      <c r="C421" s="38" t="s">
        <v>1271</v>
      </c>
    </row>
    <row r="422" spans="1:3" x14ac:dyDescent="0.25">
      <c r="A422" s="38">
        <v>556</v>
      </c>
      <c r="B422" s="38" t="s">
        <v>1575</v>
      </c>
      <c r="C422" s="38" t="s">
        <v>1271</v>
      </c>
    </row>
    <row r="423" spans="1:3" x14ac:dyDescent="0.25">
      <c r="A423" s="38">
        <v>557</v>
      </c>
      <c r="B423" s="38" t="s">
        <v>1576</v>
      </c>
      <c r="C423" s="38" t="s">
        <v>1271</v>
      </c>
    </row>
    <row r="424" spans="1:3" x14ac:dyDescent="0.25">
      <c r="A424" s="38">
        <v>558</v>
      </c>
      <c r="B424" s="38" t="s">
        <v>2322</v>
      </c>
      <c r="C424" s="38" t="s">
        <v>1271</v>
      </c>
    </row>
    <row r="425" spans="1:3" x14ac:dyDescent="0.25">
      <c r="A425" s="38">
        <v>559</v>
      </c>
      <c r="B425" s="38" t="s">
        <v>1577</v>
      </c>
      <c r="C425" s="38" t="s">
        <v>1271</v>
      </c>
    </row>
    <row r="426" spans="1:3" x14ac:dyDescent="0.25">
      <c r="A426" s="38">
        <v>560</v>
      </c>
      <c r="B426" s="38" t="s">
        <v>1578</v>
      </c>
      <c r="C426" s="38" t="s">
        <v>1271</v>
      </c>
    </row>
    <row r="427" spans="1:3" x14ac:dyDescent="0.25">
      <c r="A427" s="38">
        <v>561</v>
      </c>
      <c r="B427" s="38" t="s">
        <v>1579</v>
      </c>
      <c r="C427" s="38" t="s">
        <v>1271</v>
      </c>
    </row>
    <row r="428" spans="1:3" x14ac:dyDescent="0.25">
      <c r="A428" s="38">
        <v>562</v>
      </c>
      <c r="B428" s="38" t="s">
        <v>1580</v>
      </c>
      <c r="C428" s="38" t="s">
        <v>1271</v>
      </c>
    </row>
    <row r="429" spans="1:3" x14ac:dyDescent="0.25">
      <c r="A429" s="38">
        <v>563</v>
      </c>
      <c r="B429" s="38" t="s">
        <v>1581</v>
      </c>
      <c r="C429" s="38" t="s">
        <v>1271</v>
      </c>
    </row>
    <row r="430" spans="1:3" x14ac:dyDescent="0.25">
      <c r="A430" s="38">
        <v>564</v>
      </c>
      <c r="B430" s="38" t="s">
        <v>1582</v>
      </c>
      <c r="C430" s="38" t="s">
        <v>1271</v>
      </c>
    </row>
    <row r="431" spans="1:3" x14ac:dyDescent="0.25">
      <c r="A431" s="38">
        <v>565</v>
      </c>
      <c r="B431" s="38" t="s">
        <v>1583</v>
      </c>
      <c r="C431" s="38" t="s">
        <v>1271</v>
      </c>
    </row>
    <row r="432" spans="1:3" x14ac:dyDescent="0.25">
      <c r="A432" s="38">
        <v>566</v>
      </c>
      <c r="B432" s="38" t="s">
        <v>1584</v>
      </c>
      <c r="C432" s="38" t="s">
        <v>1271</v>
      </c>
    </row>
    <row r="433" spans="1:3" x14ac:dyDescent="0.25">
      <c r="A433" s="38">
        <v>567</v>
      </c>
      <c r="B433" s="38" t="s">
        <v>1585</v>
      </c>
      <c r="C433" s="38" t="s">
        <v>1271</v>
      </c>
    </row>
    <row r="434" spans="1:3" x14ac:dyDescent="0.25">
      <c r="A434" s="38">
        <v>568</v>
      </c>
      <c r="B434" s="38" t="s">
        <v>1586</v>
      </c>
      <c r="C434" s="38" t="s">
        <v>1271</v>
      </c>
    </row>
    <row r="435" spans="1:3" x14ac:dyDescent="0.25">
      <c r="A435" s="38">
        <v>569</v>
      </c>
      <c r="B435" s="38" t="s">
        <v>1587</v>
      </c>
      <c r="C435" s="38" t="s">
        <v>1271</v>
      </c>
    </row>
    <row r="436" spans="1:3" s="69" customFormat="1" x14ac:dyDescent="0.25">
      <c r="A436" s="71">
        <v>570</v>
      </c>
      <c r="B436" s="71" t="s">
        <v>1588</v>
      </c>
      <c r="C436" s="71" t="s">
        <v>1271</v>
      </c>
    </row>
    <row r="437" spans="1:3" x14ac:dyDescent="0.25">
      <c r="A437" s="38">
        <v>571</v>
      </c>
      <c r="B437" s="38" t="s">
        <v>1589</v>
      </c>
      <c r="C437" s="38" t="s">
        <v>1271</v>
      </c>
    </row>
    <row r="438" spans="1:3" x14ac:dyDescent="0.25">
      <c r="A438" s="38">
        <v>572</v>
      </c>
      <c r="B438" s="38" t="s">
        <v>1590</v>
      </c>
      <c r="C438" s="38" t="s">
        <v>1271</v>
      </c>
    </row>
    <row r="439" spans="1:3" x14ac:dyDescent="0.25">
      <c r="A439" s="38">
        <v>573</v>
      </c>
      <c r="B439" s="38" t="s">
        <v>1591</v>
      </c>
      <c r="C439" s="38" t="s">
        <v>1271</v>
      </c>
    </row>
    <row r="440" spans="1:3" x14ac:dyDescent="0.25">
      <c r="A440" s="38">
        <v>574</v>
      </c>
      <c r="B440" s="38" t="s">
        <v>1592</v>
      </c>
      <c r="C440" s="38" t="s">
        <v>1271</v>
      </c>
    </row>
    <row r="441" spans="1:3" x14ac:dyDescent="0.25">
      <c r="A441" s="38">
        <v>575</v>
      </c>
      <c r="B441" s="38" t="s">
        <v>1593</v>
      </c>
      <c r="C441" s="38" t="s">
        <v>1271</v>
      </c>
    </row>
    <row r="442" spans="1:3" x14ac:dyDescent="0.25">
      <c r="A442" s="38">
        <v>576</v>
      </c>
      <c r="B442" s="38" t="s">
        <v>2452</v>
      </c>
      <c r="C442" s="38" t="s">
        <v>1273</v>
      </c>
    </row>
    <row r="443" spans="1:3" x14ac:dyDescent="0.25">
      <c r="A443" s="38">
        <v>577</v>
      </c>
      <c r="B443" s="38" t="s">
        <v>1594</v>
      </c>
      <c r="C443" s="38" t="s">
        <v>1271</v>
      </c>
    </row>
    <row r="444" spans="1:3" x14ac:dyDescent="0.25">
      <c r="A444" s="38">
        <v>578</v>
      </c>
      <c r="B444" s="38" t="s">
        <v>1595</v>
      </c>
      <c r="C444" s="38" t="s">
        <v>1271</v>
      </c>
    </row>
    <row r="445" spans="1:3" x14ac:dyDescent="0.25">
      <c r="A445" s="38">
        <v>579</v>
      </c>
      <c r="B445" s="38" t="s">
        <v>1596</v>
      </c>
      <c r="C445" s="38" t="s">
        <v>1272</v>
      </c>
    </row>
    <row r="446" spans="1:3" x14ac:dyDescent="0.25">
      <c r="A446" s="38">
        <v>580</v>
      </c>
      <c r="B446" s="38" t="s">
        <v>1597</v>
      </c>
      <c r="C446" s="38" t="s">
        <v>1271</v>
      </c>
    </row>
    <row r="447" spans="1:3" x14ac:dyDescent="0.25">
      <c r="A447" s="38">
        <v>581</v>
      </c>
      <c r="B447" s="38" t="s">
        <v>1598</v>
      </c>
      <c r="C447" s="38" t="s">
        <v>1271</v>
      </c>
    </row>
    <row r="448" spans="1:3" x14ac:dyDescent="0.25">
      <c r="A448" s="38">
        <v>582</v>
      </c>
      <c r="B448" s="38" t="s">
        <v>2451</v>
      </c>
      <c r="C448" s="38" t="s">
        <v>1273</v>
      </c>
    </row>
    <row r="449" spans="1:3" x14ac:dyDescent="0.25">
      <c r="A449" s="38">
        <v>583</v>
      </c>
      <c r="B449" s="38" t="s">
        <v>1599</v>
      </c>
      <c r="C449" s="38" t="s">
        <v>1271</v>
      </c>
    </row>
    <row r="450" spans="1:3" x14ac:dyDescent="0.25">
      <c r="A450" s="38">
        <v>584</v>
      </c>
      <c r="B450" s="38" t="s">
        <v>1600</v>
      </c>
      <c r="C450" s="38" t="s">
        <v>1273</v>
      </c>
    </row>
    <row r="451" spans="1:3" x14ac:dyDescent="0.25">
      <c r="A451" s="38">
        <v>585</v>
      </c>
      <c r="B451" s="38" t="s">
        <v>1601</v>
      </c>
      <c r="C451" s="38" t="s">
        <v>1271</v>
      </c>
    </row>
    <row r="452" spans="1:3" x14ac:dyDescent="0.25">
      <c r="A452" s="38">
        <v>586</v>
      </c>
      <c r="B452" s="38" t="s">
        <v>1602</v>
      </c>
      <c r="C452" s="38" t="s">
        <v>1271</v>
      </c>
    </row>
    <row r="453" spans="1:3" x14ac:dyDescent="0.25">
      <c r="A453" s="38">
        <v>587</v>
      </c>
      <c r="B453" s="38" t="s">
        <v>1603</v>
      </c>
      <c r="C453" s="38" t="s">
        <v>1271</v>
      </c>
    </row>
    <row r="454" spans="1:3" x14ac:dyDescent="0.25">
      <c r="A454" s="38">
        <v>588</v>
      </c>
      <c r="B454" s="38" t="s">
        <v>1604</v>
      </c>
      <c r="C454" s="38" t="s">
        <v>1271</v>
      </c>
    </row>
    <row r="455" spans="1:3" s="69" customFormat="1" x14ac:dyDescent="0.25">
      <c r="A455" s="76">
        <v>589</v>
      </c>
      <c r="B455" s="76" t="s">
        <v>1605</v>
      </c>
      <c r="C455" s="76" t="s">
        <v>1271</v>
      </c>
    </row>
    <row r="456" spans="1:3" x14ac:dyDescent="0.25">
      <c r="A456" s="38">
        <v>590</v>
      </c>
      <c r="B456" s="38" t="s">
        <v>1606</v>
      </c>
      <c r="C456" s="38" t="s">
        <v>1271</v>
      </c>
    </row>
    <row r="457" spans="1:3" x14ac:dyDescent="0.25">
      <c r="A457" s="38">
        <v>591</v>
      </c>
      <c r="B457" s="38" t="s">
        <v>2532</v>
      </c>
      <c r="C457" s="38" t="s">
        <v>1271</v>
      </c>
    </row>
    <row r="458" spans="1:3" x14ac:dyDescent="0.25">
      <c r="A458" s="38">
        <v>592</v>
      </c>
      <c r="B458" s="38" t="s">
        <v>1607</v>
      </c>
      <c r="C458" s="38" t="s">
        <v>1273</v>
      </c>
    </row>
    <row r="459" spans="1:3" x14ac:dyDescent="0.25">
      <c r="A459" s="38">
        <v>593</v>
      </c>
      <c r="B459" s="38" t="s">
        <v>1608</v>
      </c>
      <c r="C459" s="38" t="s">
        <v>1271</v>
      </c>
    </row>
    <row r="460" spans="1:3" x14ac:dyDescent="0.25">
      <c r="A460" s="38">
        <v>594</v>
      </c>
      <c r="B460" s="38" t="s">
        <v>1609</v>
      </c>
      <c r="C460" s="38" t="s">
        <v>1274</v>
      </c>
    </row>
    <row r="461" spans="1:3" x14ac:dyDescent="0.25">
      <c r="A461" s="38">
        <v>595</v>
      </c>
      <c r="B461" s="38" t="s">
        <v>2280</v>
      </c>
      <c r="C461" s="38" t="s">
        <v>1274</v>
      </c>
    </row>
    <row r="462" spans="1:3" x14ac:dyDescent="0.25">
      <c r="A462" s="38">
        <v>596</v>
      </c>
      <c r="B462" s="38" t="s">
        <v>2281</v>
      </c>
      <c r="C462" s="38" t="s">
        <v>1271</v>
      </c>
    </row>
    <row r="463" spans="1:3" x14ac:dyDescent="0.25">
      <c r="A463" s="38">
        <v>597</v>
      </c>
      <c r="B463" s="38" t="s">
        <v>2367</v>
      </c>
      <c r="C463" s="38" t="s">
        <v>1274</v>
      </c>
    </row>
    <row r="464" spans="1:3" x14ac:dyDescent="0.25">
      <c r="A464" s="38">
        <v>598</v>
      </c>
      <c r="B464" s="38" t="s">
        <v>2371</v>
      </c>
      <c r="C464" s="38" t="s">
        <v>1274</v>
      </c>
    </row>
    <row r="465" spans="1:3" x14ac:dyDescent="0.25">
      <c r="A465" s="38">
        <v>599</v>
      </c>
      <c r="B465" s="38" t="s">
        <v>1610</v>
      </c>
      <c r="C465" s="38" t="s">
        <v>1274</v>
      </c>
    </row>
    <row r="466" spans="1:3" x14ac:dyDescent="0.25">
      <c r="A466" s="38">
        <v>600</v>
      </c>
      <c r="B466" s="38" t="s">
        <v>2456</v>
      </c>
      <c r="C466" s="38" t="s">
        <v>1271</v>
      </c>
    </row>
    <row r="467" spans="1:3" x14ac:dyDescent="0.25">
      <c r="A467" s="38">
        <v>601</v>
      </c>
      <c r="B467" s="38" t="s">
        <v>2375</v>
      </c>
      <c r="C467" s="38" t="s">
        <v>1274</v>
      </c>
    </row>
    <row r="468" spans="1:3" x14ac:dyDescent="0.25">
      <c r="A468" s="38">
        <v>602</v>
      </c>
      <c r="B468" s="38" t="s">
        <v>2387</v>
      </c>
      <c r="C468" s="38" t="s">
        <v>1274</v>
      </c>
    </row>
    <row r="469" spans="1:3" s="69" customFormat="1" x14ac:dyDescent="0.25">
      <c r="A469" s="76">
        <v>603</v>
      </c>
      <c r="B469" s="76" t="s">
        <v>2388</v>
      </c>
      <c r="C469" s="76" t="s">
        <v>1274</v>
      </c>
    </row>
    <row r="470" spans="1:3" x14ac:dyDescent="0.25">
      <c r="A470" s="38">
        <v>604</v>
      </c>
      <c r="B470" s="38" t="s">
        <v>1611</v>
      </c>
      <c r="C470" s="38" t="s">
        <v>1274</v>
      </c>
    </row>
    <row r="471" spans="1:3" x14ac:dyDescent="0.25">
      <c r="A471" s="38">
        <v>605</v>
      </c>
      <c r="B471" s="38" t="s">
        <v>1612</v>
      </c>
      <c r="C471" s="38" t="s">
        <v>1274</v>
      </c>
    </row>
    <row r="472" spans="1:3" x14ac:dyDescent="0.25">
      <c r="A472" s="38">
        <v>606</v>
      </c>
      <c r="B472" s="38" t="s">
        <v>1613</v>
      </c>
      <c r="C472" s="38" t="s">
        <v>1274</v>
      </c>
    </row>
    <row r="473" spans="1:3" x14ac:dyDescent="0.25">
      <c r="A473" s="38">
        <v>607</v>
      </c>
      <c r="B473" s="38" t="s">
        <v>1614</v>
      </c>
      <c r="C473" s="38" t="s">
        <v>1271</v>
      </c>
    </row>
    <row r="474" spans="1:3" x14ac:dyDescent="0.25">
      <c r="A474" s="38">
        <v>608</v>
      </c>
      <c r="B474" s="38" t="s">
        <v>1615</v>
      </c>
      <c r="C474" s="38" t="s">
        <v>1272</v>
      </c>
    </row>
    <row r="475" spans="1:3" x14ac:dyDescent="0.25">
      <c r="A475" s="38">
        <v>609</v>
      </c>
      <c r="B475" s="38" t="s">
        <v>1616</v>
      </c>
      <c r="C475" s="38" t="s">
        <v>1272</v>
      </c>
    </row>
    <row r="476" spans="1:3" x14ac:dyDescent="0.25">
      <c r="A476" s="38">
        <v>610</v>
      </c>
      <c r="B476" s="38" t="s">
        <v>1617</v>
      </c>
      <c r="C476" s="38" t="s">
        <v>1271</v>
      </c>
    </row>
    <row r="477" spans="1:3" x14ac:dyDescent="0.25">
      <c r="A477" s="38">
        <v>611</v>
      </c>
      <c r="B477" s="38" t="s">
        <v>1618</v>
      </c>
      <c r="C477" s="38" t="s">
        <v>1271</v>
      </c>
    </row>
    <row r="478" spans="1:3" x14ac:dyDescent="0.25">
      <c r="A478" s="38">
        <v>612</v>
      </c>
      <c r="B478" s="38" t="s">
        <v>1619</v>
      </c>
      <c r="C478" s="38" t="s">
        <v>1272</v>
      </c>
    </row>
    <row r="479" spans="1:3" x14ac:dyDescent="0.25">
      <c r="A479" s="38">
        <v>613</v>
      </c>
      <c r="B479" s="38" t="s">
        <v>1620</v>
      </c>
      <c r="C479" s="38" t="s">
        <v>1272</v>
      </c>
    </row>
    <row r="480" spans="1:3" x14ac:dyDescent="0.25">
      <c r="A480" s="38">
        <v>614</v>
      </c>
      <c r="B480" s="38" t="s">
        <v>2459</v>
      </c>
      <c r="C480" s="38" t="s">
        <v>1271</v>
      </c>
    </row>
    <row r="481" spans="1:3" x14ac:dyDescent="0.25">
      <c r="A481" s="38">
        <v>615</v>
      </c>
      <c r="B481" s="38" t="s">
        <v>1621</v>
      </c>
      <c r="C481" s="38" t="s">
        <v>1273</v>
      </c>
    </row>
    <row r="482" spans="1:3" x14ac:dyDescent="0.25">
      <c r="A482" s="38">
        <v>616</v>
      </c>
      <c r="B482" s="38" t="s">
        <v>1622</v>
      </c>
      <c r="C482" s="38" t="s">
        <v>1273</v>
      </c>
    </row>
    <row r="483" spans="1:3" x14ac:dyDescent="0.25">
      <c r="A483" s="38">
        <v>617</v>
      </c>
      <c r="B483" s="38" t="s">
        <v>1623</v>
      </c>
      <c r="C483" s="38" t="s">
        <v>1271</v>
      </c>
    </row>
    <row r="484" spans="1:3" x14ac:dyDescent="0.25">
      <c r="A484" s="38">
        <v>618</v>
      </c>
      <c r="B484" s="38" t="s">
        <v>1624</v>
      </c>
      <c r="C484" s="38" t="s">
        <v>1271</v>
      </c>
    </row>
    <row r="485" spans="1:3" x14ac:dyDescent="0.25">
      <c r="A485" s="38">
        <v>619</v>
      </c>
      <c r="B485" s="38" t="s">
        <v>1625</v>
      </c>
      <c r="C485" s="38" t="s">
        <v>1273</v>
      </c>
    </row>
    <row r="486" spans="1:3" x14ac:dyDescent="0.25">
      <c r="A486" s="38">
        <v>620</v>
      </c>
      <c r="B486" s="38" t="s">
        <v>1626</v>
      </c>
      <c r="C486" s="38" t="s">
        <v>1271</v>
      </c>
    </row>
    <row r="487" spans="1:3" x14ac:dyDescent="0.25">
      <c r="A487" s="38">
        <v>621</v>
      </c>
      <c r="B487" s="38" t="s">
        <v>2253</v>
      </c>
      <c r="C487" s="38" t="s">
        <v>1271</v>
      </c>
    </row>
    <row r="488" spans="1:3" x14ac:dyDescent="0.25">
      <c r="A488" s="38">
        <v>622</v>
      </c>
      <c r="B488" s="38" t="s">
        <v>1627</v>
      </c>
      <c r="C488" s="38" t="s">
        <v>1271</v>
      </c>
    </row>
    <row r="489" spans="1:3" x14ac:dyDescent="0.25">
      <c r="A489" s="38">
        <v>623</v>
      </c>
      <c r="B489" s="38" t="s">
        <v>1628</v>
      </c>
      <c r="C489" s="38" t="s">
        <v>1271</v>
      </c>
    </row>
    <row r="490" spans="1:3" x14ac:dyDescent="0.25">
      <c r="A490" s="38">
        <v>624</v>
      </c>
      <c r="B490" s="38" t="s">
        <v>2277</v>
      </c>
      <c r="C490" s="38" t="s">
        <v>1271</v>
      </c>
    </row>
    <row r="491" spans="1:3" x14ac:dyDescent="0.25">
      <c r="A491" s="38">
        <v>625</v>
      </c>
      <c r="B491" s="38" t="s">
        <v>2278</v>
      </c>
      <c r="C491" s="38" t="s">
        <v>1271</v>
      </c>
    </row>
    <row r="492" spans="1:3" x14ac:dyDescent="0.25">
      <c r="A492" s="38">
        <v>626</v>
      </c>
      <c r="B492" s="38" t="s">
        <v>1629</v>
      </c>
      <c r="C492" s="38" t="s">
        <v>1271</v>
      </c>
    </row>
    <row r="493" spans="1:3" x14ac:dyDescent="0.25">
      <c r="A493" s="38">
        <v>627</v>
      </c>
      <c r="B493" s="38" t="s">
        <v>1630</v>
      </c>
      <c r="C493" s="38" t="s">
        <v>1271</v>
      </c>
    </row>
    <row r="494" spans="1:3" x14ac:dyDescent="0.25">
      <c r="A494" s="38">
        <v>628</v>
      </c>
      <c r="B494" s="38" t="s">
        <v>1631</v>
      </c>
      <c r="C494" s="38" t="s">
        <v>1271</v>
      </c>
    </row>
    <row r="495" spans="1:3" x14ac:dyDescent="0.25">
      <c r="A495" s="38">
        <v>629</v>
      </c>
      <c r="B495" s="38" t="s">
        <v>1632</v>
      </c>
      <c r="C495" s="38" t="s">
        <v>1271</v>
      </c>
    </row>
    <row r="496" spans="1:3" x14ac:dyDescent="0.25">
      <c r="A496" s="38">
        <v>630</v>
      </c>
      <c r="B496" s="38" t="s">
        <v>1633</v>
      </c>
      <c r="C496" s="38" t="s">
        <v>1272</v>
      </c>
    </row>
    <row r="497" spans="1:3" x14ac:dyDescent="0.25">
      <c r="A497" s="38">
        <v>631</v>
      </c>
      <c r="B497" s="38" t="s">
        <v>1634</v>
      </c>
      <c r="C497" s="38" t="s">
        <v>1272</v>
      </c>
    </row>
    <row r="498" spans="1:3" x14ac:dyDescent="0.25">
      <c r="A498" s="38">
        <v>632</v>
      </c>
      <c r="B498" s="38" t="s">
        <v>1635</v>
      </c>
      <c r="C498" s="38" t="s">
        <v>1274</v>
      </c>
    </row>
    <row r="499" spans="1:3" x14ac:dyDescent="0.25">
      <c r="A499" s="38">
        <v>633</v>
      </c>
      <c r="B499" s="38" t="s">
        <v>1636</v>
      </c>
      <c r="C499" s="38" t="s">
        <v>1274</v>
      </c>
    </row>
    <row r="500" spans="1:3" x14ac:dyDescent="0.25">
      <c r="A500" s="38">
        <v>634</v>
      </c>
      <c r="B500" s="38" t="s">
        <v>1637</v>
      </c>
      <c r="C500" s="38" t="s">
        <v>1272</v>
      </c>
    </row>
    <row r="501" spans="1:3" x14ac:dyDescent="0.25">
      <c r="A501" s="38">
        <v>635</v>
      </c>
      <c r="B501" s="38" t="s">
        <v>1638</v>
      </c>
      <c r="C501" s="38" t="s">
        <v>1274</v>
      </c>
    </row>
    <row r="502" spans="1:3" x14ac:dyDescent="0.25">
      <c r="A502" s="38">
        <v>636</v>
      </c>
      <c r="B502" s="38" t="s">
        <v>2276</v>
      </c>
      <c r="C502" s="38" t="s">
        <v>1274</v>
      </c>
    </row>
    <row r="503" spans="1:3" x14ac:dyDescent="0.25">
      <c r="A503" s="38">
        <v>637</v>
      </c>
      <c r="B503" s="38" t="s">
        <v>1639</v>
      </c>
      <c r="C503" s="38" t="s">
        <v>1274</v>
      </c>
    </row>
    <row r="504" spans="1:3" x14ac:dyDescent="0.25">
      <c r="A504" s="38">
        <v>638</v>
      </c>
      <c r="B504" s="38" t="s">
        <v>2361</v>
      </c>
      <c r="C504" s="38" t="s">
        <v>1274</v>
      </c>
    </row>
    <row r="505" spans="1:3" x14ac:dyDescent="0.25">
      <c r="A505" s="38">
        <v>639</v>
      </c>
      <c r="B505" s="38" t="s">
        <v>1640</v>
      </c>
      <c r="C505" s="38" t="s">
        <v>1271</v>
      </c>
    </row>
    <row r="506" spans="1:3" x14ac:dyDescent="0.25">
      <c r="A506" s="38">
        <v>640</v>
      </c>
      <c r="B506" s="38" t="s">
        <v>1641</v>
      </c>
      <c r="C506" s="38" t="s">
        <v>1271</v>
      </c>
    </row>
    <row r="507" spans="1:3" x14ac:dyDescent="0.25">
      <c r="A507" s="38">
        <v>641</v>
      </c>
      <c r="B507" s="38" t="s">
        <v>1642</v>
      </c>
      <c r="C507" s="38" t="s">
        <v>1271</v>
      </c>
    </row>
    <row r="508" spans="1:3" x14ac:dyDescent="0.25">
      <c r="A508" s="38">
        <v>642</v>
      </c>
      <c r="B508" s="38" t="s">
        <v>1643</v>
      </c>
      <c r="C508" s="38" t="s">
        <v>1271</v>
      </c>
    </row>
    <row r="509" spans="1:3" x14ac:dyDescent="0.25">
      <c r="A509" s="38">
        <v>643</v>
      </c>
      <c r="B509" s="38" t="s">
        <v>1644</v>
      </c>
      <c r="C509" s="38" t="s">
        <v>1274</v>
      </c>
    </row>
    <row r="510" spans="1:3" x14ac:dyDescent="0.25">
      <c r="A510" s="38">
        <v>644</v>
      </c>
      <c r="B510" s="38" t="s">
        <v>2386</v>
      </c>
      <c r="C510" s="38" t="s">
        <v>1274</v>
      </c>
    </row>
    <row r="511" spans="1:3" x14ac:dyDescent="0.25">
      <c r="A511" s="38">
        <v>645</v>
      </c>
      <c r="B511" s="38" t="s">
        <v>1645</v>
      </c>
      <c r="C511" s="38" t="s">
        <v>1274</v>
      </c>
    </row>
    <row r="512" spans="1:3" x14ac:dyDescent="0.25">
      <c r="A512" s="38">
        <v>646</v>
      </c>
      <c r="B512" s="38" t="s">
        <v>1646</v>
      </c>
      <c r="C512" s="38" t="s">
        <v>1274</v>
      </c>
    </row>
    <row r="513" spans="1:3" x14ac:dyDescent="0.25">
      <c r="A513" s="38">
        <v>647</v>
      </c>
      <c r="B513" s="38" t="s">
        <v>1647</v>
      </c>
      <c r="C513" s="38" t="s">
        <v>1274</v>
      </c>
    </row>
    <row r="514" spans="1:3" x14ac:dyDescent="0.25">
      <c r="A514" s="38">
        <v>648</v>
      </c>
      <c r="B514" s="38" t="s">
        <v>1648</v>
      </c>
      <c r="C514" s="38" t="s">
        <v>1271</v>
      </c>
    </row>
    <row r="515" spans="1:3" s="69" customFormat="1" x14ac:dyDescent="0.25">
      <c r="A515" s="87">
        <v>649</v>
      </c>
      <c r="B515" s="87" t="s">
        <v>1649</v>
      </c>
      <c r="C515" s="87" t="s">
        <v>1274</v>
      </c>
    </row>
    <row r="516" spans="1:3" x14ac:dyDescent="0.25">
      <c r="A516" s="38">
        <v>650</v>
      </c>
      <c r="B516" s="38" t="s">
        <v>2369</v>
      </c>
      <c r="C516" s="38" t="s">
        <v>1274</v>
      </c>
    </row>
    <row r="517" spans="1:3" x14ac:dyDescent="0.25">
      <c r="A517" s="38">
        <v>651</v>
      </c>
      <c r="B517" s="38" t="s">
        <v>2270</v>
      </c>
      <c r="C517" s="38" t="s">
        <v>1272</v>
      </c>
    </row>
    <row r="518" spans="1:3" x14ac:dyDescent="0.25">
      <c r="A518" s="38">
        <v>653</v>
      </c>
      <c r="B518" s="38" t="s">
        <v>2275</v>
      </c>
      <c r="C518" s="38" t="s">
        <v>1274</v>
      </c>
    </row>
    <row r="519" spans="1:3" x14ac:dyDescent="0.25">
      <c r="A519" s="38">
        <v>654</v>
      </c>
      <c r="B519" s="38" t="s">
        <v>2392</v>
      </c>
      <c r="C519" s="38" t="s">
        <v>1274</v>
      </c>
    </row>
    <row r="520" spans="1:3" x14ac:dyDescent="0.25">
      <c r="A520" s="38">
        <v>655</v>
      </c>
      <c r="B520" s="38" t="s">
        <v>1981</v>
      </c>
      <c r="C520" s="38" t="s">
        <v>1271</v>
      </c>
    </row>
    <row r="521" spans="1:3" x14ac:dyDescent="0.25">
      <c r="A521" s="38">
        <v>658</v>
      </c>
      <c r="B521" s="38" t="s">
        <v>2274</v>
      </c>
      <c r="C521" s="38" t="s">
        <v>1271</v>
      </c>
    </row>
    <row r="522" spans="1:3" x14ac:dyDescent="0.25">
      <c r="A522" s="38">
        <v>659</v>
      </c>
      <c r="B522" s="38" t="s">
        <v>1973</v>
      </c>
      <c r="C522" s="38" t="s">
        <v>1271</v>
      </c>
    </row>
    <row r="523" spans="1:3" x14ac:dyDescent="0.25">
      <c r="A523" s="38">
        <v>660</v>
      </c>
      <c r="B523" s="38" t="s">
        <v>2184</v>
      </c>
      <c r="C523" s="38" t="s">
        <v>1272</v>
      </c>
    </row>
    <row r="524" spans="1:3" x14ac:dyDescent="0.25">
      <c r="A524" s="38">
        <v>661</v>
      </c>
      <c r="B524" s="38" t="s">
        <v>1366</v>
      </c>
      <c r="C524" s="38" t="s">
        <v>1272</v>
      </c>
    </row>
    <row r="525" spans="1:3" x14ac:dyDescent="0.25">
      <c r="A525" s="38">
        <v>662</v>
      </c>
      <c r="B525" s="38" t="s">
        <v>2384</v>
      </c>
      <c r="C525" s="38" t="s">
        <v>1274</v>
      </c>
    </row>
    <row r="526" spans="1:3" x14ac:dyDescent="0.25">
      <c r="A526" s="38">
        <v>663</v>
      </c>
      <c r="B526" s="38" t="s">
        <v>2534</v>
      </c>
      <c r="C526" s="38" t="s">
        <v>1271</v>
      </c>
    </row>
    <row r="527" spans="1:3" x14ac:dyDescent="0.25">
      <c r="A527" s="38">
        <v>664</v>
      </c>
      <c r="B527" s="38" t="s">
        <v>2338</v>
      </c>
      <c r="C527" s="38" t="s">
        <v>1274</v>
      </c>
    </row>
    <row r="528" spans="1:3" x14ac:dyDescent="0.25">
      <c r="A528" s="38">
        <v>665</v>
      </c>
      <c r="B528" s="38" t="s">
        <v>2372</v>
      </c>
      <c r="C528" s="38" t="s">
        <v>1274</v>
      </c>
    </row>
    <row r="529" spans="1:3" x14ac:dyDescent="0.25">
      <c r="A529" s="38">
        <v>666</v>
      </c>
      <c r="B529" s="38" t="s">
        <v>2346</v>
      </c>
      <c r="C529" s="38" t="s">
        <v>1274</v>
      </c>
    </row>
    <row r="530" spans="1:3" x14ac:dyDescent="0.25">
      <c r="A530" s="38">
        <v>667</v>
      </c>
      <c r="B530" s="38" t="s">
        <v>2385</v>
      </c>
      <c r="C530" s="38" t="s">
        <v>1274</v>
      </c>
    </row>
    <row r="531" spans="1:3" x14ac:dyDescent="0.25">
      <c r="A531" s="38">
        <v>668</v>
      </c>
      <c r="B531" s="38" t="s">
        <v>2289</v>
      </c>
      <c r="C531" s="38" t="s">
        <v>1274</v>
      </c>
    </row>
    <row r="532" spans="1:3" x14ac:dyDescent="0.25">
      <c r="A532" s="38">
        <v>669</v>
      </c>
      <c r="B532" s="38" t="s">
        <v>2252</v>
      </c>
      <c r="C532" s="38" t="s">
        <v>1271</v>
      </c>
    </row>
    <row r="533" spans="1:3" x14ac:dyDescent="0.25">
      <c r="A533" s="38">
        <v>670</v>
      </c>
      <c r="B533" s="38" t="s">
        <v>2273</v>
      </c>
      <c r="C533" s="38" t="s">
        <v>1271</v>
      </c>
    </row>
    <row r="534" spans="1:3" x14ac:dyDescent="0.25">
      <c r="A534" s="38">
        <v>671</v>
      </c>
      <c r="B534" s="38" t="s">
        <v>2252</v>
      </c>
      <c r="C534" s="38" t="s">
        <v>1271</v>
      </c>
    </row>
    <row r="535" spans="1:3" x14ac:dyDescent="0.25">
      <c r="A535" s="38">
        <v>672</v>
      </c>
      <c r="B535" s="38" t="s">
        <v>2324</v>
      </c>
      <c r="C535" s="38" t="s">
        <v>1271</v>
      </c>
    </row>
    <row r="536" spans="1:3" x14ac:dyDescent="0.25">
      <c r="A536" s="38">
        <v>673</v>
      </c>
      <c r="B536" s="38" t="s">
        <v>2271</v>
      </c>
      <c r="C536" s="38" t="s">
        <v>1272</v>
      </c>
    </row>
    <row r="537" spans="1:3" x14ac:dyDescent="0.25">
      <c r="A537" s="38">
        <v>676</v>
      </c>
      <c r="B537" s="38" t="s">
        <v>2341</v>
      </c>
      <c r="C537" s="38" t="s">
        <v>1271</v>
      </c>
    </row>
    <row r="538" spans="1:3" x14ac:dyDescent="0.25">
      <c r="A538" s="38">
        <v>677</v>
      </c>
      <c r="B538" s="38" t="s">
        <v>1972</v>
      </c>
      <c r="C538" s="38" t="s">
        <v>1273</v>
      </c>
    </row>
    <row r="539" spans="1:3" x14ac:dyDescent="0.25">
      <c r="A539" s="38">
        <v>678</v>
      </c>
      <c r="B539" s="38" t="s">
        <v>2399</v>
      </c>
      <c r="C539" s="38" t="s">
        <v>1271</v>
      </c>
    </row>
    <row r="540" spans="1:3" x14ac:dyDescent="0.25">
      <c r="A540" s="38">
        <v>679</v>
      </c>
      <c r="B540" s="38" t="s">
        <v>1979</v>
      </c>
      <c r="C540" s="38" t="s">
        <v>1274</v>
      </c>
    </row>
    <row r="541" spans="1:3" x14ac:dyDescent="0.25">
      <c r="A541" s="38">
        <v>680</v>
      </c>
      <c r="B541" s="38" t="s">
        <v>1987</v>
      </c>
      <c r="C541" s="38" t="s">
        <v>1272</v>
      </c>
    </row>
    <row r="542" spans="1:3" x14ac:dyDescent="0.25">
      <c r="A542" s="38">
        <v>681</v>
      </c>
      <c r="B542" s="38" t="s">
        <v>2002</v>
      </c>
      <c r="C542" s="38" t="s">
        <v>1272</v>
      </c>
    </row>
    <row r="543" spans="1:3" x14ac:dyDescent="0.25">
      <c r="A543" s="38">
        <v>682</v>
      </c>
      <c r="B543" s="38" t="s">
        <v>1989</v>
      </c>
      <c r="C543" s="38" t="s">
        <v>1272</v>
      </c>
    </row>
    <row r="544" spans="1:3" x14ac:dyDescent="0.25">
      <c r="A544" s="38">
        <v>683</v>
      </c>
      <c r="B544" s="38" t="s">
        <v>2272</v>
      </c>
      <c r="C544" s="38" t="s">
        <v>1274</v>
      </c>
    </row>
    <row r="545" spans="1:3" x14ac:dyDescent="0.25">
      <c r="A545" s="38">
        <v>684</v>
      </c>
      <c r="B545" s="38" t="s">
        <v>1988</v>
      </c>
      <c r="C545" s="38" t="s">
        <v>1271</v>
      </c>
    </row>
    <row r="546" spans="1:3" x14ac:dyDescent="0.25">
      <c r="A546" s="38">
        <v>685</v>
      </c>
      <c r="B546" s="38" t="s">
        <v>2251</v>
      </c>
      <c r="C546" s="38" t="s">
        <v>1271</v>
      </c>
    </row>
    <row r="547" spans="1:3" x14ac:dyDescent="0.25">
      <c r="A547" s="38">
        <v>686</v>
      </c>
      <c r="B547" s="38" t="s">
        <v>2310</v>
      </c>
      <c r="C547" s="38" t="s">
        <v>1271</v>
      </c>
    </row>
    <row r="548" spans="1:3" x14ac:dyDescent="0.25">
      <c r="A548" s="38">
        <v>687</v>
      </c>
      <c r="B548" s="38" t="s">
        <v>1991</v>
      </c>
      <c r="C548" s="38" t="s">
        <v>1274</v>
      </c>
    </row>
    <row r="549" spans="1:3" x14ac:dyDescent="0.25">
      <c r="A549" s="38">
        <v>688</v>
      </c>
      <c r="B549" s="38" t="s">
        <v>2001</v>
      </c>
      <c r="C549" s="38" t="s">
        <v>1271</v>
      </c>
    </row>
    <row r="550" spans="1:3" x14ac:dyDescent="0.25">
      <c r="A550" s="38">
        <v>689</v>
      </c>
      <c r="B550" s="38" t="s">
        <v>1986</v>
      </c>
      <c r="C550" s="38" t="s">
        <v>1274</v>
      </c>
    </row>
    <row r="551" spans="1:3" x14ac:dyDescent="0.25">
      <c r="A551" s="38">
        <v>690</v>
      </c>
      <c r="B551" s="38" t="s">
        <v>1985</v>
      </c>
      <c r="C551" s="38" t="s">
        <v>1271</v>
      </c>
    </row>
    <row r="552" spans="1:3" x14ac:dyDescent="0.25">
      <c r="A552" s="38">
        <v>691</v>
      </c>
      <c r="B552" s="38" t="s">
        <v>1990</v>
      </c>
      <c r="C552" s="38" t="s">
        <v>1274</v>
      </c>
    </row>
    <row r="553" spans="1:3" x14ac:dyDescent="0.25">
      <c r="A553" s="38">
        <v>693</v>
      </c>
      <c r="B553" s="38" t="s">
        <v>2004</v>
      </c>
      <c r="C553" s="38" t="s">
        <v>1272</v>
      </c>
    </row>
    <row r="554" spans="1:3" x14ac:dyDescent="0.25">
      <c r="A554" s="38">
        <v>694</v>
      </c>
      <c r="B554" s="38" t="s">
        <v>1992</v>
      </c>
      <c r="C554" s="38" t="s">
        <v>1271</v>
      </c>
    </row>
    <row r="555" spans="1:3" x14ac:dyDescent="0.25">
      <c r="A555" s="38">
        <v>695</v>
      </c>
      <c r="B555" s="38" t="s">
        <v>1997</v>
      </c>
      <c r="C555" s="38" t="s">
        <v>1271</v>
      </c>
    </row>
    <row r="556" spans="1:3" x14ac:dyDescent="0.25">
      <c r="A556" s="38">
        <v>696</v>
      </c>
      <c r="B556" s="38" t="s">
        <v>2003</v>
      </c>
      <c r="C556" s="38" t="s">
        <v>1271</v>
      </c>
    </row>
    <row r="557" spans="1:3" x14ac:dyDescent="0.25">
      <c r="A557" s="38">
        <v>697</v>
      </c>
      <c r="B557" s="38" t="s">
        <v>1996</v>
      </c>
      <c r="C557" s="38" t="s">
        <v>1271</v>
      </c>
    </row>
    <row r="558" spans="1:3" x14ac:dyDescent="0.25">
      <c r="A558" s="38">
        <v>698</v>
      </c>
      <c r="B558" s="38" t="s">
        <v>1994</v>
      </c>
      <c r="C558" s="38" t="s">
        <v>1271</v>
      </c>
    </row>
    <row r="559" spans="1:3" x14ac:dyDescent="0.25">
      <c r="A559" s="38">
        <v>699</v>
      </c>
      <c r="B559" s="38" t="s">
        <v>2340</v>
      </c>
      <c r="C559" s="38" t="s">
        <v>1273</v>
      </c>
    </row>
    <row r="560" spans="1:3" x14ac:dyDescent="0.25">
      <c r="A560" s="38">
        <v>701</v>
      </c>
      <c r="B560" s="38" t="s">
        <v>1995</v>
      </c>
      <c r="C560" s="38" t="s">
        <v>1271</v>
      </c>
    </row>
    <row r="561" spans="1:3" x14ac:dyDescent="0.25">
      <c r="A561" s="38">
        <v>703</v>
      </c>
      <c r="B561" s="38" t="s">
        <v>1650</v>
      </c>
      <c r="C561" s="38" t="s">
        <v>1274</v>
      </c>
    </row>
    <row r="562" spans="1:3" x14ac:dyDescent="0.25">
      <c r="A562" s="38">
        <v>705</v>
      </c>
      <c r="B562" s="38" t="s">
        <v>1651</v>
      </c>
      <c r="C562" s="38" t="s">
        <v>1274</v>
      </c>
    </row>
    <row r="563" spans="1:3" x14ac:dyDescent="0.25">
      <c r="A563" s="38">
        <v>706</v>
      </c>
      <c r="B563" s="38" t="s">
        <v>2358</v>
      </c>
      <c r="C563" s="38" t="s">
        <v>1271</v>
      </c>
    </row>
    <row r="564" spans="1:3" x14ac:dyDescent="0.25">
      <c r="A564" s="38">
        <v>707</v>
      </c>
      <c r="B564" s="38" t="s">
        <v>1652</v>
      </c>
      <c r="C564" s="38" t="s">
        <v>1271</v>
      </c>
    </row>
    <row r="565" spans="1:3" x14ac:dyDescent="0.25">
      <c r="A565" s="38">
        <v>708</v>
      </c>
      <c r="B565" s="38" t="s">
        <v>1653</v>
      </c>
      <c r="C565" s="38" t="s">
        <v>1271</v>
      </c>
    </row>
    <row r="566" spans="1:3" x14ac:dyDescent="0.25">
      <c r="A566" s="38">
        <v>709</v>
      </c>
      <c r="B566" s="38" t="s">
        <v>1654</v>
      </c>
      <c r="C566" s="38" t="s">
        <v>1271</v>
      </c>
    </row>
    <row r="567" spans="1:3" x14ac:dyDescent="0.25">
      <c r="A567" s="38">
        <v>710</v>
      </c>
      <c r="B567" s="38" t="s">
        <v>1655</v>
      </c>
      <c r="C567" s="38" t="s">
        <v>1271</v>
      </c>
    </row>
    <row r="568" spans="1:3" x14ac:dyDescent="0.25">
      <c r="A568" s="38">
        <v>712</v>
      </c>
      <c r="B568" s="38" t="s">
        <v>1656</v>
      </c>
      <c r="C568" s="38" t="s">
        <v>1274</v>
      </c>
    </row>
    <row r="569" spans="1:3" x14ac:dyDescent="0.25">
      <c r="A569" s="38">
        <v>713</v>
      </c>
      <c r="B569" s="38" t="s">
        <v>1657</v>
      </c>
      <c r="C569" s="38" t="s">
        <v>1271</v>
      </c>
    </row>
    <row r="570" spans="1:3" x14ac:dyDescent="0.25">
      <c r="A570" s="38">
        <v>714</v>
      </c>
      <c r="B570" s="38" t="s">
        <v>1658</v>
      </c>
      <c r="C570" s="38" t="s">
        <v>1271</v>
      </c>
    </row>
    <row r="571" spans="1:3" x14ac:dyDescent="0.25">
      <c r="A571" s="38">
        <v>715</v>
      </c>
      <c r="B571" s="38" t="s">
        <v>1659</v>
      </c>
      <c r="C571" s="38" t="s">
        <v>1271</v>
      </c>
    </row>
    <row r="572" spans="1:3" x14ac:dyDescent="0.25">
      <c r="A572" s="38">
        <v>716</v>
      </c>
      <c r="B572" s="38" t="s">
        <v>1660</v>
      </c>
      <c r="C572" s="38" t="s">
        <v>1274</v>
      </c>
    </row>
    <row r="573" spans="1:3" x14ac:dyDescent="0.25">
      <c r="A573" s="38">
        <v>717</v>
      </c>
      <c r="B573" s="38" t="s">
        <v>1661</v>
      </c>
      <c r="C573" s="38" t="s">
        <v>1271</v>
      </c>
    </row>
    <row r="574" spans="1:3" x14ac:dyDescent="0.25">
      <c r="A574" s="38">
        <v>718</v>
      </c>
      <c r="B574" s="38" t="s">
        <v>1662</v>
      </c>
      <c r="C574" s="38" t="s">
        <v>1271</v>
      </c>
    </row>
    <row r="575" spans="1:3" x14ac:dyDescent="0.25">
      <c r="A575" s="38">
        <v>719</v>
      </c>
      <c r="B575" s="38" t="s">
        <v>1663</v>
      </c>
      <c r="C575" s="38" t="s">
        <v>1271</v>
      </c>
    </row>
    <row r="576" spans="1:3" x14ac:dyDescent="0.25">
      <c r="A576" s="38">
        <v>720</v>
      </c>
      <c r="B576" s="38" t="s">
        <v>1664</v>
      </c>
      <c r="C576" s="38" t="s">
        <v>1274</v>
      </c>
    </row>
    <row r="577" spans="1:3" x14ac:dyDescent="0.25">
      <c r="A577" s="38">
        <v>721</v>
      </c>
      <c r="B577" s="38" t="s">
        <v>1665</v>
      </c>
      <c r="C577" s="38" t="s">
        <v>1271</v>
      </c>
    </row>
    <row r="578" spans="1:3" x14ac:dyDescent="0.25">
      <c r="A578" s="38">
        <v>722</v>
      </c>
      <c r="B578" s="38" t="s">
        <v>1666</v>
      </c>
      <c r="C578" s="38" t="s">
        <v>1271</v>
      </c>
    </row>
    <row r="579" spans="1:3" x14ac:dyDescent="0.25">
      <c r="A579" s="38">
        <v>723</v>
      </c>
      <c r="B579" s="38" t="s">
        <v>1667</v>
      </c>
      <c r="C579" s="38" t="s">
        <v>1271</v>
      </c>
    </row>
    <row r="580" spans="1:3" x14ac:dyDescent="0.25">
      <c r="A580" s="38">
        <v>724</v>
      </c>
      <c r="B580" s="38" t="s">
        <v>1668</v>
      </c>
      <c r="C580" s="38" t="s">
        <v>1271</v>
      </c>
    </row>
    <row r="581" spans="1:3" x14ac:dyDescent="0.25">
      <c r="A581" s="38">
        <v>725</v>
      </c>
      <c r="B581" s="38" t="s">
        <v>1669</v>
      </c>
      <c r="C581" s="38" t="s">
        <v>1271</v>
      </c>
    </row>
    <row r="582" spans="1:3" x14ac:dyDescent="0.25">
      <c r="A582" s="38">
        <v>726</v>
      </c>
      <c r="B582" s="38" t="s">
        <v>1670</v>
      </c>
      <c r="C582" s="38" t="s">
        <v>1271</v>
      </c>
    </row>
    <row r="583" spans="1:3" x14ac:dyDescent="0.25">
      <c r="A583" s="38">
        <v>727</v>
      </c>
      <c r="B583" s="38" t="s">
        <v>1671</v>
      </c>
      <c r="C583" s="38" t="s">
        <v>1274</v>
      </c>
    </row>
    <row r="584" spans="1:3" x14ac:dyDescent="0.25">
      <c r="A584" s="38">
        <v>728</v>
      </c>
      <c r="B584" s="38" t="s">
        <v>1672</v>
      </c>
      <c r="C584" s="38" t="s">
        <v>1274</v>
      </c>
    </row>
    <row r="585" spans="1:3" x14ac:dyDescent="0.25">
      <c r="A585" s="38">
        <v>729</v>
      </c>
      <c r="B585" s="38" t="s">
        <v>1673</v>
      </c>
      <c r="C585" s="38" t="s">
        <v>1274</v>
      </c>
    </row>
    <row r="586" spans="1:3" x14ac:dyDescent="0.25">
      <c r="A586" s="38">
        <v>730</v>
      </c>
      <c r="B586" s="38" t="s">
        <v>1674</v>
      </c>
      <c r="C586" s="38" t="s">
        <v>1273</v>
      </c>
    </row>
    <row r="587" spans="1:3" x14ac:dyDescent="0.25">
      <c r="A587" s="38">
        <v>731</v>
      </c>
      <c r="B587" s="38" t="s">
        <v>1675</v>
      </c>
      <c r="C587" s="38" t="s">
        <v>1274</v>
      </c>
    </row>
    <row r="588" spans="1:3" x14ac:dyDescent="0.25">
      <c r="A588" s="38">
        <v>732</v>
      </c>
      <c r="B588" s="38" t="s">
        <v>1676</v>
      </c>
      <c r="C588" s="38" t="s">
        <v>1274</v>
      </c>
    </row>
    <row r="589" spans="1:3" x14ac:dyDescent="0.25">
      <c r="A589" s="38">
        <v>733</v>
      </c>
      <c r="B589" s="38" t="s">
        <v>1677</v>
      </c>
      <c r="C589" s="38" t="s">
        <v>1273</v>
      </c>
    </row>
    <row r="590" spans="1:3" x14ac:dyDescent="0.25">
      <c r="A590" s="38">
        <v>734</v>
      </c>
      <c r="B590" s="38" t="s">
        <v>1678</v>
      </c>
      <c r="C590" s="38" t="s">
        <v>1271</v>
      </c>
    </row>
    <row r="591" spans="1:3" x14ac:dyDescent="0.25">
      <c r="A591" s="38">
        <v>735</v>
      </c>
      <c r="B591" s="38" t="s">
        <v>1679</v>
      </c>
      <c r="C591" s="38" t="s">
        <v>1271</v>
      </c>
    </row>
    <row r="592" spans="1:3" x14ac:dyDescent="0.25">
      <c r="A592" s="38">
        <v>736</v>
      </c>
      <c r="B592" s="38" t="s">
        <v>1680</v>
      </c>
      <c r="C592" s="38" t="s">
        <v>1274</v>
      </c>
    </row>
    <row r="593" spans="1:3" x14ac:dyDescent="0.25">
      <c r="A593" s="38">
        <v>737</v>
      </c>
      <c r="B593" s="38" t="s">
        <v>1681</v>
      </c>
      <c r="C593" s="38" t="s">
        <v>1274</v>
      </c>
    </row>
    <row r="594" spans="1:3" x14ac:dyDescent="0.25">
      <c r="A594" s="38">
        <v>738</v>
      </c>
      <c r="B594" s="38" t="s">
        <v>1682</v>
      </c>
      <c r="C594" s="38" t="s">
        <v>1271</v>
      </c>
    </row>
    <row r="595" spans="1:3" x14ac:dyDescent="0.25">
      <c r="A595" s="38">
        <v>739</v>
      </c>
      <c r="B595" s="38" t="s">
        <v>1683</v>
      </c>
      <c r="C595" s="38" t="s">
        <v>1271</v>
      </c>
    </row>
    <row r="596" spans="1:3" x14ac:dyDescent="0.25">
      <c r="A596" s="38">
        <v>740</v>
      </c>
      <c r="B596" s="38" t="s">
        <v>1684</v>
      </c>
      <c r="C596" s="38" t="s">
        <v>1274</v>
      </c>
    </row>
    <row r="597" spans="1:3" x14ac:dyDescent="0.25">
      <c r="A597" s="38">
        <v>741</v>
      </c>
      <c r="B597" s="38" t="s">
        <v>2250</v>
      </c>
      <c r="C597" s="38" t="s">
        <v>1274</v>
      </c>
    </row>
    <row r="598" spans="1:3" x14ac:dyDescent="0.25">
      <c r="A598" s="38">
        <v>742</v>
      </c>
      <c r="B598" s="38" t="s">
        <v>1685</v>
      </c>
      <c r="C598" s="38" t="s">
        <v>1272</v>
      </c>
    </row>
    <row r="599" spans="1:3" x14ac:dyDescent="0.25">
      <c r="A599" s="38">
        <v>743</v>
      </c>
      <c r="B599" s="38" t="s">
        <v>1686</v>
      </c>
      <c r="C599" s="38" t="s">
        <v>1271</v>
      </c>
    </row>
    <row r="600" spans="1:3" x14ac:dyDescent="0.25">
      <c r="A600" s="38">
        <v>744</v>
      </c>
      <c r="B600" s="38" t="s">
        <v>1687</v>
      </c>
      <c r="C600" s="38" t="s">
        <v>1271</v>
      </c>
    </row>
    <row r="601" spans="1:3" x14ac:dyDescent="0.25">
      <c r="A601" s="38">
        <v>745</v>
      </c>
      <c r="B601" s="38" t="s">
        <v>1688</v>
      </c>
      <c r="C601" s="38" t="s">
        <v>1271</v>
      </c>
    </row>
    <row r="602" spans="1:3" x14ac:dyDescent="0.25">
      <c r="A602" s="38">
        <v>746</v>
      </c>
      <c r="B602" s="38" t="s">
        <v>1689</v>
      </c>
      <c r="C602" s="38" t="s">
        <v>1274</v>
      </c>
    </row>
    <row r="603" spans="1:3" x14ac:dyDescent="0.25">
      <c r="A603" s="38">
        <v>747</v>
      </c>
      <c r="B603" s="38" t="s">
        <v>1690</v>
      </c>
      <c r="C603" s="38" t="s">
        <v>1274</v>
      </c>
    </row>
    <row r="604" spans="1:3" x14ac:dyDescent="0.25">
      <c r="A604" s="38">
        <v>748</v>
      </c>
      <c r="B604" s="38" t="s">
        <v>2366</v>
      </c>
      <c r="C604" s="38" t="s">
        <v>1274</v>
      </c>
    </row>
    <row r="605" spans="1:3" x14ac:dyDescent="0.25">
      <c r="A605" s="38">
        <v>749</v>
      </c>
      <c r="B605" s="38" t="s">
        <v>1691</v>
      </c>
      <c r="C605" s="38" t="s">
        <v>1274</v>
      </c>
    </row>
    <row r="606" spans="1:3" x14ac:dyDescent="0.25">
      <c r="A606" s="38">
        <v>750</v>
      </c>
      <c r="B606" s="38" t="s">
        <v>1692</v>
      </c>
      <c r="C606" s="38" t="s">
        <v>1273</v>
      </c>
    </row>
    <row r="607" spans="1:3" x14ac:dyDescent="0.25">
      <c r="A607" s="38">
        <v>751</v>
      </c>
      <c r="B607" s="38" t="s">
        <v>2249</v>
      </c>
      <c r="C607" s="38" t="s">
        <v>1273</v>
      </c>
    </row>
    <row r="608" spans="1:3" x14ac:dyDescent="0.25">
      <c r="A608" s="38">
        <v>752</v>
      </c>
      <c r="B608" s="38" t="s">
        <v>1693</v>
      </c>
      <c r="C608" s="38" t="s">
        <v>1274</v>
      </c>
    </row>
    <row r="609" spans="1:3" x14ac:dyDescent="0.25">
      <c r="A609" s="38">
        <v>753</v>
      </c>
      <c r="B609" s="38" t="s">
        <v>1694</v>
      </c>
      <c r="C609" s="38" t="s">
        <v>1271</v>
      </c>
    </row>
    <row r="610" spans="1:3" x14ac:dyDescent="0.25">
      <c r="A610" s="38">
        <v>754</v>
      </c>
      <c r="B610" s="38" t="s">
        <v>1695</v>
      </c>
      <c r="C610" s="38" t="s">
        <v>1274</v>
      </c>
    </row>
    <row r="611" spans="1:3" x14ac:dyDescent="0.25">
      <c r="A611" s="38">
        <v>755</v>
      </c>
      <c r="B611" s="38" t="s">
        <v>1696</v>
      </c>
      <c r="C611" s="38" t="s">
        <v>1271</v>
      </c>
    </row>
    <row r="612" spans="1:3" x14ac:dyDescent="0.25">
      <c r="A612" s="38">
        <v>756</v>
      </c>
      <c r="B612" s="38" t="s">
        <v>1697</v>
      </c>
      <c r="C612" s="38" t="s">
        <v>1274</v>
      </c>
    </row>
    <row r="613" spans="1:3" x14ac:dyDescent="0.25">
      <c r="A613" s="38">
        <v>757</v>
      </c>
      <c r="B613" s="38" t="s">
        <v>1698</v>
      </c>
      <c r="C613" s="38" t="s">
        <v>1274</v>
      </c>
    </row>
    <row r="614" spans="1:3" x14ac:dyDescent="0.25">
      <c r="A614" s="38">
        <v>758</v>
      </c>
      <c r="B614" s="38" t="s">
        <v>2401</v>
      </c>
      <c r="C614" s="38" t="s">
        <v>1274</v>
      </c>
    </row>
    <row r="615" spans="1:3" x14ac:dyDescent="0.25">
      <c r="A615" s="38">
        <v>759</v>
      </c>
      <c r="B615" s="38" t="s">
        <v>1699</v>
      </c>
      <c r="C615" s="38" t="s">
        <v>1271</v>
      </c>
    </row>
    <row r="616" spans="1:3" x14ac:dyDescent="0.25">
      <c r="A616" s="38">
        <v>760</v>
      </c>
      <c r="B616" s="38" t="s">
        <v>1700</v>
      </c>
      <c r="C616" s="38" t="s">
        <v>1274</v>
      </c>
    </row>
    <row r="617" spans="1:3" x14ac:dyDescent="0.25">
      <c r="A617" s="38">
        <v>761</v>
      </c>
      <c r="B617" s="38" t="s">
        <v>1701</v>
      </c>
      <c r="C617" s="38" t="s">
        <v>1271</v>
      </c>
    </row>
    <row r="618" spans="1:3" x14ac:dyDescent="0.25">
      <c r="A618" s="38">
        <v>763</v>
      </c>
      <c r="B618" s="38" t="s">
        <v>1702</v>
      </c>
      <c r="C618" s="38" t="s">
        <v>1274</v>
      </c>
    </row>
    <row r="619" spans="1:3" x14ac:dyDescent="0.25">
      <c r="A619" s="38">
        <v>764</v>
      </c>
      <c r="B619" s="38" t="s">
        <v>1703</v>
      </c>
      <c r="C619" s="38" t="s">
        <v>1273</v>
      </c>
    </row>
    <row r="620" spans="1:3" x14ac:dyDescent="0.25">
      <c r="A620" s="38">
        <v>765</v>
      </c>
      <c r="B620" s="38" t="s">
        <v>1704</v>
      </c>
      <c r="C620" s="38" t="s">
        <v>1273</v>
      </c>
    </row>
    <row r="621" spans="1:3" x14ac:dyDescent="0.25">
      <c r="A621" s="38">
        <v>766</v>
      </c>
      <c r="B621" s="38" t="s">
        <v>1705</v>
      </c>
      <c r="C621" s="38" t="s">
        <v>1273</v>
      </c>
    </row>
    <row r="622" spans="1:3" x14ac:dyDescent="0.25">
      <c r="A622" s="38">
        <v>767</v>
      </c>
      <c r="B622" s="38" t="s">
        <v>2344</v>
      </c>
      <c r="C622" s="38" t="s">
        <v>1273</v>
      </c>
    </row>
    <row r="623" spans="1:3" x14ac:dyDescent="0.25">
      <c r="A623" s="38">
        <v>768</v>
      </c>
      <c r="B623" s="38" t="s">
        <v>2318</v>
      </c>
      <c r="C623" s="38" t="s">
        <v>1271</v>
      </c>
    </row>
    <row r="624" spans="1:3" x14ac:dyDescent="0.25">
      <c r="A624" s="38">
        <v>769</v>
      </c>
      <c r="B624" s="38" t="s">
        <v>2186</v>
      </c>
      <c r="C624" s="38" t="s">
        <v>1271</v>
      </c>
    </row>
    <row r="625" spans="1:3" x14ac:dyDescent="0.25">
      <c r="A625" s="38">
        <v>770</v>
      </c>
      <c r="B625" s="38" t="s">
        <v>1706</v>
      </c>
      <c r="C625" s="38" t="s">
        <v>1274</v>
      </c>
    </row>
    <row r="626" spans="1:3" x14ac:dyDescent="0.25">
      <c r="A626" s="38">
        <v>771</v>
      </c>
      <c r="B626" s="38" t="s">
        <v>1707</v>
      </c>
      <c r="C626" s="38" t="s">
        <v>1274</v>
      </c>
    </row>
    <row r="627" spans="1:3" x14ac:dyDescent="0.25">
      <c r="A627" s="38">
        <v>772</v>
      </c>
      <c r="B627" s="38" t="s">
        <v>1708</v>
      </c>
      <c r="C627" s="38" t="s">
        <v>1272</v>
      </c>
    </row>
    <row r="628" spans="1:3" x14ac:dyDescent="0.25">
      <c r="A628" s="38">
        <v>773</v>
      </c>
      <c r="B628" s="38" t="s">
        <v>1709</v>
      </c>
      <c r="C628" s="38" t="s">
        <v>1272</v>
      </c>
    </row>
    <row r="629" spans="1:3" x14ac:dyDescent="0.25">
      <c r="A629" s="38">
        <v>774</v>
      </c>
      <c r="B629" s="38" t="s">
        <v>1710</v>
      </c>
      <c r="C629" s="38" t="s">
        <v>1274</v>
      </c>
    </row>
    <row r="630" spans="1:3" x14ac:dyDescent="0.25">
      <c r="A630" s="38">
        <v>775</v>
      </c>
      <c r="B630" s="38" t="s">
        <v>2352</v>
      </c>
      <c r="C630" s="38" t="s">
        <v>1274</v>
      </c>
    </row>
    <row r="631" spans="1:3" x14ac:dyDescent="0.25">
      <c r="A631" s="38">
        <v>776</v>
      </c>
      <c r="B631" s="38" t="s">
        <v>1711</v>
      </c>
      <c r="C631" s="38" t="s">
        <v>1272</v>
      </c>
    </row>
    <row r="632" spans="1:3" x14ac:dyDescent="0.25">
      <c r="A632" s="38">
        <v>777</v>
      </c>
      <c r="B632" s="38" t="s">
        <v>1712</v>
      </c>
      <c r="C632" s="38" t="s">
        <v>1272</v>
      </c>
    </row>
    <row r="633" spans="1:3" x14ac:dyDescent="0.25">
      <c r="A633" s="38">
        <v>778</v>
      </c>
      <c r="B633" s="38" t="s">
        <v>1713</v>
      </c>
      <c r="C633" s="38" t="s">
        <v>1274</v>
      </c>
    </row>
    <row r="634" spans="1:3" x14ac:dyDescent="0.25">
      <c r="A634" s="38">
        <v>779</v>
      </c>
      <c r="B634" s="38" t="s">
        <v>1714</v>
      </c>
      <c r="C634" s="38" t="s">
        <v>1274</v>
      </c>
    </row>
    <row r="635" spans="1:3" x14ac:dyDescent="0.25">
      <c r="A635" s="38">
        <v>780</v>
      </c>
      <c r="B635" s="38" t="s">
        <v>1715</v>
      </c>
      <c r="C635" s="38" t="s">
        <v>1273</v>
      </c>
    </row>
    <row r="636" spans="1:3" x14ac:dyDescent="0.25">
      <c r="A636" s="38">
        <v>781</v>
      </c>
      <c r="B636" s="38" t="s">
        <v>1716</v>
      </c>
      <c r="C636" s="38" t="s">
        <v>1273</v>
      </c>
    </row>
    <row r="637" spans="1:3" x14ac:dyDescent="0.25">
      <c r="A637" s="38">
        <v>782</v>
      </c>
      <c r="B637" s="38" t="s">
        <v>2321</v>
      </c>
      <c r="C637" s="38" t="s">
        <v>1274</v>
      </c>
    </row>
    <row r="638" spans="1:3" x14ac:dyDescent="0.25">
      <c r="A638" s="38">
        <v>783</v>
      </c>
      <c r="B638" s="38" t="s">
        <v>1717</v>
      </c>
      <c r="C638" s="38" t="s">
        <v>1273</v>
      </c>
    </row>
    <row r="639" spans="1:3" x14ac:dyDescent="0.25">
      <c r="A639" s="38">
        <v>784</v>
      </c>
      <c r="B639" s="38" t="s">
        <v>1718</v>
      </c>
      <c r="C639" s="38" t="s">
        <v>1271</v>
      </c>
    </row>
    <row r="640" spans="1:3" x14ac:dyDescent="0.25">
      <c r="A640" s="38">
        <v>785</v>
      </c>
      <c r="B640" s="38" t="s">
        <v>2362</v>
      </c>
      <c r="C640" s="38" t="s">
        <v>1271</v>
      </c>
    </row>
    <row r="641" spans="1:3" s="69" customFormat="1" x14ac:dyDescent="0.25">
      <c r="A641" s="76">
        <v>786</v>
      </c>
      <c r="B641" s="76" t="s">
        <v>1719</v>
      </c>
      <c r="C641" s="76" t="s">
        <v>1271</v>
      </c>
    </row>
    <row r="642" spans="1:3" x14ac:dyDescent="0.25">
      <c r="A642" s="38">
        <v>787</v>
      </c>
      <c r="B642" s="38" t="s">
        <v>1720</v>
      </c>
      <c r="C642" s="38" t="s">
        <v>1271</v>
      </c>
    </row>
    <row r="643" spans="1:3" x14ac:dyDescent="0.25">
      <c r="A643" s="38">
        <v>788</v>
      </c>
      <c r="B643" s="38" t="s">
        <v>1721</v>
      </c>
      <c r="C643" s="38" t="s">
        <v>1271</v>
      </c>
    </row>
    <row r="644" spans="1:3" x14ac:dyDescent="0.25">
      <c r="A644" s="38">
        <v>789</v>
      </c>
      <c r="B644" s="38" t="s">
        <v>2187</v>
      </c>
      <c r="C644" s="38" t="s">
        <v>1272</v>
      </c>
    </row>
    <row r="645" spans="1:3" x14ac:dyDescent="0.25">
      <c r="A645" s="38">
        <v>790</v>
      </c>
      <c r="B645" s="38" t="s">
        <v>1722</v>
      </c>
      <c r="C645" s="38" t="s">
        <v>1271</v>
      </c>
    </row>
    <row r="646" spans="1:3" x14ac:dyDescent="0.25">
      <c r="A646" s="38">
        <v>791</v>
      </c>
      <c r="B646" s="38" t="s">
        <v>1723</v>
      </c>
      <c r="C646" s="38" t="s">
        <v>1271</v>
      </c>
    </row>
    <row r="647" spans="1:3" x14ac:dyDescent="0.25">
      <c r="A647" s="38">
        <v>792</v>
      </c>
      <c r="B647" s="38" t="s">
        <v>2188</v>
      </c>
      <c r="C647" s="38" t="s">
        <v>1271</v>
      </c>
    </row>
    <row r="648" spans="1:3" x14ac:dyDescent="0.25">
      <c r="A648" s="38">
        <v>793</v>
      </c>
      <c r="B648" s="38" t="s">
        <v>2169</v>
      </c>
      <c r="C648" s="38" t="s">
        <v>1271</v>
      </c>
    </row>
    <row r="649" spans="1:3" x14ac:dyDescent="0.25">
      <c r="A649" s="38">
        <v>794</v>
      </c>
      <c r="B649" s="38" t="s">
        <v>1724</v>
      </c>
      <c r="C649" s="38" t="s">
        <v>1271</v>
      </c>
    </row>
    <row r="650" spans="1:3" x14ac:dyDescent="0.25">
      <c r="A650" s="38">
        <v>795</v>
      </c>
      <c r="B650" s="38" t="s">
        <v>1725</v>
      </c>
      <c r="C650" s="38" t="s">
        <v>1272</v>
      </c>
    </row>
    <row r="651" spans="1:3" x14ac:dyDescent="0.25">
      <c r="A651" s="38">
        <v>796</v>
      </c>
      <c r="B651" s="38" t="s">
        <v>1726</v>
      </c>
      <c r="C651" s="38" t="s">
        <v>1274</v>
      </c>
    </row>
    <row r="652" spans="1:3" x14ac:dyDescent="0.25">
      <c r="A652" s="38">
        <v>797</v>
      </c>
      <c r="B652" s="38" t="s">
        <v>2457</v>
      </c>
      <c r="C652" s="38" t="s">
        <v>1271</v>
      </c>
    </row>
    <row r="653" spans="1:3" x14ac:dyDescent="0.25">
      <c r="A653" s="38">
        <v>798</v>
      </c>
      <c r="B653" s="38" t="s">
        <v>2267</v>
      </c>
      <c r="C653" s="38" t="s">
        <v>1272</v>
      </c>
    </row>
    <row r="654" spans="1:3" x14ac:dyDescent="0.25">
      <c r="A654" s="38">
        <v>799</v>
      </c>
      <c r="B654" s="38" t="s">
        <v>1727</v>
      </c>
      <c r="C654" s="38" t="s">
        <v>1274</v>
      </c>
    </row>
    <row r="655" spans="1:3" x14ac:dyDescent="0.25">
      <c r="A655" s="38">
        <v>800</v>
      </c>
      <c r="B655" s="38" t="s">
        <v>1728</v>
      </c>
      <c r="C655" s="38" t="s">
        <v>1271</v>
      </c>
    </row>
    <row r="656" spans="1:3" x14ac:dyDescent="0.25">
      <c r="A656" s="38">
        <v>801</v>
      </c>
      <c r="B656" s="38" t="s">
        <v>1729</v>
      </c>
      <c r="C656" s="38" t="s">
        <v>1271</v>
      </c>
    </row>
    <row r="657" spans="1:3" x14ac:dyDescent="0.25">
      <c r="A657" s="38">
        <v>802</v>
      </c>
      <c r="B657" s="38" t="s">
        <v>2389</v>
      </c>
      <c r="C657" s="38" t="s">
        <v>1272</v>
      </c>
    </row>
    <row r="658" spans="1:3" x14ac:dyDescent="0.25">
      <c r="A658" s="38">
        <v>803</v>
      </c>
      <c r="B658" s="38" t="s">
        <v>1730</v>
      </c>
      <c r="C658" s="38" t="s">
        <v>1272</v>
      </c>
    </row>
    <row r="659" spans="1:3" x14ac:dyDescent="0.25">
      <c r="A659" s="38">
        <v>804</v>
      </c>
      <c r="B659" s="38" t="s">
        <v>2328</v>
      </c>
      <c r="C659" s="38" t="s">
        <v>1272</v>
      </c>
    </row>
    <row r="660" spans="1:3" x14ac:dyDescent="0.25">
      <c r="A660" s="38">
        <v>805</v>
      </c>
      <c r="B660" s="38" t="s">
        <v>1731</v>
      </c>
      <c r="C660" s="38" t="s">
        <v>1274</v>
      </c>
    </row>
    <row r="661" spans="1:3" x14ac:dyDescent="0.25">
      <c r="A661" s="38">
        <v>806</v>
      </c>
      <c r="B661" s="38" t="s">
        <v>2382</v>
      </c>
      <c r="C661" s="38" t="s">
        <v>1274</v>
      </c>
    </row>
    <row r="662" spans="1:3" x14ac:dyDescent="0.25">
      <c r="A662" s="38">
        <v>807</v>
      </c>
      <c r="B662" s="38" t="s">
        <v>2354</v>
      </c>
      <c r="C662" s="38" t="s">
        <v>1274</v>
      </c>
    </row>
    <row r="663" spans="1:3" x14ac:dyDescent="0.25">
      <c r="A663" s="38">
        <v>808</v>
      </c>
      <c r="B663" s="38" t="s">
        <v>1732</v>
      </c>
      <c r="C663" s="38" t="s">
        <v>1274</v>
      </c>
    </row>
    <row r="664" spans="1:3" x14ac:dyDescent="0.25">
      <c r="A664" s="38">
        <v>809</v>
      </c>
      <c r="B664" s="38" t="s">
        <v>2246</v>
      </c>
      <c r="C664" s="38" t="s">
        <v>1274</v>
      </c>
    </row>
    <row r="665" spans="1:3" x14ac:dyDescent="0.25">
      <c r="A665" s="38">
        <v>810</v>
      </c>
      <c r="B665" s="38" t="s">
        <v>1733</v>
      </c>
      <c r="C665" s="38" t="s">
        <v>1271</v>
      </c>
    </row>
    <row r="666" spans="1:3" x14ac:dyDescent="0.25">
      <c r="A666" s="38">
        <v>811</v>
      </c>
      <c r="B666" s="38" t="s">
        <v>1734</v>
      </c>
      <c r="C666" s="38" t="s">
        <v>1271</v>
      </c>
    </row>
    <row r="667" spans="1:3" x14ac:dyDescent="0.25">
      <c r="A667" s="38">
        <v>812</v>
      </c>
      <c r="B667" s="38" t="s">
        <v>1735</v>
      </c>
      <c r="C667" s="38" t="s">
        <v>1271</v>
      </c>
    </row>
    <row r="668" spans="1:3" x14ac:dyDescent="0.25">
      <c r="A668" s="38">
        <v>813</v>
      </c>
      <c r="B668" s="38" t="s">
        <v>2159</v>
      </c>
      <c r="C668" s="38" t="s">
        <v>1271</v>
      </c>
    </row>
    <row r="669" spans="1:3" x14ac:dyDescent="0.25">
      <c r="A669" s="38">
        <v>815</v>
      </c>
      <c r="B669" s="38" t="s">
        <v>1736</v>
      </c>
      <c r="C669" s="38" t="s">
        <v>1271</v>
      </c>
    </row>
    <row r="670" spans="1:3" x14ac:dyDescent="0.25">
      <c r="A670" s="38">
        <v>816</v>
      </c>
      <c r="B670" s="38" t="s">
        <v>1737</v>
      </c>
      <c r="C670" s="38" t="s">
        <v>1271</v>
      </c>
    </row>
    <row r="671" spans="1:3" x14ac:dyDescent="0.25">
      <c r="A671" s="38">
        <v>817</v>
      </c>
      <c r="B671" s="38" t="s">
        <v>1738</v>
      </c>
      <c r="C671" s="38" t="s">
        <v>1273</v>
      </c>
    </row>
    <row r="672" spans="1:3" x14ac:dyDescent="0.25">
      <c r="A672" s="38">
        <v>818</v>
      </c>
      <c r="B672" s="38" t="s">
        <v>1739</v>
      </c>
      <c r="C672" s="38" t="s">
        <v>1271</v>
      </c>
    </row>
    <row r="673" spans="1:3" x14ac:dyDescent="0.25">
      <c r="A673" s="38">
        <v>819</v>
      </c>
      <c r="B673" s="38" t="s">
        <v>1740</v>
      </c>
      <c r="C673" s="38" t="s">
        <v>1274</v>
      </c>
    </row>
    <row r="674" spans="1:3" x14ac:dyDescent="0.25">
      <c r="A674" s="38">
        <v>821</v>
      </c>
      <c r="B674" s="38" t="s">
        <v>1741</v>
      </c>
      <c r="C674" s="38" t="s">
        <v>1271</v>
      </c>
    </row>
    <row r="675" spans="1:3" x14ac:dyDescent="0.25">
      <c r="A675" s="38">
        <v>822</v>
      </c>
      <c r="B675" s="38" t="s">
        <v>1742</v>
      </c>
      <c r="C675" s="38" t="s">
        <v>1272</v>
      </c>
    </row>
    <row r="676" spans="1:3" x14ac:dyDescent="0.25">
      <c r="A676" s="38">
        <v>823</v>
      </c>
      <c r="B676" s="38" t="s">
        <v>1743</v>
      </c>
      <c r="C676" s="38" t="s">
        <v>1271</v>
      </c>
    </row>
    <row r="677" spans="1:3" x14ac:dyDescent="0.25">
      <c r="A677" s="38">
        <v>824</v>
      </c>
      <c r="B677" s="38" t="s">
        <v>1744</v>
      </c>
      <c r="C677" s="38" t="s">
        <v>1272</v>
      </c>
    </row>
    <row r="678" spans="1:3" x14ac:dyDescent="0.25">
      <c r="A678" s="38">
        <v>825</v>
      </c>
      <c r="B678" s="38" t="s">
        <v>1745</v>
      </c>
      <c r="C678" s="38" t="s">
        <v>1273</v>
      </c>
    </row>
    <row r="679" spans="1:3" x14ac:dyDescent="0.25">
      <c r="A679" s="38">
        <v>826</v>
      </c>
      <c r="B679" s="38" t="s">
        <v>1746</v>
      </c>
      <c r="C679" s="38" t="s">
        <v>1271</v>
      </c>
    </row>
    <row r="680" spans="1:3" x14ac:dyDescent="0.25">
      <c r="A680" s="38">
        <v>827</v>
      </c>
      <c r="B680" s="38" t="s">
        <v>1747</v>
      </c>
      <c r="C680" s="38" t="s">
        <v>1271</v>
      </c>
    </row>
    <row r="681" spans="1:3" x14ac:dyDescent="0.25">
      <c r="A681" s="38">
        <v>828</v>
      </c>
      <c r="B681" s="38" t="s">
        <v>1748</v>
      </c>
      <c r="C681" s="38" t="s">
        <v>1271</v>
      </c>
    </row>
    <row r="682" spans="1:3" x14ac:dyDescent="0.25">
      <c r="A682" s="38">
        <v>829</v>
      </c>
      <c r="B682" s="38" t="s">
        <v>1749</v>
      </c>
      <c r="C682" s="38" t="s">
        <v>1273</v>
      </c>
    </row>
    <row r="683" spans="1:3" x14ac:dyDescent="0.25">
      <c r="A683" s="38">
        <v>830</v>
      </c>
      <c r="B683" s="38" t="s">
        <v>1750</v>
      </c>
      <c r="C683" s="38" t="s">
        <v>1272</v>
      </c>
    </row>
    <row r="684" spans="1:3" x14ac:dyDescent="0.25">
      <c r="A684" s="38">
        <v>831</v>
      </c>
      <c r="B684" s="38" t="s">
        <v>1751</v>
      </c>
      <c r="C684" s="38" t="s">
        <v>1273</v>
      </c>
    </row>
    <row r="685" spans="1:3" x14ac:dyDescent="0.25">
      <c r="A685" s="38">
        <v>832</v>
      </c>
      <c r="B685" s="38" t="s">
        <v>1752</v>
      </c>
      <c r="C685" s="38" t="s">
        <v>1274</v>
      </c>
    </row>
    <row r="686" spans="1:3" x14ac:dyDescent="0.25">
      <c r="A686" s="38">
        <v>833</v>
      </c>
      <c r="B686" s="38" t="s">
        <v>1753</v>
      </c>
      <c r="C686" s="38" t="s">
        <v>1271</v>
      </c>
    </row>
    <row r="687" spans="1:3" x14ac:dyDescent="0.25">
      <c r="A687" s="38">
        <v>834</v>
      </c>
      <c r="B687" s="38" t="s">
        <v>1754</v>
      </c>
      <c r="C687" s="38" t="s">
        <v>1271</v>
      </c>
    </row>
    <row r="688" spans="1:3" x14ac:dyDescent="0.25">
      <c r="A688" s="38">
        <v>835</v>
      </c>
      <c r="B688" s="38" t="s">
        <v>1755</v>
      </c>
      <c r="C688" s="38" t="s">
        <v>1271</v>
      </c>
    </row>
    <row r="689" spans="1:3" x14ac:dyDescent="0.25">
      <c r="A689" s="38">
        <v>836</v>
      </c>
      <c r="B689" s="38" t="s">
        <v>1756</v>
      </c>
      <c r="C689" s="38" t="s">
        <v>1271</v>
      </c>
    </row>
    <row r="690" spans="1:3" x14ac:dyDescent="0.25">
      <c r="A690" s="38">
        <v>837</v>
      </c>
      <c r="B690" s="38" t="s">
        <v>2245</v>
      </c>
      <c r="C690" s="38" t="s">
        <v>1274</v>
      </c>
    </row>
    <row r="691" spans="1:3" x14ac:dyDescent="0.25">
      <c r="A691" s="38">
        <v>838</v>
      </c>
      <c r="B691" s="38" t="s">
        <v>1757</v>
      </c>
      <c r="C691" s="38" t="s">
        <v>1272</v>
      </c>
    </row>
    <row r="692" spans="1:3" x14ac:dyDescent="0.25">
      <c r="A692" s="38">
        <v>839</v>
      </c>
      <c r="B692" s="38" t="s">
        <v>1758</v>
      </c>
      <c r="C692" s="38" t="s">
        <v>1271</v>
      </c>
    </row>
    <row r="693" spans="1:3" x14ac:dyDescent="0.25">
      <c r="A693" s="38">
        <v>840</v>
      </c>
      <c r="B693" s="38" t="s">
        <v>2376</v>
      </c>
      <c r="C693" s="38" t="s">
        <v>1274</v>
      </c>
    </row>
    <row r="694" spans="1:3" x14ac:dyDescent="0.25">
      <c r="A694" s="38">
        <v>841</v>
      </c>
      <c r="B694" s="38" t="s">
        <v>1759</v>
      </c>
      <c r="C694" s="38" t="s">
        <v>1271</v>
      </c>
    </row>
    <row r="695" spans="1:3" x14ac:dyDescent="0.25">
      <c r="A695" s="38">
        <v>842</v>
      </c>
      <c r="B695" s="38" t="s">
        <v>1760</v>
      </c>
      <c r="C695" s="38" t="s">
        <v>1272</v>
      </c>
    </row>
    <row r="696" spans="1:3" x14ac:dyDescent="0.25">
      <c r="A696" s="38">
        <v>843</v>
      </c>
      <c r="B696" s="38" t="s">
        <v>1761</v>
      </c>
      <c r="C696" s="38" t="s">
        <v>1272</v>
      </c>
    </row>
    <row r="697" spans="1:3" x14ac:dyDescent="0.25">
      <c r="A697" s="38">
        <v>844</v>
      </c>
      <c r="B697" s="38" t="s">
        <v>1762</v>
      </c>
      <c r="C697" s="38" t="s">
        <v>1272</v>
      </c>
    </row>
    <row r="698" spans="1:3" x14ac:dyDescent="0.25">
      <c r="A698" s="38">
        <v>845</v>
      </c>
      <c r="B698" s="38" t="s">
        <v>1763</v>
      </c>
      <c r="C698" s="38" t="s">
        <v>1271</v>
      </c>
    </row>
    <row r="699" spans="1:3" x14ac:dyDescent="0.25">
      <c r="A699" s="38">
        <v>849</v>
      </c>
      <c r="B699" s="38" t="s">
        <v>1764</v>
      </c>
      <c r="C699" s="38" t="s">
        <v>1271</v>
      </c>
    </row>
    <row r="700" spans="1:3" x14ac:dyDescent="0.25">
      <c r="A700" s="38">
        <v>850</v>
      </c>
      <c r="B700" s="38" t="s">
        <v>1765</v>
      </c>
      <c r="C700" s="38" t="s">
        <v>1271</v>
      </c>
    </row>
    <row r="701" spans="1:3" x14ac:dyDescent="0.25">
      <c r="A701" s="38">
        <v>851</v>
      </c>
      <c r="B701" s="38" t="s">
        <v>1766</v>
      </c>
      <c r="C701" s="38" t="s">
        <v>1274</v>
      </c>
    </row>
    <row r="702" spans="1:3" x14ac:dyDescent="0.25">
      <c r="A702" s="38">
        <v>852</v>
      </c>
      <c r="B702" s="38" t="s">
        <v>1767</v>
      </c>
      <c r="C702" s="38" t="s">
        <v>1274</v>
      </c>
    </row>
    <row r="703" spans="1:3" x14ac:dyDescent="0.25">
      <c r="A703" s="38">
        <v>853</v>
      </c>
      <c r="B703" s="38" t="s">
        <v>2329</v>
      </c>
      <c r="C703" s="38" t="s">
        <v>1274</v>
      </c>
    </row>
    <row r="704" spans="1:3" x14ac:dyDescent="0.25">
      <c r="A704" s="38">
        <v>854</v>
      </c>
      <c r="B704" s="38" t="s">
        <v>1768</v>
      </c>
      <c r="C704" s="38" t="s">
        <v>1274</v>
      </c>
    </row>
    <row r="705" spans="1:3" x14ac:dyDescent="0.25">
      <c r="A705" s="38">
        <v>855</v>
      </c>
      <c r="B705" s="38" t="s">
        <v>1769</v>
      </c>
      <c r="C705" s="38" t="s">
        <v>1274</v>
      </c>
    </row>
    <row r="706" spans="1:3" x14ac:dyDescent="0.25">
      <c r="A706" s="38">
        <v>856</v>
      </c>
      <c r="B706" s="38" t="s">
        <v>1770</v>
      </c>
      <c r="C706" s="38" t="s">
        <v>1274</v>
      </c>
    </row>
    <row r="707" spans="1:3" x14ac:dyDescent="0.25">
      <c r="A707" s="38">
        <v>857</v>
      </c>
      <c r="B707" s="38" t="s">
        <v>1771</v>
      </c>
      <c r="C707" s="38" t="s">
        <v>1274</v>
      </c>
    </row>
    <row r="708" spans="1:3" x14ac:dyDescent="0.25">
      <c r="A708" s="38">
        <v>858</v>
      </c>
      <c r="B708" s="38" t="s">
        <v>1772</v>
      </c>
      <c r="C708" s="38" t="s">
        <v>1271</v>
      </c>
    </row>
    <row r="709" spans="1:3" x14ac:dyDescent="0.25">
      <c r="A709" s="38">
        <v>859</v>
      </c>
      <c r="B709" s="38" t="s">
        <v>1773</v>
      </c>
      <c r="C709" s="38" t="s">
        <v>1272</v>
      </c>
    </row>
    <row r="710" spans="1:3" x14ac:dyDescent="0.25">
      <c r="A710" s="38">
        <v>860</v>
      </c>
      <c r="B710" s="38" t="s">
        <v>1774</v>
      </c>
      <c r="C710" s="38" t="s">
        <v>1271</v>
      </c>
    </row>
    <row r="711" spans="1:3" x14ac:dyDescent="0.25">
      <c r="A711" s="38">
        <v>861</v>
      </c>
      <c r="B711" s="38" t="s">
        <v>1775</v>
      </c>
      <c r="C711" s="38" t="s">
        <v>1271</v>
      </c>
    </row>
    <row r="712" spans="1:3" x14ac:dyDescent="0.25">
      <c r="A712" s="38">
        <v>862</v>
      </c>
      <c r="B712" s="38" t="s">
        <v>2345</v>
      </c>
      <c r="C712" s="38" t="s">
        <v>1274</v>
      </c>
    </row>
    <row r="713" spans="1:3" x14ac:dyDescent="0.25">
      <c r="A713" s="38">
        <v>863</v>
      </c>
      <c r="B713" s="38" t="s">
        <v>1776</v>
      </c>
      <c r="C713" s="38" t="s">
        <v>1271</v>
      </c>
    </row>
    <row r="714" spans="1:3" x14ac:dyDescent="0.25">
      <c r="A714" s="38">
        <v>864</v>
      </c>
      <c r="B714" s="38" t="s">
        <v>1777</v>
      </c>
      <c r="C714" s="38" t="s">
        <v>1274</v>
      </c>
    </row>
    <row r="715" spans="1:3" x14ac:dyDescent="0.25">
      <c r="A715" s="38">
        <v>865</v>
      </c>
      <c r="B715" s="38" t="s">
        <v>1778</v>
      </c>
      <c r="C715" s="38" t="s">
        <v>1271</v>
      </c>
    </row>
    <row r="716" spans="1:3" x14ac:dyDescent="0.25">
      <c r="A716" s="38">
        <v>866</v>
      </c>
      <c r="B716" s="38" t="s">
        <v>1779</v>
      </c>
      <c r="C716" s="38" t="s">
        <v>1271</v>
      </c>
    </row>
    <row r="717" spans="1:3" x14ac:dyDescent="0.25">
      <c r="A717" s="38">
        <v>867</v>
      </c>
      <c r="B717" s="38" t="s">
        <v>1780</v>
      </c>
      <c r="C717" s="38" t="s">
        <v>1272</v>
      </c>
    </row>
    <row r="718" spans="1:3" x14ac:dyDescent="0.25">
      <c r="A718" s="38">
        <v>868</v>
      </c>
      <c r="B718" s="38" t="s">
        <v>1781</v>
      </c>
      <c r="C718" s="38" t="s">
        <v>1271</v>
      </c>
    </row>
    <row r="719" spans="1:3" x14ac:dyDescent="0.25">
      <c r="A719" s="38">
        <v>869</v>
      </c>
      <c r="B719" s="38" t="s">
        <v>1782</v>
      </c>
      <c r="C719" s="38" t="s">
        <v>1274</v>
      </c>
    </row>
    <row r="720" spans="1:3" x14ac:dyDescent="0.25">
      <c r="A720" s="38">
        <v>870</v>
      </c>
      <c r="B720" s="38" t="s">
        <v>1783</v>
      </c>
      <c r="C720" s="38" t="s">
        <v>1273</v>
      </c>
    </row>
    <row r="721" spans="1:3" x14ac:dyDescent="0.25">
      <c r="A721" s="38">
        <v>871</v>
      </c>
      <c r="B721" s="38" t="s">
        <v>2189</v>
      </c>
      <c r="C721" s="38" t="s">
        <v>1273</v>
      </c>
    </row>
    <row r="722" spans="1:3" x14ac:dyDescent="0.25">
      <c r="A722" s="38">
        <v>872</v>
      </c>
      <c r="B722" s="38" t="s">
        <v>1784</v>
      </c>
      <c r="C722" s="38" t="s">
        <v>1274</v>
      </c>
    </row>
    <row r="723" spans="1:3" x14ac:dyDescent="0.25">
      <c r="A723" s="38">
        <v>873</v>
      </c>
      <c r="B723" s="38" t="s">
        <v>1785</v>
      </c>
      <c r="C723" s="38" t="s">
        <v>1273</v>
      </c>
    </row>
    <row r="724" spans="1:3" x14ac:dyDescent="0.25">
      <c r="A724" s="38">
        <v>874</v>
      </c>
      <c r="B724" s="38" t="s">
        <v>1786</v>
      </c>
      <c r="C724" s="38" t="s">
        <v>1274</v>
      </c>
    </row>
    <row r="725" spans="1:3" x14ac:dyDescent="0.25">
      <c r="A725" s="38">
        <v>875</v>
      </c>
      <c r="B725" s="38" t="s">
        <v>2266</v>
      </c>
      <c r="C725" s="38" t="s">
        <v>1271</v>
      </c>
    </row>
    <row r="726" spans="1:3" x14ac:dyDescent="0.25">
      <c r="A726" s="38">
        <v>876</v>
      </c>
      <c r="B726" s="38" t="s">
        <v>1787</v>
      </c>
      <c r="C726" s="38" t="s">
        <v>1271</v>
      </c>
    </row>
    <row r="727" spans="1:3" x14ac:dyDescent="0.25">
      <c r="A727" s="38">
        <v>877</v>
      </c>
      <c r="B727" s="38" t="s">
        <v>1788</v>
      </c>
      <c r="C727" s="38" t="s">
        <v>1274</v>
      </c>
    </row>
    <row r="728" spans="1:3" x14ac:dyDescent="0.25">
      <c r="A728" s="38">
        <v>878</v>
      </c>
      <c r="B728" s="38" t="s">
        <v>2154</v>
      </c>
      <c r="C728" s="38" t="s">
        <v>1274</v>
      </c>
    </row>
    <row r="729" spans="1:3" x14ac:dyDescent="0.25">
      <c r="A729" s="38">
        <v>879</v>
      </c>
      <c r="B729" s="38" t="s">
        <v>1789</v>
      </c>
      <c r="C729" s="38" t="s">
        <v>1271</v>
      </c>
    </row>
    <row r="730" spans="1:3" x14ac:dyDescent="0.25">
      <c r="A730" s="38">
        <v>880</v>
      </c>
      <c r="B730" s="38" t="s">
        <v>2394</v>
      </c>
      <c r="C730" s="38" t="s">
        <v>1273</v>
      </c>
    </row>
    <row r="731" spans="1:3" x14ac:dyDescent="0.25">
      <c r="A731" s="38">
        <v>881</v>
      </c>
      <c r="B731" s="38" t="s">
        <v>1790</v>
      </c>
      <c r="C731" s="38" t="s">
        <v>1273</v>
      </c>
    </row>
    <row r="732" spans="1:3" x14ac:dyDescent="0.25">
      <c r="A732" s="38">
        <v>882</v>
      </c>
      <c r="B732" s="38" t="s">
        <v>1791</v>
      </c>
      <c r="C732" s="38" t="s">
        <v>1274</v>
      </c>
    </row>
    <row r="733" spans="1:3" x14ac:dyDescent="0.25">
      <c r="A733" s="38">
        <v>883</v>
      </c>
      <c r="B733" s="38" t="s">
        <v>1792</v>
      </c>
      <c r="C733" s="38" t="s">
        <v>1271</v>
      </c>
    </row>
    <row r="734" spans="1:3" x14ac:dyDescent="0.25">
      <c r="A734" s="38">
        <v>884</v>
      </c>
      <c r="B734" s="38" t="s">
        <v>1793</v>
      </c>
      <c r="C734" s="38" t="s">
        <v>1271</v>
      </c>
    </row>
    <row r="735" spans="1:3" x14ac:dyDescent="0.25">
      <c r="A735" s="38">
        <v>885</v>
      </c>
      <c r="B735" s="38" t="s">
        <v>1794</v>
      </c>
      <c r="C735" s="38" t="s">
        <v>1273</v>
      </c>
    </row>
    <row r="736" spans="1:3" x14ac:dyDescent="0.25">
      <c r="A736" s="38">
        <v>886</v>
      </c>
      <c r="B736" s="38" t="s">
        <v>1795</v>
      </c>
      <c r="C736" s="38" t="s">
        <v>1274</v>
      </c>
    </row>
    <row r="737" spans="1:3" x14ac:dyDescent="0.25">
      <c r="A737" s="38">
        <v>887</v>
      </c>
      <c r="B737" s="38" t="s">
        <v>2364</v>
      </c>
      <c r="C737" s="38" t="s">
        <v>1271</v>
      </c>
    </row>
    <row r="738" spans="1:3" x14ac:dyDescent="0.25">
      <c r="A738" s="38">
        <v>888</v>
      </c>
      <c r="B738" s="38" t="s">
        <v>2263</v>
      </c>
      <c r="C738" s="38" t="s">
        <v>1274</v>
      </c>
    </row>
    <row r="739" spans="1:3" x14ac:dyDescent="0.25">
      <c r="A739" s="38">
        <v>889</v>
      </c>
      <c r="B739" s="38" t="s">
        <v>2244</v>
      </c>
      <c r="C739" s="38" t="s">
        <v>1271</v>
      </c>
    </row>
    <row r="740" spans="1:3" x14ac:dyDescent="0.25">
      <c r="A740" s="38">
        <v>890</v>
      </c>
      <c r="B740" s="38" t="s">
        <v>1796</v>
      </c>
      <c r="C740" s="38" t="s">
        <v>1273</v>
      </c>
    </row>
    <row r="741" spans="1:3" x14ac:dyDescent="0.25">
      <c r="A741" s="38">
        <v>891</v>
      </c>
      <c r="B741" s="38" t="s">
        <v>1797</v>
      </c>
      <c r="C741" s="38" t="s">
        <v>1273</v>
      </c>
    </row>
    <row r="742" spans="1:3" x14ac:dyDescent="0.25">
      <c r="A742" s="38">
        <v>892</v>
      </c>
      <c r="B742" s="38" t="s">
        <v>1798</v>
      </c>
      <c r="C742" s="38" t="s">
        <v>1271</v>
      </c>
    </row>
    <row r="743" spans="1:3" x14ac:dyDescent="0.25">
      <c r="A743" s="38">
        <v>893</v>
      </c>
      <c r="B743" s="38" t="s">
        <v>1799</v>
      </c>
      <c r="C743" s="38" t="s">
        <v>1272</v>
      </c>
    </row>
    <row r="744" spans="1:3" x14ac:dyDescent="0.25">
      <c r="A744" s="38">
        <v>894</v>
      </c>
      <c r="B744" s="38" t="s">
        <v>2143</v>
      </c>
      <c r="C744" s="38" t="s">
        <v>1274</v>
      </c>
    </row>
    <row r="745" spans="1:3" x14ac:dyDescent="0.25">
      <c r="A745" s="38">
        <v>895</v>
      </c>
      <c r="B745" s="38" t="s">
        <v>2377</v>
      </c>
      <c r="C745" s="38" t="s">
        <v>1274</v>
      </c>
    </row>
    <row r="746" spans="1:3" x14ac:dyDescent="0.25">
      <c r="A746" s="38">
        <v>896</v>
      </c>
      <c r="B746" s="38" t="s">
        <v>1800</v>
      </c>
      <c r="C746" s="38" t="s">
        <v>1271</v>
      </c>
    </row>
    <row r="747" spans="1:3" x14ac:dyDescent="0.25">
      <c r="A747" s="38">
        <v>897</v>
      </c>
      <c r="B747" s="38" t="s">
        <v>1801</v>
      </c>
      <c r="C747" s="38" t="s">
        <v>1271</v>
      </c>
    </row>
    <row r="748" spans="1:3" x14ac:dyDescent="0.25">
      <c r="A748" s="38">
        <v>899</v>
      </c>
      <c r="B748" s="38" t="s">
        <v>1802</v>
      </c>
      <c r="C748" s="38" t="s">
        <v>1272</v>
      </c>
    </row>
    <row r="749" spans="1:3" x14ac:dyDescent="0.25">
      <c r="A749" s="38">
        <v>900</v>
      </c>
      <c r="B749" s="38" t="s">
        <v>1803</v>
      </c>
      <c r="C749" s="38" t="s">
        <v>1271</v>
      </c>
    </row>
    <row r="750" spans="1:3" x14ac:dyDescent="0.25">
      <c r="A750" s="38">
        <v>901</v>
      </c>
      <c r="B750" s="38" t="s">
        <v>1804</v>
      </c>
      <c r="C750" s="38" t="s">
        <v>1271</v>
      </c>
    </row>
    <row r="751" spans="1:3" x14ac:dyDescent="0.25">
      <c r="A751" s="38">
        <v>902</v>
      </c>
      <c r="B751" s="38" t="s">
        <v>1805</v>
      </c>
      <c r="C751" s="38" t="s">
        <v>1271</v>
      </c>
    </row>
    <row r="752" spans="1:3" x14ac:dyDescent="0.25">
      <c r="A752" s="38">
        <v>903</v>
      </c>
      <c r="B752" s="38" t="s">
        <v>1806</v>
      </c>
      <c r="C752" s="38" t="s">
        <v>1274</v>
      </c>
    </row>
    <row r="753" spans="1:3" x14ac:dyDescent="0.25">
      <c r="A753" s="38">
        <v>904</v>
      </c>
      <c r="B753" s="38" t="s">
        <v>1807</v>
      </c>
      <c r="C753" s="38" t="s">
        <v>1271</v>
      </c>
    </row>
    <row r="754" spans="1:3" x14ac:dyDescent="0.25">
      <c r="A754" s="38">
        <v>905</v>
      </c>
      <c r="B754" s="38" t="s">
        <v>1808</v>
      </c>
      <c r="C754" s="38" t="s">
        <v>1274</v>
      </c>
    </row>
    <row r="755" spans="1:3" x14ac:dyDescent="0.25">
      <c r="A755" s="38">
        <v>906</v>
      </c>
      <c r="B755" s="38" t="s">
        <v>1809</v>
      </c>
      <c r="C755" s="38" t="s">
        <v>1271</v>
      </c>
    </row>
    <row r="756" spans="1:3" x14ac:dyDescent="0.25">
      <c r="A756" s="38">
        <v>907</v>
      </c>
      <c r="B756" s="38" t="s">
        <v>1810</v>
      </c>
      <c r="C756" s="38" t="s">
        <v>1271</v>
      </c>
    </row>
    <row r="757" spans="1:3" x14ac:dyDescent="0.25">
      <c r="A757" s="38">
        <v>908</v>
      </c>
      <c r="B757" s="38" t="s">
        <v>1811</v>
      </c>
      <c r="C757" s="38" t="s">
        <v>1271</v>
      </c>
    </row>
    <row r="758" spans="1:3" x14ac:dyDescent="0.25">
      <c r="A758" s="38">
        <v>909</v>
      </c>
      <c r="B758" s="38" t="s">
        <v>1812</v>
      </c>
      <c r="C758" s="38" t="s">
        <v>1271</v>
      </c>
    </row>
    <row r="759" spans="1:3" x14ac:dyDescent="0.25">
      <c r="A759" s="38">
        <v>910</v>
      </c>
      <c r="B759" s="38" t="s">
        <v>1813</v>
      </c>
      <c r="C759" s="38" t="s">
        <v>1274</v>
      </c>
    </row>
    <row r="760" spans="1:3" x14ac:dyDescent="0.25">
      <c r="A760" s="38">
        <v>911</v>
      </c>
      <c r="B760" s="38" t="s">
        <v>1814</v>
      </c>
      <c r="C760" s="38" t="s">
        <v>1271</v>
      </c>
    </row>
    <row r="761" spans="1:3" x14ac:dyDescent="0.25">
      <c r="A761" s="38">
        <v>912</v>
      </c>
      <c r="B761" s="38" t="s">
        <v>1815</v>
      </c>
      <c r="C761" s="38" t="s">
        <v>1272</v>
      </c>
    </row>
    <row r="762" spans="1:3" x14ac:dyDescent="0.25">
      <c r="A762" s="38">
        <v>913</v>
      </c>
      <c r="B762" s="38" t="s">
        <v>1816</v>
      </c>
      <c r="C762" s="38" t="s">
        <v>1271</v>
      </c>
    </row>
    <row r="763" spans="1:3" x14ac:dyDescent="0.25">
      <c r="A763" s="38">
        <v>914</v>
      </c>
      <c r="B763" s="38" t="s">
        <v>1817</v>
      </c>
      <c r="C763" s="38" t="s">
        <v>1271</v>
      </c>
    </row>
    <row r="764" spans="1:3" x14ac:dyDescent="0.25">
      <c r="A764" s="38">
        <v>915</v>
      </c>
      <c r="B764" s="38" t="s">
        <v>1818</v>
      </c>
      <c r="C764" s="38" t="s">
        <v>1271</v>
      </c>
    </row>
    <row r="765" spans="1:3" x14ac:dyDescent="0.25">
      <c r="A765" s="38">
        <v>916</v>
      </c>
      <c r="B765" s="38" t="s">
        <v>1819</v>
      </c>
      <c r="C765" s="38" t="s">
        <v>1271</v>
      </c>
    </row>
    <row r="766" spans="1:3" x14ac:dyDescent="0.25">
      <c r="A766" s="38">
        <v>917</v>
      </c>
      <c r="B766" s="38" t="s">
        <v>1820</v>
      </c>
      <c r="C766" s="38" t="s">
        <v>1271</v>
      </c>
    </row>
    <row r="767" spans="1:3" x14ac:dyDescent="0.25">
      <c r="A767" s="38">
        <v>918</v>
      </c>
      <c r="B767" s="38" t="s">
        <v>1821</v>
      </c>
      <c r="C767" s="38" t="s">
        <v>1271</v>
      </c>
    </row>
    <row r="768" spans="1:3" x14ac:dyDescent="0.25">
      <c r="A768" s="38">
        <v>919</v>
      </c>
      <c r="B768" s="38" t="s">
        <v>2351</v>
      </c>
      <c r="C768" s="38" t="s">
        <v>1271</v>
      </c>
    </row>
    <row r="769" spans="1:3" x14ac:dyDescent="0.25">
      <c r="A769" s="38">
        <v>921</v>
      </c>
      <c r="B769" s="38" t="s">
        <v>1822</v>
      </c>
      <c r="C769" s="38" t="s">
        <v>1274</v>
      </c>
    </row>
    <row r="770" spans="1:3" x14ac:dyDescent="0.25">
      <c r="A770" s="38">
        <v>923</v>
      </c>
      <c r="B770" s="38" t="s">
        <v>1823</v>
      </c>
      <c r="C770" s="38" t="s">
        <v>1272</v>
      </c>
    </row>
    <row r="771" spans="1:3" x14ac:dyDescent="0.25">
      <c r="A771" s="38">
        <v>924</v>
      </c>
      <c r="B771" s="38" t="s">
        <v>2353</v>
      </c>
      <c r="C771" s="38" t="s">
        <v>1274</v>
      </c>
    </row>
    <row r="772" spans="1:3" x14ac:dyDescent="0.25">
      <c r="A772" s="38">
        <v>925</v>
      </c>
      <c r="B772" s="38" t="s">
        <v>1824</v>
      </c>
      <c r="C772" s="38" t="s">
        <v>1271</v>
      </c>
    </row>
    <row r="773" spans="1:3" x14ac:dyDescent="0.25">
      <c r="A773" s="38">
        <v>926</v>
      </c>
      <c r="B773" s="38" t="s">
        <v>2347</v>
      </c>
      <c r="C773" s="38" t="s">
        <v>1274</v>
      </c>
    </row>
    <row r="774" spans="1:3" x14ac:dyDescent="0.25">
      <c r="A774" s="38">
        <v>927</v>
      </c>
      <c r="B774" s="38" t="s">
        <v>2265</v>
      </c>
      <c r="C774" s="38" t="s">
        <v>1271</v>
      </c>
    </row>
    <row r="775" spans="1:3" x14ac:dyDescent="0.25">
      <c r="A775" s="38">
        <v>928</v>
      </c>
      <c r="B775" s="38" t="s">
        <v>1914</v>
      </c>
      <c r="C775" s="38" t="s">
        <v>1274</v>
      </c>
    </row>
    <row r="776" spans="1:3" x14ac:dyDescent="0.25">
      <c r="A776" s="38">
        <v>929</v>
      </c>
      <c r="B776" s="38" t="s">
        <v>1925</v>
      </c>
      <c r="C776" s="38" t="s">
        <v>1271</v>
      </c>
    </row>
    <row r="777" spans="1:3" x14ac:dyDescent="0.25">
      <c r="A777" s="38">
        <v>930</v>
      </c>
      <c r="B777" s="38" t="s">
        <v>1920</v>
      </c>
      <c r="C777" s="38" t="s">
        <v>1271</v>
      </c>
    </row>
    <row r="778" spans="1:3" x14ac:dyDescent="0.25">
      <c r="A778" s="38">
        <v>931</v>
      </c>
      <c r="B778" s="38" t="s">
        <v>1825</v>
      </c>
      <c r="C778" s="38" t="s">
        <v>1271</v>
      </c>
    </row>
    <row r="779" spans="1:3" x14ac:dyDescent="0.25">
      <c r="A779" s="38">
        <v>932</v>
      </c>
      <c r="B779" s="38" t="s">
        <v>1826</v>
      </c>
      <c r="C779" s="38" t="s">
        <v>1271</v>
      </c>
    </row>
    <row r="780" spans="1:3" x14ac:dyDescent="0.25">
      <c r="A780" s="38">
        <v>933</v>
      </c>
      <c r="B780" s="38" t="s">
        <v>1944</v>
      </c>
      <c r="C780" s="38" t="s">
        <v>1272</v>
      </c>
    </row>
    <row r="781" spans="1:3" x14ac:dyDescent="0.25">
      <c r="A781" s="38">
        <v>934</v>
      </c>
      <c r="B781" s="38" t="s">
        <v>1904</v>
      </c>
      <c r="C781" s="38" t="s">
        <v>1272</v>
      </c>
    </row>
    <row r="782" spans="1:3" x14ac:dyDescent="0.25">
      <c r="A782" s="38">
        <v>935</v>
      </c>
      <c r="B782" s="38" t="s">
        <v>1827</v>
      </c>
      <c r="C782" s="38" t="s">
        <v>1271</v>
      </c>
    </row>
    <row r="783" spans="1:3" x14ac:dyDescent="0.25">
      <c r="A783" s="38">
        <v>936</v>
      </c>
      <c r="B783" s="38" t="s">
        <v>1828</v>
      </c>
      <c r="C783" s="38" t="s">
        <v>1274</v>
      </c>
    </row>
    <row r="784" spans="1:3" x14ac:dyDescent="0.25">
      <c r="A784" s="38">
        <v>937</v>
      </c>
      <c r="B784" s="38" t="s">
        <v>1829</v>
      </c>
      <c r="C784" s="38" t="s">
        <v>1274</v>
      </c>
    </row>
    <row r="785" spans="1:3" x14ac:dyDescent="0.25">
      <c r="A785" s="38">
        <v>938</v>
      </c>
      <c r="B785" s="38" t="s">
        <v>1830</v>
      </c>
      <c r="C785" s="38" t="s">
        <v>1271</v>
      </c>
    </row>
    <row r="786" spans="1:3" x14ac:dyDescent="0.25">
      <c r="A786" s="38">
        <v>939</v>
      </c>
      <c r="B786" s="38" t="s">
        <v>1831</v>
      </c>
      <c r="C786" s="38" t="s">
        <v>1271</v>
      </c>
    </row>
    <row r="787" spans="1:3" x14ac:dyDescent="0.25">
      <c r="A787" s="38">
        <v>940</v>
      </c>
      <c r="B787" s="38" t="s">
        <v>2374</v>
      </c>
      <c r="C787" s="38" t="s">
        <v>1274</v>
      </c>
    </row>
    <row r="788" spans="1:3" x14ac:dyDescent="0.25">
      <c r="A788" s="38">
        <v>941</v>
      </c>
      <c r="B788" s="38" t="s">
        <v>1832</v>
      </c>
      <c r="C788" s="38" t="s">
        <v>1274</v>
      </c>
    </row>
    <row r="789" spans="1:3" x14ac:dyDescent="0.25">
      <c r="A789" s="38">
        <v>942</v>
      </c>
      <c r="B789" s="38" t="s">
        <v>1833</v>
      </c>
      <c r="C789" s="38" t="s">
        <v>1274</v>
      </c>
    </row>
    <row r="790" spans="1:3" x14ac:dyDescent="0.25">
      <c r="A790" s="38">
        <v>943</v>
      </c>
      <c r="B790" s="38" t="s">
        <v>1834</v>
      </c>
      <c r="C790" s="38" t="s">
        <v>1271</v>
      </c>
    </row>
    <row r="791" spans="1:3" x14ac:dyDescent="0.25">
      <c r="A791" s="38">
        <v>944</v>
      </c>
      <c r="B791" s="38" t="s">
        <v>1835</v>
      </c>
      <c r="C791" s="38" t="s">
        <v>1274</v>
      </c>
    </row>
    <row r="792" spans="1:3" x14ac:dyDescent="0.25">
      <c r="A792" s="38">
        <v>945</v>
      </c>
      <c r="B792" s="38" t="s">
        <v>1836</v>
      </c>
      <c r="C792" s="38" t="s">
        <v>1272</v>
      </c>
    </row>
    <row r="793" spans="1:3" x14ac:dyDescent="0.25">
      <c r="A793" s="38">
        <v>946</v>
      </c>
      <c r="B793" s="38" t="s">
        <v>1837</v>
      </c>
      <c r="C793" s="38" t="s">
        <v>1271</v>
      </c>
    </row>
    <row r="794" spans="1:3" x14ac:dyDescent="0.25">
      <c r="A794" s="38">
        <v>947</v>
      </c>
      <c r="B794" s="38" t="s">
        <v>1838</v>
      </c>
      <c r="C794" s="38" t="s">
        <v>1271</v>
      </c>
    </row>
    <row r="795" spans="1:3" x14ac:dyDescent="0.25">
      <c r="A795" s="38">
        <v>948</v>
      </c>
      <c r="B795" s="38" t="s">
        <v>1839</v>
      </c>
      <c r="C795" s="38" t="s">
        <v>1274</v>
      </c>
    </row>
    <row r="796" spans="1:3" x14ac:dyDescent="0.25">
      <c r="A796" s="38">
        <v>949</v>
      </c>
      <c r="B796" s="38" t="s">
        <v>1840</v>
      </c>
      <c r="C796" s="38" t="s">
        <v>1271</v>
      </c>
    </row>
    <row r="797" spans="1:3" x14ac:dyDescent="0.25">
      <c r="A797" s="38">
        <v>950</v>
      </c>
      <c r="B797" s="38" t="s">
        <v>1841</v>
      </c>
      <c r="C797" s="38" t="s">
        <v>1274</v>
      </c>
    </row>
    <row r="798" spans="1:3" x14ac:dyDescent="0.25">
      <c r="A798" s="38">
        <v>951</v>
      </c>
      <c r="B798" s="38" t="s">
        <v>1842</v>
      </c>
      <c r="C798" s="38" t="s">
        <v>1271</v>
      </c>
    </row>
    <row r="799" spans="1:3" x14ac:dyDescent="0.25">
      <c r="A799" s="38">
        <v>952</v>
      </c>
      <c r="B799" s="38" t="s">
        <v>1843</v>
      </c>
      <c r="C799" s="38" t="s">
        <v>1271</v>
      </c>
    </row>
    <row r="800" spans="1:3" x14ac:dyDescent="0.25">
      <c r="A800" s="38">
        <v>953</v>
      </c>
      <c r="B800" s="38" t="s">
        <v>1844</v>
      </c>
      <c r="C800" s="38" t="s">
        <v>1271</v>
      </c>
    </row>
    <row r="801" spans="1:3" x14ac:dyDescent="0.25">
      <c r="A801" s="38">
        <v>954</v>
      </c>
      <c r="B801" s="38" t="s">
        <v>1845</v>
      </c>
      <c r="C801" s="38" t="s">
        <v>1274</v>
      </c>
    </row>
    <row r="802" spans="1:3" x14ac:dyDescent="0.25">
      <c r="A802" s="38">
        <v>955</v>
      </c>
      <c r="B802" s="38" t="s">
        <v>1846</v>
      </c>
      <c r="C802" s="38" t="s">
        <v>1271</v>
      </c>
    </row>
    <row r="803" spans="1:3" x14ac:dyDescent="0.25">
      <c r="A803" s="38">
        <v>956</v>
      </c>
      <c r="B803" s="38" t="s">
        <v>2395</v>
      </c>
      <c r="C803" s="38" t="s">
        <v>1274</v>
      </c>
    </row>
    <row r="804" spans="1:3" x14ac:dyDescent="0.25">
      <c r="A804" s="38">
        <v>957</v>
      </c>
      <c r="B804" s="38" t="s">
        <v>1847</v>
      </c>
      <c r="C804" s="38" t="s">
        <v>1271</v>
      </c>
    </row>
    <row r="805" spans="1:3" x14ac:dyDescent="0.25">
      <c r="A805" s="38">
        <v>958</v>
      </c>
      <c r="B805" s="38" t="s">
        <v>1848</v>
      </c>
      <c r="C805" s="38" t="s">
        <v>1271</v>
      </c>
    </row>
    <row r="806" spans="1:3" x14ac:dyDescent="0.25">
      <c r="A806" s="38">
        <v>959</v>
      </c>
      <c r="B806" s="38" t="s">
        <v>2264</v>
      </c>
      <c r="C806" s="38" t="s">
        <v>1272</v>
      </c>
    </row>
    <row r="807" spans="1:3" x14ac:dyDescent="0.25">
      <c r="A807" s="38">
        <v>960</v>
      </c>
      <c r="B807" s="38" t="s">
        <v>1849</v>
      </c>
      <c r="C807" s="38" t="s">
        <v>1273</v>
      </c>
    </row>
    <row r="808" spans="1:3" x14ac:dyDescent="0.25">
      <c r="A808" s="38">
        <v>961</v>
      </c>
      <c r="B808" s="38" t="s">
        <v>1850</v>
      </c>
      <c r="C808" s="38" t="s">
        <v>1271</v>
      </c>
    </row>
    <row r="809" spans="1:3" x14ac:dyDescent="0.25">
      <c r="A809" s="38">
        <v>962</v>
      </c>
      <c r="B809" s="38" t="s">
        <v>1851</v>
      </c>
      <c r="C809" s="38" t="s">
        <v>1273</v>
      </c>
    </row>
    <row r="810" spans="1:3" x14ac:dyDescent="0.25">
      <c r="A810" s="38">
        <v>963</v>
      </c>
      <c r="B810" s="38" t="s">
        <v>1852</v>
      </c>
      <c r="C810" s="38" t="s">
        <v>1272</v>
      </c>
    </row>
    <row r="811" spans="1:3" x14ac:dyDescent="0.25">
      <c r="A811" s="38">
        <v>964</v>
      </c>
      <c r="B811" s="38" t="s">
        <v>1853</v>
      </c>
      <c r="C811" s="38" t="s">
        <v>1274</v>
      </c>
    </row>
    <row r="812" spans="1:3" x14ac:dyDescent="0.25">
      <c r="A812" s="38">
        <v>965</v>
      </c>
      <c r="B812" s="38" t="s">
        <v>2279</v>
      </c>
      <c r="C812" s="38" t="s">
        <v>1274</v>
      </c>
    </row>
    <row r="813" spans="1:3" x14ac:dyDescent="0.25">
      <c r="A813" s="38">
        <v>966</v>
      </c>
      <c r="B813" s="38" t="s">
        <v>2140</v>
      </c>
      <c r="C813" s="38" t="s">
        <v>1271</v>
      </c>
    </row>
    <row r="814" spans="1:3" x14ac:dyDescent="0.25">
      <c r="A814" s="38">
        <v>967</v>
      </c>
      <c r="B814" s="38" t="s">
        <v>1854</v>
      </c>
      <c r="C814" s="38" t="s">
        <v>1271</v>
      </c>
    </row>
    <row r="815" spans="1:3" x14ac:dyDescent="0.25">
      <c r="A815" s="38">
        <v>968</v>
      </c>
      <c r="B815" s="38" t="s">
        <v>1855</v>
      </c>
      <c r="C815" s="38" t="s">
        <v>1273</v>
      </c>
    </row>
    <row r="816" spans="1:3" x14ac:dyDescent="0.25">
      <c r="A816" s="38">
        <v>969</v>
      </c>
      <c r="B816" s="38" t="s">
        <v>1856</v>
      </c>
      <c r="C816" s="38" t="s">
        <v>1274</v>
      </c>
    </row>
    <row r="817" spans="1:3" x14ac:dyDescent="0.25">
      <c r="A817" s="38">
        <v>970</v>
      </c>
      <c r="B817" s="38" t="s">
        <v>2363</v>
      </c>
      <c r="C817" s="38" t="s">
        <v>1271</v>
      </c>
    </row>
    <row r="818" spans="1:3" x14ac:dyDescent="0.25">
      <c r="A818" s="38">
        <v>971</v>
      </c>
      <c r="B818" s="38" t="s">
        <v>1857</v>
      </c>
      <c r="C818" s="38" t="s">
        <v>1271</v>
      </c>
    </row>
    <row r="819" spans="1:3" x14ac:dyDescent="0.25">
      <c r="A819" s="38">
        <v>972</v>
      </c>
      <c r="B819" s="38" t="s">
        <v>1858</v>
      </c>
      <c r="C819" s="38" t="s">
        <v>1271</v>
      </c>
    </row>
    <row r="820" spans="1:3" x14ac:dyDescent="0.25">
      <c r="A820" s="38">
        <v>973</v>
      </c>
      <c r="B820" s="38" t="s">
        <v>1859</v>
      </c>
      <c r="C820" s="38" t="s">
        <v>1271</v>
      </c>
    </row>
    <row r="821" spans="1:3" x14ac:dyDescent="0.25">
      <c r="A821" s="38">
        <v>974</v>
      </c>
      <c r="B821" s="38" t="s">
        <v>1860</v>
      </c>
      <c r="C821" s="38" t="s">
        <v>1271</v>
      </c>
    </row>
    <row r="822" spans="1:3" x14ac:dyDescent="0.25">
      <c r="A822" s="38">
        <v>976</v>
      </c>
      <c r="B822" s="38" t="s">
        <v>1861</v>
      </c>
      <c r="C822" s="38" t="s">
        <v>1271</v>
      </c>
    </row>
    <row r="823" spans="1:3" x14ac:dyDescent="0.25">
      <c r="A823" s="38">
        <v>977</v>
      </c>
      <c r="B823" s="38" t="s">
        <v>1895</v>
      </c>
      <c r="C823" s="38" t="s">
        <v>1271</v>
      </c>
    </row>
    <row r="824" spans="1:3" x14ac:dyDescent="0.25">
      <c r="A824" s="38">
        <v>978</v>
      </c>
      <c r="B824" s="38" t="s">
        <v>1862</v>
      </c>
      <c r="C824" s="38" t="s">
        <v>1271</v>
      </c>
    </row>
    <row r="825" spans="1:3" x14ac:dyDescent="0.25">
      <c r="A825" s="38">
        <v>979</v>
      </c>
      <c r="B825" s="38" t="s">
        <v>1863</v>
      </c>
      <c r="C825" s="38" t="s">
        <v>1271</v>
      </c>
    </row>
    <row r="826" spans="1:3" s="59" customFormat="1" x14ac:dyDescent="0.25">
      <c r="A826" s="38">
        <v>980</v>
      </c>
      <c r="B826" s="38" t="s">
        <v>1864</v>
      </c>
      <c r="C826" s="38" t="s">
        <v>1271</v>
      </c>
    </row>
    <row r="827" spans="1:3" s="59" customFormat="1" x14ac:dyDescent="0.25">
      <c r="A827" s="38">
        <v>981</v>
      </c>
      <c r="B827" s="38" t="s">
        <v>1865</v>
      </c>
      <c r="C827" s="38" t="s">
        <v>1271</v>
      </c>
    </row>
    <row r="828" spans="1:3" s="59" customFormat="1" x14ac:dyDescent="0.25">
      <c r="A828" s="38">
        <v>982</v>
      </c>
      <c r="B828" s="38" t="s">
        <v>1866</v>
      </c>
      <c r="C828" s="38" t="s">
        <v>1271</v>
      </c>
    </row>
    <row r="829" spans="1:3" s="69" customFormat="1" x14ac:dyDescent="0.25">
      <c r="A829" s="38">
        <v>983</v>
      </c>
      <c r="B829" s="38" t="s">
        <v>1867</v>
      </c>
      <c r="C829" s="38" t="s">
        <v>1271</v>
      </c>
    </row>
    <row r="830" spans="1:3" s="69" customFormat="1" x14ac:dyDescent="0.25">
      <c r="A830" s="38">
        <v>984</v>
      </c>
      <c r="B830" s="38" t="s">
        <v>1868</v>
      </c>
      <c r="C830" s="38" t="s">
        <v>1273</v>
      </c>
    </row>
    <row r="831" spans="1:3" s="69" customFormat="1" x14ac:dyDescent="0.25">
      <c r="A831" s="38">
        <v>985</v>
      </c>
      <c r="B831" s="38" t="s">
        <v>1869</v>
      </c>
      <c r="C831" s="38" t="s">
        <v>1274</v>
      </c>
    </row>
    <row r="832" spans="1:3" s="69" customFormat="1" x14ac:dyDescent="0.25">
      <c r="A832" s="38">
        <v>986</v>
      </c>
      <c r="B832" s="38" t="s">
        <v>1870</v>
      </c>
      <c r="C832" s="38" t="s">
        <v>1274</v>
      </c>
    </row>
    <row r="833" spans="1:3" s="69" customFormat="1" x14ac:dyDescent="0.25">
      <c r="A833" s="38">
        <v>987</v>
      </c>
      <c r="B833" s="38" t="s">
        <v>1871</v>
      </c>
      <c r="C833" s="38" t="s">
        <v>1274</v>
      </c>
    </row>
    <row r="834" spans="1:3" x14ac:dyDescent="0.25">
      <c r="A834" s="38">
        <v>988</v>
      </c>
      <c r="B834" s="38" t="s">
        <v>1872</v>
      </c>
      <c r="C834" s="38" t="s">
        <v>1271</v>
      </c>
    </row>
    <row r="835" spans="1:3" s="69" customFormat="1" x14ac:dyDescent="0.25">
      <c r="A835" s="38">
        <v>989</v>
      </c>
      <c r="B835" s="38" t="s">
        <v>1873</v>
      </c>
      <c r="C835" s="38" t="s">
        <v>1271</v>
      </c>
    </row>
    <row r="836" spans="1:3" s="69" customFormat="1" x14ac:dyDescent="0.25">
      <c r="A836" s="38">
        <v>990</v>
      </c>
      <c r="B836" s="38" t="s">
        <v>2396</v>
      </c>
      <c r="C836" s="38" t="s">
        <v>1274</v>
      </c>
    </row>
    <row r="837" spans="1:3" s="69" customFormat="1" x14ac:dyDescent="0.25">
      <c r="A837" s="38">
        <v>991</v>
      </c>
      <c r="B837" s="38" t="s">
        <v>1874</v>
      </c>
      <c r="C837" s="38" t="s">
        <v>1274</v>
      </c>
    </row>
    <row r="838" spans="1:3" s="69" customFormat="1" x14ac:dyDescent="0.25">
      <c r="A838" s="38">
        <v>993</v>
      </c>
      <c r="B838" s="38" t="s">
        <v>1875</v>
      </c>
      <c r="C838" s="38" t="s">
        <v>1271</v>
      </c>
    </row>
    <row r="839" spans="1:3" s="69" customFormat="1" x14ac:dyDescent="0.25">
      <c r="A839" s="38">
        <v>994</v>
      </c>
      <c r="B839" s="38" t="s">
        <v>2248</v>
      </c>
      <c r="C839" s="38" t="s">
        <v>1271</v>
      </c>
    </row>
    <row r="840" spans="1:3" s="69" customFormat="1" x14ac:dyDescent="0.25">
      <c r="A840" s="38">
        <v>995</v>
      </c>
      <c r="B840" s="38" t="s">
        <v>1876</v>
      </c>
      <c r="C840" s="38" t="s">
        <v>1273</v>
      </c>
    </row>
    <row r="841" spans="1:3" s="69" customFormat="1" x14ac:dyDescent="0.25">
      <c r="A841" s="38">
        <v>996</v>
      </c>
      <c r="B841" s="38" t="s">
        <v>1877</v>
      </c>
      <c r="C841" s="38" t="s">
        <v>1271</v>
      </c>
    </row>
    <row r="842" spans="1:3" s="69" customFormat="1" x14ac:dyDescent="0.25">
      <c r="A842" s="38">
        <v>464</v>
      </c>
      <c r="B842" s="38" t="s">
        <v>2657</v>
      </c>
      <c r="C842" s="38" t="s">
        <v>1274</v>
      </c>
    </row>
  </sheetData>
  <autoFilter ref="A1:C830">
    <sortState ref="A2:C841">
      <sortCondition ref="A1:A830"/>
    </sortState>
  </autoFilter>
  <customSheetViews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3"/>
      <autoFilter ref="A1:C1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4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conditionalFormatting sqref="A843:A1048576 A1:A830">
    <cfRule type="duplicateValues" dxfId="114" priority="12"/>
  </conditionalFormatting>
  <conditionalFormatting sqref="A831">
    <cfRule type="duplicateValues" dxfId="113" priority="11"/>
  </conditionalFormatting>
  <conditionalFormatting sqref="A832">
    <cfRule type="duplicateValues" dxfId="112" priority="10"/>
  </conditionalFormatting>
  <conditionalFormatting sqref="A833">
    <cfRule type="duplicateValues" dxfId="111" priority="9"/>
  </conditionalFormatting>
  <conditionalFormatting sqref="A834">
    <cfRule type="duplicateValues" dxfId="110" priority="8"/>
  </conditionalFormatting>
  <conditionalFormatting sqref="A1:A834 A843:A1048576">
    <cfRule type="duplicateValues" dxfId="109" priority="7"/>
  </conditionalFormatting>
  <conditionalFormatting sqref="A835:A841">
    <cfRule type="duplicateValues" dxfId="108" priority="6"/>
  </conditionalFormatting>
  <conditionalFormatting sqref="A835:A841">
    <cfRule type="duplicateValues" dxfId="107" priority="5"/>
  </conditionalFormatting>
  <conditionalFormatting sqref="A1:A841 A843:A1048576">
    <cfRule type="duplicateValues" dxfId="106" priority="4"/>
  </conditionalFormatting>
  <conditionalFormatting sqref="A842">
    <cfRule type="duplicateValues" dxfId="105" priority="3"/>
  </conditionalFormatting>
  <conditionalFormatting sqref="A842">
    <cfRule type="duplicateValues" dxfId="104" priority="2"/>
  </conditionalFormatting>
  <conditionalFormatting sqref="A842">
    <cfRule type="duplicateValues" dxfId="103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8"/>
  <sheetViews>
    <sheetView topLeftCell="A16" workbookViewId="0">
      <selection activeCell="E10" sqref="E10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97" t="s">
        <v>2416</v>
      </c>
      <c r="B1" s="198"/>
      <c r="C1" s="198"/>
      <c r="D1" s="198"/>
    </row>
    <row r="2" spans="1:5" x14ac:dyDescent="0.25">
      <c r="A2" s="47" t="s">
        <v>2417</v>
      </c>
      <c r="B2" s="47" t="s">
        <v>18</v>
      </c>
      <c r="C2" s="47" t="s">
        <v>2418</v>
      </c>
      <c r="D2" s="47" t="s">
        <v>2419</v>
      </c>
    </row>
    <row r="3" spans="1:5" ht="15.75" x14ac:dyDescent="0.25">
      <c r="A3" s="48">
        <v>3335925664</v>
      </c>
      <c r="B3" s="48" t="s">
        <v>2567</v>
      </c>
      <c r="C3" s="48" t="s">
        <v>2558</v>
      </c>
      <c r="D3" s="60" t="s">
        <v>2543</v>
      </c>
      <c r="E3" s="62"/>
    </row>
    <row r="4" spans="1:5" ht="15.75" x14ac:dyDescent="0.25">
      <c r="A4" s="48">
        <v>3335925995</v>
      </c>
      <c r="B4" s="48" t="s">
        <v>2568</v>
      </c>
      <c r="C4" s="48" t="s">
        <v>2558</v>
      </c>
      <c r="D4" s="60" t="s">
        <v>2543</v>
      </c>
      <c r="E4" s="62"/>
    </row>
    <row r="5" spans="1:5" ht="15.75" x14ac:dyDescent="0.25">
      <c r="A5" s="48">
        <v>3335926016</v>
      </c>
      <c r="B5" s="48" t="s">
        <v>2569</v>
      </c>
      <c r="C5" s="48" t="s">
        <v>2558</v>
      </c>
      <c r="D5" s="60" t="s">
        <v>2540</v>
      </c>
    </row>
    <row r="6" spans="1:5" ht="15.75" x14ac:dyDescent="0.25">
      <c r="A6" s="48">
        <v>3335926017</v>
      </c>
      <c r="B6" s="48" t="s">
        <v>2570</v>
      </c>
      <c r="C6" s="48" t="s">
        <v>2558</v>
      </c>
      <c r="D6" s="60" t="s">
        <v>2540</v>
      </c>
    </row>
    <row r="7" spans="1:5" ht="15.75" x14ac:dyDescent="0.25">
      <c r="A7" s="48"/>
      <c r="B7" s="48"/>
      <c r="C7" s="48"/>
      <c r="D7" s="60"/>
    </row>
    <row r="8" spans="1:5" ht="15.75" x14ac:dyDescent="0.25">
      <c r="A8" s="48"/>
      <c r="B8" s="48"/>
      <c r="C8" s="48"/>
      <c r="D8" s="60"/>
    </row>
    <row r="9" spans="1:5" ht="15.75" x14ac:dyDescent="0.25">
      <c r="A9" s="48"/>
      <c r="B9" s="48"/>
      <c r="C9" s="48"/>
      <c r="D9" s="48"/>
    </row>
    <row r="10" spans="1:5" ht="15.75" x14ac:dyDescent="0.25">
      <c r="A10" s="48"/>
      <c r="B10" s="48"/>
      <c r="C10" s="48"/>
      <c r="D10" s="48"/>
    </row>
    <row r="11" spans="1:5" ht="15.75" x14ac:dyDescent="0.25">
      <c r="A11" s="48"/>
      <c r="B11" s="48"/>
      <c r="C11" s="48"/>
      <c r="D11" s="48"/>
    </row>
    <row r="12" spans="1:5" ht="15.75" x14ac:dyDescent="0.25">
      <c r="A12" s="46"/>
      <c r="B12" s="46"/>
      <c r="C12" s="49" t="s">
        <v>2420</v>
      </c>
      <c r="D12" s="48">
        <f>COUNTA(A3:A11)</f>
        <v>4</v>
      </c>
    </row>
    <row r="13" spans="1:5" ht="16.5" thickBot="1" x14ac:dyDescent="0.3">
      <c r="A13" s="46"/>
      <c r="B13" s="46"/>
      <c r="C13" s="50" t="s">
        <v>2421</v>
      </c>
      <c r="D13" s="48">
        <f>COUNTIFS($D$3:$D$12,"Disponible")</f>
        <v>0</v>
      </c>
    </row>
    <row r="14" spans="1:5" ht="16.5" thickBot="1" x14ac:dyDescent="0.3">
      <c r="A14" s="46"/>
      <c r="B14" s="46" t="s">
        <v>2408</v>
      </c>
      <c r="C14" s="51" t="s">
        <v>2422</v>
      </c>
      <c r="D14" s="48">
        <f>COUNTIFS($D$3:$D$12,"No Disponible")</f>
        <v>0</v>
      </c>
    </row>
    <row r="15" spans="1:5" ht="15.75" thickBot="1" x14ac:dyDescent="0.3">
      <c r="A15" s="46"/>
      <c r="B15" s="46"/>
      <c r="C15" s="51" t="s">
        <v>2423</v>
      </c>
      <c r="D15" s="52">
        <f>D13/D12</f>
        <v>0</v>
      </c>
    </row>
    <row r="16" spans="1:5" ht="15.75" thickBot="1" x14ac:dyDescent="0.3">
      <c r="A16" s="46"/>
      <c r="B16" s="46" t="s">
        <v>2408</v>
      </c>
      <c r="C16" s="53" t="s">
        <v>2424</v>
      </c>
      <c r="D16" s="54">
        <f>D14/D12</f>
        <v>0</v>
      </c>
    </row>
    <row r="17" spans="1:4" x14ac:dyDescent="0.25">
      <c r="A17" s="46"/>
      <c r="B17" s="46"/>
      <c r="C17" s="46"/>
      <c r="D17" s="46"/>
    </row>
    <row r="18" spans="1:4" ht="29.25" x14ac:dyDescent="0.25">
      <c r="A18" s="197" t="s">
        <v>2425</v>
      </c>
      <c r="B18" s="198"/>
      <c r="C18" s="198"/>
      <c r="D18" s="198"/>
    </row>
    <row r="19" spans="1:4" x14ac:dyDescent="0.25">
      <c r="A19" s="47" t="s">
        <v>2417</v>
      </c>
      <c r="B19" s="47" t="s">
        <v>18</v>
      </c>
      <c r="C19" s="47" t="s">
        <v>2426</v>
      </c>
      <c r="D19" s="47" t="s">
        <v>2427</v>
      </c>
    </row>
    <row r="20" spans="1:4" ht="15.75" x14ac:dyDescent="0.25">
      <c r="A20" s="48">
        <v>3335925984</v>
      </c>
      <c r="B20" s="48" t="s">
        <v>2560</v>
      </c>
      <c r="C20" s="48" t="s">
        <v>2543</v>
      </c>
      <c r="D20" s="60" t="s">
        <v>2540</v>
      </c>
    </row>
    <row r="21" spans="1:4" ht="15.75" x14ac:dyDescent="0.25">
      <c r="A21" s="48">
        <v>3335925986</v>
      </c>
      <c r="B21" s="48" t="s">
        <v>2559</v>
      </c>
      <c r="C21" s="48" t="s">
        <v>2543</v>
      </c>
      <c r="D21" s="60" t="s">
        <v>2540</v>
      </c>
    </row>
    <row r="22" spans="1:4" ht="15.75" x14ac:dyDescent="0.25">
      <c r="A22" s="48">
        <v>3335925987</v>
      </c>
      <c r="B22" s="48" t="s">
        <v>2562</v>
      </c>
      <c r="C22" s="48" t="s">
        <v>2543</v>
      </c>
      <c r="D22" s="60" t="s">
        <v>2540</v>
      </c>
    </row>
    <row r="23" spans="1:4" ht="15.75" x14ac:dyDescent="0.25">
      <c r="A23" s="48">
        <v>3335925988</v>
      </c>
      <c r="B23" s="48" t="s">
        <v>2563</v>
      </c>
      <c r="C23" s="48" t="s">
        <v>2543</v>
      </c>
      <c r="D23" s="60" t="s">
        <v>2540</v>
      </c>
    </row>
    <row r="24" spans="1:4" s="77" customFormat="1" ht="15.75" x14ac:dyDescent="0.25">
      <c r="A24" s="48">
        <v>3335925991</v>
      </c>
      <c r="B24" s="48" t="s">
        <v>2564</v>
      </c>
      <c r="C24" s="48" t="s">
        <v>2543</v>
      </c>
      <c r="D24" s="60" t="s">
        <v>2540</v>
      </c>
    </row>
    <row r="25" spans="1:4" s="77" customFormat="1" ht="15.75" x14ac:dyDescent="0.25">
      <c r="A25" s="48">
        <v>3335925992</v>
      </c>
      <c r="B25" s="48" t="s">
        <v>2565</v>
      </c>
      <c r="C25" s="48" t="s">
        <v>2543</v>
      </c>
      <c r="D25" s="60" t="s">
        <v>2540</v>
      </c>
    </row>
    <row r="26" spans="1:4" s="77" customFormat="1" ht="15.75" x14ac:dyDescent="0.25">
      <c r="A26" s="48">
        <v>3335925993</v>
      </c>
      <c r="B26" s="48" t="s">
        <v>2566</v>
      </c>
      <c r="C26" s="48" t="s">
        <v>2543</v>
      </c>
      <c r="D26" s="60" t="s">
        <v>2540</v>
      </c>
    </row>
    <row r="27" spans="1:4" s="77" customFormat="1" ht="15.75" x14ac:dyDescent="0.25">
      <c r="A27" s="48">
        <v>3335925994</v>
      </c>
      <c r="B27" s="48" t="s">
        <v>2561</v>
      </c>
      <c r="C27" s="48" t="s">
        <v>2543</v>
      </c>
      <c r="D27" s="60" t="s">
        <v>2540</v>
      </c>
    </row>
    <row r="28" spans="1:4" ht="15.75" x14ac:dyDescent="0.25">
      <c r="A28" s="48"/>
      <c r="B28" s="48"/>
      <c r="C28" s="60"/>
      <c r="D28" s="60"/>
    </row>
    <row r="29" spans="1:4" s="61" customFormat="1" ht="15.75" x14ac:dyDescent="0.25">
      <c r="A29" s="48"/>
      <c r="B29" s="48"/>
      <c r="C29" s="60"/>
      <c r="D29" s="60"/>
    </row>
    <row r="30" spans="1:4" s="61" customFormat="1" ht="15.75" x14ac:dyDescent="0.25">
      <c r="A30" s="48"/>
      <c r="B30" s="48"/>
      <c r="C30" s="60"/>
      <c r="D30" s="60"/>
    </row>
    <row r="31" spans="1:4" s="61" customFormat="1" ht="15.75" x14ac:dyDescent="0.25">
      <c r="A31" s="48"/>
      <c r="B31" s="48"/>
      <c r="C31" s="60"/>
      <c r="D31" s="60"/>
    </row>
    <row r="32" spans="1:4" s="77" customFormat="1" ht="15.75" x14ac:dyDescent="0.25">
      <c r="A32" s="48"/>
      <c r="B32" s="48"/>
      <c r="C32" s="60"/>
      <c r="D32" s="60"/>
    </row>
    <row r="33" spans="1:4" s="61" customFormat="1" ht="15.75" x14ac:dyDescent="0.25">
      <c r="A33" s="48"/>
      <c r="B33" s="48"/>
      <c r="C33" s="48"/>
      <c r="D33" s="60"/>
    </row>
    <row r="34" spans="1:4" ht="16.5" thickBot="1" x14ac:dyDescent="0.3">
      <c r="A34" s="55"/>
      <c r="B34" s="55"/>
      <c r="C34" s="56" t="s">
        <v>2428</v>
      </c>
      <c r="D34" s="48">
        <f>COUNTA(A20:A32)</f>
        <v>8</v>
      </c>
    </row>
    <row r="35" spans="1:4" ht="16.5" thickBot="1" x14ac:dyDescent="0.3">
      <c r="A35" s="57"/>
      <c r="B35" s="57"/>
      <c r="C35" s="58" t="s">
        <v>2429</v>
      </c>
      <c r="D35" s="48">
        <f>COUNTIFS($D$20:$D$33,"Disponible")</f>
        <v>0</v>
      </c>
    </row>
    <row r="36" spans="1:4" ht="16.5" thickBot="1" x14ac:dyDescent="0.3">
      <c r="A36" s="46"/>
      <c r="B36" s="46"/>
      <c r="C36" s="58" t="s">
        <v>2422</v>
      </c>
      <c r="D36" s="48">
        <f>COUNTIFS($D$20:$D$28,"No Disponible")</f>
        <v>0</v>
      </c>
    </row>
    <row r="37" spans="1:4" ht="15.75" thickBot="1" x14ac:dyDescent="0.3">
      <c r="A37" s="46"/>
      <c r="B37" s="46"/>
      <c r="C37" s="58" t="s">
        <v>2430</v>
      </c>
      <c r="D37" s="52">
        <f>D35/D34</f>
        <v>0</v>
      </c>
    </row>
    <row r="38" spans="1:4" ht="15.75" thickBot="1" x14ac:dyDescent="0.3">
      <c r="A38" s="46"/>
      <c r="B38" s="46"/>
      <c r="C38" s="58" t="s">
        <v>2431</v>
      </c>
      <c r="D38" s="54">
        <f>D36/D34</f>
        <v>0</v>
      </c>
    </row>
  </sheetData>
  <mergeCells count="2">
    <mergeCell ref="A1:D1"/>
    <mergeCell ref="A18:D18"/>
  </mergeCells>
  <conditionalFormatting sqref="B7:B8">
    <cfRule type="duplicateValues" dxfId="102" priority="18"/>
  </conditionalFormatting>
  <conditionalFormatting sqref="B7:B8">
    <cfRule type="duplicateValues" dxfId="101" priority="17"/>
  </conditionalFormatting>
  <conditionalFormatting sqref="A7:A8">
    <cfRule type="duplicateValues" dxfId="100" priority="15"/>
    <cfRule type="duplicateValues" dxfId="99" priority="16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15</vt:i4>
      </vt:variant>
      <vt:variant>
        <vt:lpstr>Gráficos</vt:lpstr>
      </vt:variant>
      <vt:variant>
        <vt:i4>6</vt:i4>
      </vt:variant>
    </vt:vector>
  </HeadingPairs>
  <TitlesOfParts>
    <vt:vector size="21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Gráfico11</vt:lpstr>
      <vt:lpstr>Gráfico10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Jeffrey Martinez Perez</cp:lastModifiedBy>
  <cp:lastPrinted>2021-05-25T15:11:04Z</cp:lastPrinted>
  <dcterms:created xsi:type="dcterms:W3CDTF">2014-10-01T23:18:29Z</dcterms:created>
  <dcterms:modified xsi:type="dcterms:W3CDTF">2021-08-04T09:26:12Z</dcterms:modified>
</cp:coreProperties>
</file>