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1533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F26" i="1"/>
  <c r="G26" i="1"/>
  <c r="H26" i="1"/>
  <c r="I26" i="1"/>
  <c r="J26" i="1"/>
  <c r="K26" i="1"/>
  <c r="F27" i="1"/>
  <c r="G27" i="1"/>
  <c r="H27" i="1"/>
  <c r="I27" i="1"/>
  <c r="J27" i="1"/>
  <c r="K27" i="1"/>
  <c r="F22" i="1"/>
  <c r="G22" i="1"/>
  <c r="H22" i="1"/>
  <c r="I22" i="1"/>
  <c r="J22" i="1"/>
  <c r="K22" i="1"/>
  <c r="A22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58" i="1"/>
  <c r="G58" i="1"/>
  <c r="H58" i="1"/>
  <c r="I58" i="1"/>
  <c r="J58" i="1"/>
  <c r="K58" i="1"/>
  <c r="F144" i="1"/>
  <c r="G144" i="1"/>
  <c r="H144" i="1"/>
  <c r="I144" i="1"/>
  <c r="J144" i="1"/>
  <c r="K144" i="1"/>
  <c r="F57" i="1"/>
  <c r="G57" i="1"/>
  <c r="H57" i="1"/>
  <c r="I57" i="1"/>
  <c r="J57" i="1"/>
  <c r="K5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76" i="1"/>
  <c r="G76" i="1"/>
  <c r="H76" i="1"/>
  <c r="I76" i="1"/>
  <c r="J76" i="1"/>
  <c r="K76" i="1"/>
  <c r="F75" i="1"/>
  <c r="G75" i="1"/>
  <c r="H75" i="1"/>
  <c r="I75" i="1"/>
  <c r="J75" i="1"/>
  <c r="K75" i="1"/>
  <c r="F56" i="1"/>
  <c r="G56" i="1"/>
  <c r="H56" i="1"/>
  <c r="I56" i="1"/>
  <c r="J56" i="1"/>
  <c r="K56" i="1"/>
  <c r="F89" i="1"/>
  <c r="G89" i="1"/>
  <c r="H89" i="1"/>
  <c r="I89" i="1"/>
  <c r="J89" i="1"/>
  <c r="K89" i="1"/>
  <c r="F37" i="1"/>
  <c r="G37" i="1"/>
  <c r="H37" i="1"/>
  <c r="I37" i="1"/>
  <c r="J37" i="1"/>
  <c r="K37" i="1"/>
  <c r="F150" i="1"/>
  <c r="G150" i="1"/>
  <c r="H150" i="1"/>
  <c r="I150" i="1"/>
  <c r="J150" i="1"/>
  <c r="K150" i="1"/>
  <c r="F36" i="1"/>
  <c r="G36" i="1"/>
  <c r="H36" i="1"/>
  <c r="I36" i="1"/>
  <c r="J36" i="1"/>
  <c r="K36" i="1"/>
  <c r="F149" i="1"/>
  <c r="G149" i="1"/>
  <c r="H149" i="1"/>
  <c r="I149" i="1"/>
  <c r="J149" i="1"/>
  <c r="K149" i="1"/>
  <c r="A21" i="1"/>
  <c r="A152" i="1"/>
  <c r="A151" i="1"/>
  <c r="A58" i="1"/>
  <c r="A144" i="1"/>
  <c r="A57" i="1"/>
  <c r="A103" i="1"/>
  <c r="A102" i="1"/>
  <c r="A143" i="1"/>
  <c r="A142" i="1"/>
  <c r="A141" i="1"/>
  <c r="A76" i="1"/>
  <c r="A75" i="1"/>
  <c r="A56" i="1"/>
  <c r="A89" i="1"/>
  <c r="A37" i="1"/>
  <c r="A150" i="1"/>
  <c r="A36" i="1"/>
  <c r="A149" i="1"/>
  <c r="A14" i="1"/>
  <c r="F14" i="1"/>
  <c r="G14" i="1"/>
  <c r="H14" i="1"/>
  <c r="I14" i="1"/>
  <c r="J14" i="1"/>
  <c r="K14" i="1"/>
  <c r="F70" i="1"/>
  <c r="G70" i="1"/>
  <c r="H70" i="1"/>
  <c r="I70" i="1"/>
  <c r="J70" i="1"/>
  <c r="K70" i="1"/>
  <c r="A70" i="1"/>
  <c r="E2" i="32" l="1"/>
  <c r="F13" i="1" l="1"/>
  <c r="G13" i="1"/>
  <c r="H13" i="1"/>
  <c r="I13" i="1"/>
  <c r="J13" i="1"/>
  <c r="K13" i="1"/>
  <c r="A13" i="1"/>
  <c r="K21" i="1"/>
  <c r="J21" i="1"/>
  <c r="I21" i="1"/>
  <c r="H21" i="1"/>
  <c r="G21" i="1"/>
  <c r="F21" i="1"/>
  <c r="F20" i="1"/>
  <c r="G20" i="1"/>
  <c r="H20" i="1"/>
  <c r="I20" i="1"/>
  <c r="J20" i="1"/>
  <c r="K20" i="1"/>
  <c r="A20" i="1"/>
  <c r="A74" i="1" l="1"/>
  <c r="A106" i="1"/>
  <c r="A12" i="1"/>
  <c r="A19" i="1"/>
  <c r="A73" i="1"/>
  <c r="A55" i="1"/>
  <c r="A105" i="1"/>
  <c r="A54" i="1"/>
  <c r="A18" i="1"/>
  <c r="A17" i="1"/>
  <c r="A25" i="1"/>
  <c r="A104" i="1"/>
  <c r="A11" i="1"/>
  <c r="A32" i="1"/>
  <c r="A31" i="1"/>
  <c r="F74" i="1"/>
  <c r="G74" i="1"/>
  <c r="H74" i="1"/>
  <c r="I74" i="1"/>
  <c r="J74" i="1"/>
  <c r="K74" i="1"/>
  <c r="F106" i="1"/>
  <c r="G106" i="1"/>
  <c r="H106" i="1"/>
  <c r="I106" i="1"/>
  <c r="J106" i="1"/>
  <c r="K106" i="1"/>
  <c r="F12" i="1"/>
  <c r="G12" i="1"/>
  <c r="H12" i="1"/>
  <c r="I12" i="1"/>
  <c r="J12" i="1"/>
  <c r="K12" i="1"/>
  <c r="F19" i="1"/>
  <c r="G19" i="1"/>
  <c r="H19" i="1"/>
  <c r="I19" i="1"/>
  <c r="J19" i="1"/>
  <c r="K19" i="1"/>
  <c r="F73" i="1"/>
  <c r="G73" i="1"/>
  <c r="H73" i="1"/>
  <c r="I73" i="1"/>
  <c r="J73" i="1"/>
  <c r="K73" i="1"/>
  <c r="F55" i="1"/>
  <c r="G55" i="1"/>
  <c r="H55" i="1"/>
  <c r="I55" i="1"/>
  <c r="J55" i="1"/>
  <c r="K55" i="1"/>
  <c r="F105" i="1"/>
  <c r="G105" i="1"/>
  <c r="H105" i="1"/>
  <c r="I105" i="1"/>
  <c r="J105" i="1"/>
  <c r="K105" i="1"/>
  <c r="F54" i="1"/>
  <c r="G54" i="1"/>
  <c r="H54" i="1"/>
  <c r="I54" i="1"/>
  <c r="J54" i="1"/>
  <c r="K54" i="1"/>
  <c r="F18" i="1"/>
  <c r="G18" i="1"/>
  <c r="H18" i="1"/>
  <c r="I18" i="1"/>
  <c r="J18" i="1"/>
  <c r="K18" i="1"/>
  <c r="F17" i="1"/>
  <c r="G17" i="1"/>
  <c r="H17" i="1"/>
  <c r="I17" i="1"/>
  <c r="J17" i="1"/>
  <c r="K17" i="1"/>
  <c r="F25" i="1"/>
  <c r="G25" i="1"/>
  <c r="H25" i="1"/>
  <c r="I25" i="1"/>
  <c r="J25" i="1"/>
  <c r="K25" i="1"/>
  <c r="F104" i="1"/>
  <c r="G104" i="1"/>
  <c r="H104" i="1"/>
  <c r="I104" i="1"/>
  <c r="J104" i="1"/>
  <c r="K104" i="1"/>
  <c r="F11" i="1"/>
  <c r="G11" i="1"/>
  <c r="H11" i="1"/>
  <c r="I11" i="1"/>
  <c r="J11" i="1"/>
  <c r="K11" i="1"/>
  <c r="F32" i="1"/>
  <c r="G32" i="1"/>
  <c r="H32" i="1"/>
  <c r="I32" i="1"/>
  <c r="J32" i="1"/>
  <c r="K32" i="1"/>
  <c r="F31" i="1"/>
  <c r="G31" i="1"/>
  <c r="H31" i="1"/>
  <c r="I31" i="1"/>
  <c r="J31" i="1"/>
  <c r="K31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10" i="1"/>
  <c r="G10" i="1"/>
  <c r="H10" i="1"/>
  <c r="I10" i="1"/>
  <c r="J10" i="1"/>
  <c r="K10" i="1"/>
  <c r="F53" i="1"/>
  <c r="G53" i="1"/>
  <c r="H53" i="1"/>
  <c r="I53" i="1"/>
  <c r="J53" i="1"/>
  <c r="K53" i="1"/>
  <c r="F9" i="1"/>
  <c r="G9" i="1"/>
  <c r="H9" i="1"/>
  <c r="I9" i="1"/>
  <c r="J9" i="1"/>
  <c r="K9" i="1"/>
  <c r="F52" i="1"/>
  <c r="G52" i="1"/>
  <c r="H52" i="1"/>
  <c r="I52" i="1"/>
  <c r="J52" i="1"/>
  <c r="K52" i="1"/>
  <c r="F84" i="1"/>
  <c r="G84" i="1"/>
  <c r="H84" i="1"/>
  <c r="I84" i="1"/>
  <c r="J84" i="1"/>
  <c r="K84" i="1"/>
  <c r="F8" i="1"/>
  <c r="G8" i="1"/>
  <c r="H8" i="1"/>
  <c r="I8" i="1"/>
  <c r="J8" i="1"/>
  <c r="K8" i="1"/>
  <c r="A10" i="1"/>
  <c r="A53" i="1"/>
  <c r="A9" i="1"/>
  <c r="A52" i="1"/>
  <c r="A84" i="1"/>
  <c r="A8" i="1"/>
  <c r="F24" i="1"/>
  <c r="G24" i="1"/>
  <c r="H24" i="1"/>
  <c r="I24" i="1"/>
  <c r="J24" i="1"/>
  <c r="K2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38" i="1"/>
  <c r="A24" i="1"/>
  <c r="A140" i="1"/>
  <c r="A139" i="1"/>
  <c r="A77" i="1"/>
  <c r="F77" i="1"/>
  <c r="G77" i="1"/>
  <c r="H77" i="1"/>
  <c r="I77" i="1"/>
  <c r="J77" i="1"/>
  <c r="K77" i="1"/>
  <c r="F101" i="1"/>
  <c r="G101" i="1"/>
  <c r="H101" i="1"/>
  <c r="I101" i="1"/>
  <c r="J101" i="1"/>
  <c r="K101" i="1"/>
  <c r="F35" i="1"/>
  <c r="G35" i="1"/>
  <c r="H35" i="1"/>
  <c r="I35" i="1"/>
  <c r="J35" i="1"/>
  <c r="K35" i="1"/>
  <c r="F34" i="1"/>
  <c r="G34" i="1"/>
  <c r="H34" i="1"/>
  <c r="I34" i="1"/>
  <c r="J34" i="1"/>
  <c r="K34" i="1"/>
  <c r="F88" i="1"/>
  <c r="G88" i="1"/>
  <c r="H88" i="1"/>
  <c r="I88" i="1"/>
  <c r="J88" i="1"/>
  <c r="K88" i="1"/>
  <c r="F51" i="1"/>
  <c r="G51" i="1"/>
  <c r="H51" i="1"/>
  <c r="I51" i="1"/>
  <c r="J51" i="1"/>
  <c r="K5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00" i="1"/>
  <c r="G100" i="1"/>
  <c r="H100" i="1"/>
  <c r="I100" i="1"/>
  <c r="J100" i="1"/>
  <c r="K100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83" i="1"/>
  <c r="G83" i="1"/>
  <c r="H83" i="1"/>
  <c r="I83" i="1"/>
  <c r="J83" i="1"/>
  <c r="K83" i="1"/>
  <c r="A101" i="1"/>
  <c r="A35" i="1"/>
  <c r="A34" i="1"/>
  <c r="A88" i="1"/>
  <c r="A51" i="1"/>
  <c r="A137" i="1"/>
  <c r="A136" i="1"/>
  <c r="A100" i="1"/>
  <c r="A135" i="1"/>
  <c r="A134" i="1"/>
  <c r="A133" i="1"/>
  <c r="A132" i="1"/>
  <c r="A83" i="1"/>
  <c r="G108" i="1"/>
  <c r="F10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6" i="1"/>
  <c r="G16" i="1"/>
  <c r="H16" i="1"/>
  <c r="I16" i="1"/>
  <c r="J16" i="1"/>
  <c r="K16" i="1"/>
  <c r="F72" i="1"/>
  <c r="G72" i="1"/>
  <c r="H72" i="1"/>
  <c r="I72" i="1"/>
  <c r="J72" i="1"/>
  <c r="K72" i="1"/>
  <c r="F7" i="1"/>
  <c r="G7" i="1"/>
  <c r="H7" i="1"/>
  <c r="I7" i="1"/>
  <c r="J7" i="1"/>
  <c r="K7" i="1"/>
  <c r="F50" i="1"/>
  <c r="G50" i="1"/>
  <c r="H50" i="1"/>
  <c r="I50" i="1"/>
  <c r="J50" i="1"/>
  <c r="K50" i="1"/>
  <c r="F49" i="1"/>
  <c r="G49" i="1"/>
  <c r="H49" i="1"/>
  <c r="I49" i="1"/>
  <c r="J49" i="1"/>
  <c r="K49" i="1"/>
  <c r="F148" i="1"/>
  <c r="G148" i="1"/>
  <c r="H148" i="1"/>
  <c r="I148" i="1"/>
  <c r="J148" i="1"/>
  <c r="K148" i="1"/>
  <c r="F110" i="1"/>
  <c r="G110" i="1"/>
  <c r="H110" i="1"/>
  <c r="I110" i="1"/>
  <c r="J110" i="1"/>
  <c r="K110" i="1"/>
  <c r="F29" i="1"/>
  <c r="G29" i="1"/>
  <c r="H29" i="1"/>
  <c r="I29" i="1"/>
  <c r="J29" i="1"/>
  <c r="K29" i="1"/>
  <c r="F28" i="1"/>
  <c r="G28" i="1"/>
  <c r="H28" i="1"/>
  <c r="I28" i="1"/>
  <c r="J28" i="1"/>
  <c r="K28" i="1"/>
  <c r="F99" i="1"/>
  <c r="G99" i="1"/>
  <c r="H99" i="1"/>
  <c r="I99" i="1"/>
  <c r="J99" i="1"/>
  <c r="K99" i="1"/>
  <c r="F87" i="1"/>
  <c r="G87" i="1"/>
  <c r="H87" i="1"/>
  <c r="I87" i="1"/>
  <c r="J87" i="1"/>
  <c r="K87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98" i="1"/>
  <c r="G98" i="1"/>
  <c r="H98" i="1"/>
  <c r="I98" i="1"/>
  <c r="J98" i="1"/>
  <c r="K9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82" i="1"/>
  <c r="A81" i="1"/>
  <c r="A80" i="1"/>
  <c r="A16" i="1"/>
  <c r="A72" i="1"/>
  <c r="A7" i="1"/>
  <c r="A50" i="1"/>
  <c r="A49" i="1"/>
  <c r="A148" i="1"/>
  <c r="A110" i="1"/>
  <c r="A29" i="1"/>
  <c r="A28" i="1"/>
  <c r="A99" i="1"/>
  <c r="A87" i="1"/>
  <c r="A131" i="1"/>
  <c r="A130" i="1"/>
  <c r="A98" i="1"/>
  <c r="A129" i="1"/>
  <c r="A128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48" i="1" l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30" i="1" l="1"/>
  <c r="F30" i="1"/>
  <c r="G30" i="1"/>
  <c r="H30" i="1"/>
  <c r="I30" i="1"/>
  <c r="J30" i="1"/>
  <c r="K30" i="1"/>
  <c r="A121" i="1"/>
  <c r="F121" i="1"/>
  <c r="G121" i="1"/>
  <c r="H121" i="1"/>
  <c r="I121" i="1"/>
  <c r="J121" i="1"/>
  <c r="K121" i="1"/>
  <c r="A97" i="1"/>
  <c r="F97" i="1"/>
  <c r="G97" i="1"/>
  <c r="H97" i="1"/>
  <c r="I97" i="1"/>
  <c r="J97" i="1"/>
  <c r="K97" i="1"/>
  <c r="A122" i="1"/>
  <c r="F122" i="1"/>
  <c r="G122" i="1"/>
  <c r="H122" i="1"/>
  <c r="I122" i="1"/>
  <c r="J122" i="1"/>
  <c r="K122" i="1"/>
  <c r="A79" i="1"/>
  <c r="F79" i="1"/>
  <c r="G79" i="1"/>
  <c r="H79" i="1"/>
  <c r="I79" i="1"/>
  <c r="J79" i="1"/>
  <c r="K79" i="1"/>
  <c r="A86" i="1"/>
  <c r="F86" i="1"/>
  <c r="G86" i="1"/>
  <c r="H86" i="1"/>
  <c r="I86" i="1"/>
  <c r="J86" i="1"/>
  <c r="K86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33" i="1"/>
  <c r="F33" i="1"/>
  <c r="G33" i="1"/>
  <c r="H33" i="1"/>
  <c r="I33" i="1"/>
  <c r="J33" i="1"/>
  <c r="K33" i="1"/>
  <c r="A85" i="1"/>
  <c r="F85" i="1"/>
  <c r="G85" i="1"/>
  <c r="H85" i="1"/>
  <c r="I85" i="1"/>
  <c r="J85" i="1"/>
  <c r="K85" i="1"/>
  <c r="A71" i="1"/>
  <c r="F71" i="1"/>
  <c r="G71" i="1"/>
  <c r="H71" i="1"/>
  <c r="I71" i="1"/>
  <c r="J71" i="1"/>
  <c r="K71" i="1"/>
  <c r="A90" i="1"/>
  <c r="F90" i="1"/>
  <c r="G90" i="1"/>
  <c r="H90" i="1"/>
  <c r="I90" i="1"/>
  <c r="J90" i="1"/>
  <c r="K90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94" i="1"/>
  <c r="F94" i="1"/>
  <c r="G94" i="1"/>
  <c r="H94" i="1"/>
  <c r="I94" i="1"/>
  <c r="J94" i="1"/>
  <c r="K94" i="1"/>
  <c r="A117" i="1"/>
  <c r="F117" i="1"/>
  <c r="G117" i="1"/>
  <c r="H117" i="1"/>
  <c r="I117" i="1"/>
  <c r="J117" i="1"/>
  <c r="K117" i="1"/>
  <c r="A93" i="1"/>
  <c r="F93" i="1"/>
  <c r="G93" i="1"/>
  <c r="H93" i="1"/>
  <c r="I93" i="1"/>
  <c r="J93" i="1"/>
  <c r="K93" i="1"/>
  <c r="A23" i="1"/>
  <c r="F23" i="1"/>
  <c r="G23" i="1"/>
  <c r="H23" i="1"/>
  <c r="I23" i="1"/>
  <c r="J23" i="1"/>
  <c r="K23" i="1"/>
  <c r="A116" i="1"/>
  <c r="F116" i="1"/>
  <c r="G116" i="1"/>
  <c r="H116" i="1"/>
  <c r="I116" i="1"/>
  <c r="J116" i="1"/>
  <c r="K116" i="1"/>
  <c r="K15" i="1"/>
  <c r="J15" i="1"/>
  <c r="I15" i="1"/>
  <c r="H15" i="1"/>
  <c r="G15" i="1"/>
  <c r="F15" i="1"/>
  <c r="A15" i="1"/>
  <c r="A115" i="1" l="1"/>
  <c r="A109" i="1"/>
  <c r="A108" i="1"/>
  <c r="A114" i="1"/>
  <c r="A147" i="1"/>
  <c r="F115" i="1"/>
  <c r="G115" i="1"/>
  <c r="H115" i="1"/>
  <c r="I115" i="1"/>
  <c r="J115" i="1"/>
  <c r="K115" i="1"/>
  <c r="F109" i="1"/>
  <c r="G109" i="1"/>
  <c r="H109" i="1"/>
  <c r="I109" i="1"/>
  <c r="J109" i="1"/>
  <c r="K109" i="1"/>
  <c r="H108" i="1"/>
  <c r="I108" i="1"/>
  <c r="J108" i="1"/>
  <c r="K108" i="1"/>
  <c r="F114" i="1"/>
  <c r="G114" i="1"/>
  <c r="H114" i="1"/>
  <c r="I114" i="1"/>
  <c r="J114" i="1"/>
  <c r="K114" i="1"/>
  <c r="F147" i="1"/>
  <c r="G147" i="1"/>
  <c r="H147" i="1"/>
  <c r="I147" i="1"/>
  <c r="J147" i="1"/>
  <c r="K147" i="1"/>
  <c r="F46" i="1" l="1"/>
  <c r="G46" i="1"/>
  <c r="H46" i="1"/>
  <c r="I46" i="1"/>
  <c r="J46" i="1"/>
  <c r="K46" i="1"/>
  <c r="F107" i="1"/>
  <c r="G107" i="1"/>
  <c r="H107" i="1"/>
  <c r="I107" i="1"/>
  <c r="J107" i="1"/>
  <c r="K107" i="1"/>
  <c r="F69" i="1"/>
  <c r="G69" i="1"/>
  <c r="H69" i="1"/>
  <c r="I69" i="1"/>
  <c r="J69" i="1"/>
  <c r="K69" i="1"/>
  <c r="F68" i="1"/>
  <c r="G68" i="1"/>
  <c r="H68" i="1"/>
  <c r="I68" i="1"/>
  <c r="J68" i="1"/>
  <c r="K68" i="1"/>
  <c r="F6" i="1"/>
  <c r="G6" i="1"/>
  <c r="H6" i="1"/>
  <c r="I6" i="1"/>
  <c r="J6" i="1"/>
  <c r="K6" i="1"/>
  <c r="F67" i="1"/>
  <c r="G67" i="1"/>
  <c r="H67" i="1"/>
  <c r="I67" i="1"/>
  <c r="J67" i="1"/>
  <c r="K67" i="1"/>
  <c r="F78" i="1"/>
  <c r="G78" i="1"/>
  <c r="H78" i="1"/>
  <c r="I78" i="1"/>
  <c r="J78" i="1"/>
  <c r="K78" i="1"/>
  <c r="F92" i="1"/>
  <c r="G92" i="1"/>
  <c r="H92" i="1"/>
  <c r="I92" i="1"/>
  <c r="J92" i="1"/>
  <c r="K92" i="1"/>
  <c r="F45" i="1"/>
  <c r="G45" i="1"/>
  <c r="H45" i="1"/>
  <c r="I45" i="1"/>
  <c r="J45" i="1"/>
  <c r="K45" i="1"/>
  <c r="F44" i="1"/>
  <c r="G44" i="1"/>
  <c r="H44" i="1"/>
  <c r="I44" i="1"/>
  <c r="J44" i="1"/>
  <c r="K44" i="1"/>
  <c r="A46" i="1"/>
  <c r="A107" i="1"/>
  <c r="A69" i="1"/>
  <c r="A68" i="1"/>
  <c r="A6" i="1"/>
  <c r="A67" i="1"/>
  <c r="A78" i="1"/>
  <c r="A92" i="1"/>
  <c r="A45" i="1"/>
  <c r="A44" i="1"/>
  <c r="F113" i="1" l="1"/>
  <c r="G113" i="1"/>
  <c r="H113" i="1"/>
  <c r="I113" i="1"/>
  <c r="J113" i="1"/>
  <c r="K113" i="1"/>
  <c r="F66" i="1"/>
  <c r="G66" i="1"/>
  <c r="H66" i="1"/>
  <c r="I66" i="1"/>
  <c r="J66" i="1"/>
  <c r="K66" i="1"/>
  <c r="F91" i="1"/>
  <c r="G91" i="1"/>
  <c r="H91" i="1"/>
  <c r="I91" i="1"/>
  <c r="J91" i="1"/>
  <c r="K91" i="1"/>
  <c r="F112" i="1"/>
  <c r="G112" i="1"/>
  <c r="H112" i="1"/>
  <c r="I112" i="1"/>
  <c r="J112" i="1"/>
  <c r="K112" i="1"/>
  <c r="F65" i="1"/>
  <c r="G65" i="1"/>
  <c r="H65" i="1"/>
  <c r="I65" i="1"/>
  <c r="J65" i="1"/>
  <c r="K65" i="1"/>
  <c r="F64" i="1"/>
  <c r="G64" i="1"/>
  <c r="H64" i="1"/>
  <c r="I64" i="1"/>
  <c r="J64" i="1"/>
  <c r="K64" i="1"/>
  <c r="F43" i="1"/>
  <c r="G43" i="1"/>
  <c r="H43" i="1"/>
  <c r="I43" i="1"/>
  <c r="J43" i="1"/>
  <c r="K43" i="1"/>
  <c r="F42" i="1"/>
  <c r="G42" i="1"/>
  <c r="H42" i="1"/>
  <c r="I42" i="1"/>
  <c r="J42" i="1"/>
  <c r="K42" i="1"/>
  <c r="A113" i="1"/>
  <c r="A66" i="1"/>
  <c r="A91" i="1"/>
  <c r="A112" i="1"/>
  <c r="A65" i="1"/>
  <c r="A64" i="1"/>
  <c r="A43" i="1"/>
  <c r="A42" i="1"/>
  <c r="F111" i="1"/>
  <c r="G111" i="1"/>
  <c r="H111" i="1"/>
  <c r="I111" i="1"/>
  <c r="J111" i="1"/>
  <c r="K111" i="1"/>
  <c r="A111" i="1"/>
  <c r="F63" i="1" l="1"/>
  <c r="G63" i="1"/>
  <c r="H63" i="1"/>
  <c r="I63" i="1"/>
  <c r="J63" i="1"/>
  <c r="K63" i="1"/>
  <c r="A63" i="1"/>
  <c r="F146" i="1"/>
  <c r="G146" i="1"/>
  <c r="H146" i="1"/>
  <c r="I146" i="1"/>
  <c r="J146" i="1"/>
  <c r="K146" i="1"/>
  <c r="A146" i="1"/>
  <c r="F145" i="1"/>
  <c r="G145" i="1"/>
  <c r="H145" i="1"/>
  <c r="I145" i="1"/>
  <c r="J145" i="1"/>
  <c r="K145" i="1"/>
  <c r="A145" i="1"/>
  <c r="A9" i="3"/>
  <c r="G9" i="3"/>
  <c r="H9" i="3"/>
  <c r="I9" i="3"/>
  <c r="J9" i="3"/>
  <c r="F9" i="3"/>
  <c r="F62" i="1"/>
  <c r="G62" i="1"/>
  <c r="H62" i="1"/>
  <c r="I62" i="1"/>
  <c r="J62" i="1"/>
  <c r="K62" i="1"/>
  <c r="A62" i="1"/>
  <c r="F5" i="1"/>
  <c r="G5" i="1"/>
  <c r="H5" i="1"/>
  <c r="I5" i="1"/>
  <c r="J5" i="1"/>
  <c r="K5" i="1"/>
  <c r="A5" i="1"/>
  <c r="F41" i="1" l="1"/>
  <c r="G41" i="1"/>
  <c r="H41" i="1"/>
  <c r="I41" i="1"/>
  <c r="J41" i="1"/>
  <c r="K41" i="1"/>
  <c r="A41" i="1"/>
  <c r="F40" i="1" l="1"/>
  <c r="G40" i="1"/>
  <c r="H40" i="1"/>
  <c r="I40" i="1"/>
  <c r="J40" i="1"/>
  <c r="K40" i="1"/>
  <c r="A40" i="1"/>
  <c r="F61" i="1" l="1"/>
  <c r="G61" i="1"/>
  <c r="H61" i="1"/>
  <c r="I61" i="1"/>
  <c r="J61" i="1"/>
  <c r="K61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A60" i="1"/>
  <c r="A59" i="1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A38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<sst xmlns="http://schemas.openxmlformats.org/spreadsheetml/2006/main" count="15150" uniqueCount="2787">
  <si>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</si>
  <si>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</si>
  <si>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</si>
  <si>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</si>
  <si>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</si>
  <si>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</si>
  <si>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</si>
  <si>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</si>
  <si>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</si>
  <si>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</si>
  <si>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</si>
  <si>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</si>
  <si>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</si>
  <si>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</si>
  <si>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</si>
  <si>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</si>
  <si>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</si>
  <si>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</si>
  <si>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</si>
  <si>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</si>
  <si>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</si>
  <si>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</si>
  <si>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</si>
  <si>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</si>
  <si>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</si>
  <si>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</si>
  <si>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</si>
  <si>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</si>
  <si>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</si>
  <si>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</si>
  <si>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</si>
  <si>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</si>
  <si>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</si>
  <si>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</si>
  <si>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</si>
  <si>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</si>
  <si>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</si>
  <si>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</si>
  <si>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</si>
  <si>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</si>
  <si>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</si>
  <si>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</si>
  <si>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</si>
  <si>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</si>
  <si>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</si>
  <si>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</si>
  <si>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</si>
  <si>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</si>
  <si>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</si>
  <si>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</si>
  <si>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</si>
  <si>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</si>
  <si>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</si>
  <si>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</si>
  <si>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</si>
  <si>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</si>
  <si>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</si>
  <si>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</si>
  <si>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</si>
  <si>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</si>
  <si>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</si>
  <si>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</si>
  <si>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</si>
  <si>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</si>
  <si>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</si>
  <si>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</si>
  <si>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</si>
  <si>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</si>
  <si>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</si>
  <si>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</si>
  <si>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</si>
  <si>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</si>
  <si>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</si>
  <si>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</si>
  <si>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</si>
  <si>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</si>
  <si>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</si>
  <si>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</si>
  <si>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</si>
  <si>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</si>
  <si>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</si>
  <si>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</si>
  <si>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</si>
  <si>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</si>
  <si>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</si>
  <si>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</si>
  <si>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</si>
  <si>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</si>
  <si>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</si>
  <si>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</si>
  <si>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</si>
  <si>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</si>
  <si>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</si>
  <si>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</si>
  <si>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</si>
  <si>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</si>
  <si>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</si>
  <si>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</si>
  <si>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</si>
  <si>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</si>
  <si>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</si>
  <si>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</si>
  <si>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</si>
  <si>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</si>
  <si>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</si>
  <si>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</si>
  <si>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</si>
  <si>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</si>
  <si>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</si>
  <si>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</si>
  <si>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</si>
  <si>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</si>
  <si>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</si>
  <si>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</si>
  <si>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</si>
  <si>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</si>
  <si>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</si>
  <si>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</si>
  <si>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</si>
  <si>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</si>
  <si>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</si>
  <si>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</si>
  <si>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</si>
  <si>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</si>
  <si>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</si>
  <si>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</si>
  <si>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</si>
  <si>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</si>
  <si>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</si>
  <si>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</si>
  <si>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</si>
  <si>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</si>
  <si>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</si>
  <si>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</si>
  <si>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</si>
  <si>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</si>
  <si>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</si>
  <si>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</si>
  <si>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</si>
  <si>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</si>
  <si>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</si>
  <si>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</si>
  <si>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</si>
  <si>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</si>
  <si>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</si>
  <si>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</si>
  <si>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</si>
  <si>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</si>
  <si>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</si>
  <si>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</si>
  <si>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</si>
  <si>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</si>
  <si>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</si>
  <si>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</si>
  <si>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</si>
  <si>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</si>
  <si>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</si>
  <si>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</si>
  <si>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</si>
  <si>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</si>
  <si>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</si>
  <si>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</si>
  <si>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</si>
  <si>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</si>
  <si>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</si>
  <si>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</si>
  <si>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</si>
  <si>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</si>
  <si>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</si>
  <si>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</si>
  <si>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</si>
  <si>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</si>
  <si>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</si>
  <si>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</si>
  <si>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</si>
  <si>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</si>
  <si>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</si>
  <si>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</si>
  <si>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</si>
  <si>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</si>
  <si>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</si>
  <si>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</si>
  <si>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</si>
  <si>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</si>
  <si>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</si>
  <si>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</si>
  <si>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</si>
  <si>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</si>
  <si>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</si>
  <si>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</si>
  <si>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</si>
  <si>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</si>
  <si>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</si>
  <si>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</si>
  <si>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</si>
  <si>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</si>
  <si>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</si>
  <si>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</si>
  <si>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</si>
  <si>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</si>
  <si>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</si>
  <si>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</si>
  <si>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</si>
  <si>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</si>
  <si>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</si>
  <si>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</si>
  <si>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</si>
  <si>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</si>
  <si>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</si>
  <si>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</si>
  <si>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</si>
  <si>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</si>
  <si>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</si>
  <si>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</si>
  <si>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</si>
  <si>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</si>
  <si>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</si>
  <si>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</si>
  <si>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</si>
  <si>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</si>
  <si>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</si>
  <si>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</si>
  <si>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</si>
  <si>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</si>
  <si>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</si>
  <si>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</si>
  <si>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</si>
  <si>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</si>
  <si>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</si>
  <si>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</si>
  <si>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</si>
  <si>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</si>
  <si>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</si>
  <si>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</si>
  <si>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</si>
  <si>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</si>
  <si>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</si>
  <si>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</si>
  <si>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</si>
  <si>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</si>
  <si>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</si>
  <si>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</si>
  <si>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</si>
  <si>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</si>
  <si>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</si>
  <si>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</si>
  <si>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</si>
  <si>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</si>
  <si>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</si>
  <si>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</si>
  <si>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</si>
  <si>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</si>
  <si>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</si>
  <si>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</si>
  <si>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</si>
  <si>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</si>
  <si>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</si>
  <si>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</si>
  <si>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</si>
  <si>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</si>
  <si>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</si>
  <si>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</si>
  <si>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</si>
  <si>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</si>
  <si>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</si>
  <si>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</si>
  <si>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</si>
  <si>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</si>
  <si>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</si>
  <si>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</si>
  <si>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</si>
  <si>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</si>
  <si>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</si>
  <si>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</si>
  <si>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</si>
  <si>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</si>
  <si>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</si>
  <si>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</si>
  <si>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</si>
  <si>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</si>
  <si>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</si>
  <si>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</si>
  <si>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</si>
  <si>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</si>
  <si>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</si>
  <si>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</si>
  <si>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</si>
  <si>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</si>
  <si>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</si>
  <si>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</si>
  <si>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</si>
  <si>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</si>
  <si>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</si>
  <si>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</si>
  <si>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</si>
  <si>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</si>
  <si>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</si>
  <si>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</si>
  <si>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</si>
  <si>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</si>
  <si>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</si>
  <si>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</si>
  <si>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</si>
  <si>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</si>
  <si>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</si>
  <si>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</si>
  <si>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</si>
  <si>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</si>
  <si>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</si>
  <si>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</si>
  <si>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</si>
  <si>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</si>
  <si>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</si>
  <si>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</si>
  <si>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</si>
  <si>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</si>
  <si>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</si>
  <si>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</si>
  <si>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</si>
  <si>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</si>
  <si>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</si>
  <si>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</si>
  <si>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</si>
  <si>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</si>
  <si>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</si>
  <si>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</si>
  <si>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</si>
  <si>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</si>
  <si>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</si>
  <si>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</si>
  <si>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</si>
  <si>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</si>
  <si>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</si>
  <si>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</si>
  <si>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</si>
  <si>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</si>
  <si>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</si>
  <si>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</si>
  <si>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</si>
  <si>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</si>
  <si>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</si>
  <si>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</si>
  <si>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</si>
  <si>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</si>
  <si>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</si>
  <si>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</si>
  <si>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</si>
  <si>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</si>
  <si>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</si>
  <si>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</si>
  <si>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</si>
  <si>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</si>
  <si>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</si>
  <si>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</si>
  <si>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</si>
  <si>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</si>
  <si>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</si>
  <si>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</si>
  <si>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</si>
  <si>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</si>
  <si>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</si>
  <si>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</si>
  <si>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</si>
  <si>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</si>
  <si>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</si>
  <si>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</si>
  <si>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</si>
  <si>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</si>
  <si>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</si>
  <si>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</si>
  <si>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</si>
  <si>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</si>
  <si>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</si>
  <si>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</si>
  <si>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</si>
  <si>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</si>
  <si>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</si>
  <si>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</si>
  <si>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</si>
  <si>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</si>
  <si>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</si>
  <si>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</si>
  <si>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</si>
  <si>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</si>
  <si>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</si>
  <si>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</si>
  <si>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</si>
  <si>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</si>
  <si>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</si>
  <si>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</si>
  <si>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</si>
  <si>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</si>
  <si>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</si>
  <si>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</si>
  <si>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</si>
  <si>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</si>
  <si>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</si>
  <si>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</si>
  <si>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</si>
  <si>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</si>
  <si>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</si>
  <si>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</si>
  <si>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</si>
  <si>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</si>
  <si>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</si>
  <si>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</si>
  <si>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</si>
  <si>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</si>
  <si>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</si>
  <si>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</si>
  <si>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</si>
  <si>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</si>
  <si>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</si>
  <si>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</si>
  <si>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</si>
  <si>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</si>
  <si>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</si>
  <si>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</si>
  <si>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</si>
  <si>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</si>
  <si>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</si>
  <si>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</si>
  <si>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</si>
  <si>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</si>
  <si>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</si>
  <si>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</si>
  <si>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</si>
  <si>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</si>
  <si>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</si>
  <si>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</si>
  <si>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</si>
  <si>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</si>
  <si>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</si>
  <si>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</si>
  <si>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</si>
  <si>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</si>
  <si>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</si>
  <si>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</si>
  <si>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</si>
  <si>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</si>
  <si>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</si>
  <si>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</si>
  <si>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</si>
  <si>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</si>
  <si>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</si>
  <si>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</si>
  <si>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</si>
  <si>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</si>
  <si>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</si>
  <si>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</si>
  <si>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</si>
  <si>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</si>
  <si>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</si>
  <si>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</si>
  <si>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</si>
  <si>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</si>
  <si>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</si>
  <si>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</si>
  <si>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</si>
  <si>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</si>
  <si>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</si>
  <si>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</si>
  <si>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</si>
  <si>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</si>
  <si>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</si>
  <si>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</si>
  <si>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</si>
  <si>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</si>
  <si>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</si>
  <si>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</si>
  <si>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</si>
  <si>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</si>
  <si>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</si>
  <si>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</si>
  <si>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</si>
  <si>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</si>
  <si>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</si>
  <si>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</si>
  <si>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</si>
  <si>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</si>
  <si>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</si>
  <si>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</si>
  <si>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</si>
  <si>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</si>
  <si>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</si>
  <si>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</si>
  <si>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</si>
  <si>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</si>
  <si>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</si>
  <si>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</si>
  <si>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</si>
  <si>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</si>
  <si>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</si>
  <si>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</si>
  <si>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</si>
  <si>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</si>
  <si>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</si>
  <si>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</si>
  <si>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</si>
  <si>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</si>
  <si>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</si>
  <si>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</si>
  <si>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</si>
  <si>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</si>
  <si>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</si>
  <si>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</si>
  <si>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</si>
  <si>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</si>
  <si>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</si>
  <si>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</si>
  <si>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</si>
  <si>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</si>
  <si>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</si>
  <si>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</si>
  <si>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</si>
  <si>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</si>
  <si>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</si>
  <si>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</si>
  <si>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</si>
  <si>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</si>
  <si>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</si>
  <si>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</si>
  <si>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</si>
  <si>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</si>
  <si>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</si>
  <si>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</si>
  <si>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</si>
  <si>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</si>
  <si>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</si>
  <si>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</si>
  <si>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</si>
  <si>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</si>
  <si>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</si>
  <si>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</si>
  <si>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</si>
  <si>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</si>
  <si>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</si>
  <si>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</si>
  <si>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</si>
  <si>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</si>
  <si>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</si>
  <si>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</si>
  <si>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</si>
  <si>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</si>
  <si>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</si>
  <si>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</si>
  <si>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</si>
  <si>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</si>
  <si>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</si>
  <si>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</si>
  <si>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</si>
  <si>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</si>
  <si>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</si>
  <si>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</si>
  <si>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</si>
  <si>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</si>
  <si>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</si>
  <si>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</si>
  <si>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</si>
  <si>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</si>
  <si>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</si>
  <si>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</si>
  <si>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</si>
  <si>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</si>
  <si>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</si>
  <si>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</si>
  <si>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</si>
  <si>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</si>
  <si>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</si>
  <si>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</si>
  <si>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</si>
  <si>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</si>
  <si>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</si>
  <si>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</si>
  <si>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</si>
  <si>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</si>
  <si>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</si>
  <si>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</si>
  <si>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</si>
  <si>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</si>
  <si>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</si>
  <si>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</si>
  <si>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</si>
  <si>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</si>
  <si>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</si>
  <si>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</si>
  <si>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</si>
  <si>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</si>
  <si>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</si>
  <si>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</si>
  <si>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</si>
  <si>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</si>
  <si>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</si>
  <si>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</si>
  <si>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</si>
  <si>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</si>
  <si>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</si>
  <si>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</si>
  <si>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</si>
  <si>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</si>
  <si>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</si>
  <si>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</si>
  <si>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</si>
  <si>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</si>
  <si>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</si>
  <si>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</si>
  <si>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</si>
  <si>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</si>
  <si>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</si>
  <si>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</si>
  <si>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</si>
  <si>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</si>
  <si>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</si>
  <si>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</si>
  <si>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</si>
  <si>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</si>
  <si>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</si>
  <si>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</si>
  <si>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</si>
  <si>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</si>
  <si>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</si>
  <si>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</si>
  <si>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</si>
  <si>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</si>
  <si>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</si>
  <si>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</si>
  <si>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</si>
  <si>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</si>
  <si>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</si>
  <si>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</si>
  <si>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</si>
  <si>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</si>
  <si>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</si>
  <si>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</si>
  <si>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</si>
  <si>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</si>
  <si>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</si>
  <si>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</si>
  <si>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</si>
  <si>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</si>
  <si>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</si>
  <si>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</si>
  <si>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</si>
  <si>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</si>
  <si>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</si>
  <si>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</si>
  <si>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</si>
  <si>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</si>
  <si>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</si>
  <si>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</si>
  <si>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</si>
  <si>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</si>
  <si>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</si>
  <si>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</si>
  <si>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</si>
  <si>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</si>
  <si>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</si>
  <si>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</si>
  <si>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</si>
  <si>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</si>
  <si>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</si>
  <si>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</si>
  <si>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</si>
  <si>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</si>
  <si>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</si>
  <si>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</si>
  <si>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</si>
  <si>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</si>
  <si>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</si>
  <si>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</si>
  <si>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</si>
  <si>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</si>
  <si>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</si>
  <si>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</si>
  <si>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</si>
  <si>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</si>
  <si>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</si>
  <si>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</si>
  <si>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</si>
  <si>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</si>
  <si>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</si>
  <si>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</si>
  <si>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</si>
  <si>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</si>
  <si>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</si>
  <si>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</si>
  <si>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</si>
  <si>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</si>
  <si>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</si>
  <si>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</si>
  <si>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</si>
  <si>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</si>
  <si>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</si>
  <si>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</si>
  <si>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</si>
  <si>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</si>
  <si>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</si>
  <si>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</si>
  <si>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</si>
  <si>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</si>
  <si>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</si>
  <si>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</si>
  <si>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</si>
  <si>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</si>
  <si>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</si>
  <si>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</si>
  <si>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</si>
  <si>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</si>
  <si>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</si>
  <si>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</si>
  <si>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</si>
  <si>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</si>
  <si>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</si>
  <si>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</si>
  <si>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</si>
  <si>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</si>
  <si>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</si>
  <si>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</si>
  <si>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</si>
  <si>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</si>
  <si>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</si>
  <si>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</si>
  <si>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</si>
  <si>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</si>
  <si>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</si>
  <si>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</si>
  <si>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</si>
  <si>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</si>
  <si>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</si>
  <si>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</si>
  <si>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</si>
  <si>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</si>
  <si>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</si>
  <si>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</si>
  <si>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</si>
  <si>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</si>
  <si>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</si>
  <si>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</si>
  <si>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</si>
  <si>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</si>
  <si>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</si>
  <si>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</si>
  <si>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</si>
  <si>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</si>
  <si>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</si>
  <si>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</si>
  <si>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</si>
  <si>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</si>
  <si>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</si>
  <si>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</si>
  <si>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</si>
  <si>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</si>
  <si>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</si>
  <si>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</si>
  <si>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</si>
  <si>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</si>
  <si>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</si>
  <si>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</si>
  <si>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</si>
  <si>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</si>
  <si>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</si>
  <si>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</si>
  <si>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</si>
  <si>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</si>
  <si>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</si>
  <si>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</si>
  <si>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</si>
  <si>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</si>
  <si>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</si>
  <si>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</si>
  <si>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</si>
  <si>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</si>
  <si>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</si>
  <si>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</si>
  <si>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</si>
  <si>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</si>
  <si>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</si>
  <si>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</si>
  <si>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</si>
  <si>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</si>
  <si>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</si>
  <si>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</si>
  <si>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</si>
  <si>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</si>
  <si>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</si>
  <si>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</si>
  <si>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</si>
  <si>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</si>
  <si>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</si>
  <si>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</si>
  <si>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</si>
  <si>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</si>
  <si>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</si>
  <si>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</si>
  <si>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</si>
  <si>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</si>
  <si>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</si>
  <si>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</si>
  <si>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</si>
  <si>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</si>
  <si>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</si>
  <si>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</si>
  <si>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</si>
  <si>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</si>
  <si>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</si>
  <si>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</si>
  <si>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</si>
  <si>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</si>
  <si>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</si>
  <si>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</si>
  <si>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</si>
  <si>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</si>
  <si>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</si>
  <si>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</si>
  <si>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</si>
  <si>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</si>
  <si>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</si>
  <si>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</si>
  <si>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</si>
  <si>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</si>
  <si>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</si>
  <si>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</si>
  <si>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</si>
  <si>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</si>
  <si>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</si>
  <si>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</si>
  <si>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</si>
  <si>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</si>
  <si>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</si>
  <si>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</si>
  <si>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</si>
  <si>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</si>
  <si>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</si>
  <si>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</si>
  <si>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</si>
  <si>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</si>
  <si>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</si>
  <si>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</si>
  <si>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</si>
  <si>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</si>
  <si>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</si>
  <si>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</si>
  <si>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</si>
  <si>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</si>
  <si>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</si>
  <si>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</si>
  <si>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</si>
  <si>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</si>
  <si>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</si>
  <si>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</si>
  <si>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</si>
  <si>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</si>
  <si>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</si>
  <si>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</si>
  <si>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</si>
  <si>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</si>
  <si>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</si>
  <si>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</si>
  <si>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</si>
  <si>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</si>
  <si>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</si>
  <si>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</si>
  <si>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</si>
  <si>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</si>
  <si>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</si>
  <si>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</si>
  <si>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</si>
  <si>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</si>
  <si>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</si>
  <si>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</si>
  <si>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</si>
  <si>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</si>
  <si>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</si>
  <si>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</si>
  <si>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</si>
  <si>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</si>
  <si>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</si>
  <si>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</si>
  <si>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</si>
  <si>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</si>
  <si>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</si>
  <si>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</si>
  <si>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</si>
  <si>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</si>
  <si>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</si>
  <si>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</si>
  <si>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</si>
  <si>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</si>
  <si>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</si>
  <si>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</si>
  <si>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</si>
  <si>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</si>
  <si>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</si>
  <si>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</si>
  <si>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</si>
  <si>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</si>
  <si>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</si>
  <si>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</si>
  <si>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</si>
  <si>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</si>
  <si>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</si>
  <si>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</si>
  <si>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</si>
  <si>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</si>
  <si>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</si>
  <si>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</si>
  <si>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</si>
  <si>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</si>
  <si>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</si>
  <si>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</si>
  <si>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</si>
  <si>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</si>
  <si>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</si>
  <si>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</si>
  <si>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</si>
  <si>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</si>
  <si>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</si>
  <si>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</si>
  <si>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</si>
  <si>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</si>
  <si>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</si>
  <si>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</si>
  <si>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</si>
  <si>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</si>
  <si>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</si>
  <si>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</si>
  <si>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</si>
  <si>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</si>
  <si>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</si>
  <si>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</si>
  <si>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</si>
  <si>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</si>
  <si>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</si>
  <si>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</si>
  <si>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</si>
  <si>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</si>
  <si>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</si>
  <si>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</si>
  <si>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</si>
  <si>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</si>
  <si>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</si>
  <si>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</si>
  <si>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</si>
  <si>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</si>
  <si>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</si>
  <si>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</si>
  <si>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</si>
  <si>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</si>
  <si>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</si>
  <si>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</si>
  <si>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</si>
  <si>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</si>
  <si>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</si>
  <si>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</si>
  <si>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</si>
  <si>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</si>
  <si>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</si>
  <si>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</si>
  <si>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</si>
  <si>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</si>
  <si>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</si>
  <si>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</si>
  <si>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</si>
  <si>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</si>
  <si>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</si>
  <si>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</si>
  <si>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</si>
  <si>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</si>
  <si>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</si>
  <si>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</si>
  <si>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</si>
  <si>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</si>
  <si>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</si>
  <si>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</si>
  <si>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</si>
  <si>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</si>
  <si>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</si>
  <si>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</si>
  <si>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</si>
  <si>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</si>
  <si>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</si>
  <si>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</si>
  <si>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</si>
  <si>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</si>
  <si>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</si>
  <si>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</si>
  <si>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</si>
  <si>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</si>
  <si>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</si>
  <si>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</si>
  <si>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</si>
  <si>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</si>
  <si>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</si>
  <si>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</si>
  <si>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</si>
  <si>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</si>
  <si>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</si>
  <si>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</si>
  <si>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</si>
  <si>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</si>
  <si>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</si>
  <si>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</si>
  <si>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</si>
  <si>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</si>
  <si>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</si>
  <si>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</si>
  <si>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</si>
  <si>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</si>
  <si>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</si>
  <si>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</si>
  <si>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</si>
  <si>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</si>
  <si>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</si>
  <si>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</si>
  <si>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</si>
  <si>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</si>
  <si>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</si>
  <si>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</si>
  <si>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</si>
  <si>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</si>
  <si>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</si>
  <si>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</si>
  <si>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</si>
  <si>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</si>
  <si>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</si>
  <si>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</si>
  <si>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</si>
  <si>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</si>
  <si>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</si>
  <si>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</si>
  <si>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</si>
  <si>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</si>
  <si>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</si>
  <si>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</si>
  <si>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</si>
  <si>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</si>
  <si>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</si>
  <si>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</si>
  <si>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</si>
  <si>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</si>
  <si>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</si>
  <si>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</si>
  <si>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</si>
  <si>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</si>
  <si>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</si>
  <si>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</si>
  <si>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</si>
  <si>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</si>
  <si>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</si>
  <si>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</si>
  <si>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</si>
  <si>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</si>
  <si>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</si>
  <si>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</si>
  <si>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</si>
  <si>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</si>
  <si>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</si>
  <si>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</si>
  <si>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</si>
  <si>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</si>
  <si>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</si>
  <si>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</si>
  <si>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</si>
  <si>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</si>
  <si>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</si>
  <si>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</si>
  <si>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</si>
  <si>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</si>
  <si>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</si>
  <si>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</si>
  <si>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</si>
  <si>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</si>
  <si>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</si>
  <si>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</si>
  <si>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</si>
  <si>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</si>
  <si>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</si>
  <si>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</si>
  <si>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</si>
  <si>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</si>
  <si>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</si>
  <si>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</si>
  <si>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</si>
  <si>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</si>
  <si>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</si>
  <si>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</si>
  <si>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</si>
  <si>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</si>
  <si>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</si>
  <si>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</si>
  <si>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</si>
  <si>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</si>
  <si>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</si>
  <si>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</si>
  <si>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</si>
  <si>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</si>
  <si>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</si>
  <si>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</si>
  <si>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</si>
  <si>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</si>
  <si>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</si>
  <si>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</si>
  <si>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</si>
  <si>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</si>
  <si>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</si>
  <si>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</si>
  <si>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</si>
  <si>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</si>
  <si>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</si>
  <si>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</si>
  <si>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</si>
  <si>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</si>
  <si>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</si>
  <si>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</si>
  <si>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</si>
  <si>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</si>
  <si>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</si>
  <si>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</si>
  <si>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</si>
  <si>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</si>
  <si>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</si>
  <si>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</si>
  <si>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</si>
  <si>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</si>
  <si>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</si>
  <si>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</si>
  <si>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</si>
  <si>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</si>
  <si>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</si>
  <si>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</si>
  <si>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</si>
  <si>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</si>
  <si>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</si>
  <si>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</si>
  <si>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</si>
  <si>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</si>
  <si>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</si>
  <si>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</si>
  <si>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</si>
  <si>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</si>
  <si>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</si>
  <si>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</si>
  <si>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</si>
  <si>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</si>
  <si>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</si>
  <si>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</si>
  <si>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</si>
  <si>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</si>
  <si>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</si>
  <si>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</si>
  <si>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</si>
  <si>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</si>
  <si>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</si>
  <si>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</si>
  <si>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</si>
  <si>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</si>
  <si>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</si>
  <si>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</si>
  <si>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</si>
  <si>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</si>
  <si>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</si>
  <si>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</si>
  <si>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</si>
  <si>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</si>
  <si>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</si>
  <si>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</si>
  <si>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</si>
  <si>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</si>
  <si>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</si>
  <si>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</si>
  <si>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</si>
  <si>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</si>
  <si>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</si>
  <si>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</si>
  <si>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</si>
  <si>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</si>
  <si>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</si>
  <si>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</si>
  <si>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</si>
  <si>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</si>
  <si>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</si>
  <si>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</si>
  <si>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</si>
  <si>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</si>
  <si>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</si>
  <si>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</si>
  <si>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</si>
  <si>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</si>
  <si>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</si>
  <si>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</si>
  <si>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</si>
  <si>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</si>
  <si>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</si>
  <si>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</si>
  <si>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</si>
  <si>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</si>
  <si>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</si>
  <si>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</si>
  <si>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</si>
  <si>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</si>
  <si>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</si>
  <si>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</si>
  <si>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</si>
  <si>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</si>
  <si>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</si>
  <si>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</si>
  <si>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</si>
  <si>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</si>
  <si>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</si>
  <si>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</si>
  <si>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</si>
  <si>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</si>
  <si>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</si>
  <si>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</si>
  <si>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</si>
  <si>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</si>
  <si>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</si>
  <si>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</si>
  <si>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</si>
  <si>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</si>
  <si>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</si>
  <si>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</si>
  <si>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</si>
  <si>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</si>
  <si>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</si>
  <si>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</si>
  <si>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</si>
  <si>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</si>
  <si>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</si>
  <si>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</si>
  <si>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</si>
  <si>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</si>
  <si>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</si>
  <si>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</si>
  <si>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</si>
  <si>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</si>
  <si>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</si>
  <si>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</si>
  <si>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</si>
  <si>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</si>
  <si>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</si>
  <si>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</si>
  <si>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</si>
  <si>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</si>
  <si>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</si>
  <si>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</si>
  <si>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</si>
  <si>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</si>
  <si>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</si>
  <si>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</si>
  <si>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</si>
  <si>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</si>
  <si>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</si>
  <si>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</si>
  <si>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</si>
  <si>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</si>
  <si>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</si>
  <si>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</si>
  <si>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</si>
  <si>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</si>
  <si>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</si>
  <si>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</si>
  <si>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</si>
  <si>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</si>
  <si>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</si>
  <si>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</si>
  <si>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</si>
  <si>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</si>
  <si>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</si>
  <si>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</si>
  <si>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</si>
  <si>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</si>
  <si>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</si>
  <si>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</si>
  <si>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</si>
  <si>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</si>
  <si>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</si>
  <si>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</si>
  <si>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</si>
  <si>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</si>
  <si>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</si>
  <si>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</si>
  <si>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</si>
  <si>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</si>
  <si>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</si>
  <si>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</si>
  <si>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</si>
  <si>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</si>
  <si>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</si>
  <si>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</si>
  <si>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</si>
  <si>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</si>
  <si>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</si>
  <si>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</si>
  <si>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</si>
  <si>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</si>
  <si>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</si>
  <si>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</si>
  <si>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</si>
  <si>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</si>
  <si>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</si>
  <si>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</si>
  <si>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</si>
  <si>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</si>
  <si>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</si>
  <si>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</si>
  <si>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</si>
  <si>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</si>
  <si>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</si>
  <si>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</si>
  <si>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</si>
  <si>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</si>
  <si>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</si>
  <si>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</si>
  <si>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</si>
  <si>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</si>
  <si>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</si>
  <si>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</si>
  <si>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</si>
  <si>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</si>
  <si>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</si>
  <si>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</si>
  <si>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</si>
  <si>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</si>
  <si>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</si>
  <si>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</si>
  <si>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</si>
  <si>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</si>
  <si>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</si>
  <si>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</si>
  <si>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</si>
  <si>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</si>
  <si>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</si>
  <si>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</si>
  <si>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</si>
  <si>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</si>
  <si>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</si>
  <si>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</si>
  <si>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</si>
  <si>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</si>
  <si>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</si>
  <si>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</si>
  <si>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</si>
  <si>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</si>
  <si>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</si>
  <si>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</si>
  <si>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</si>
  <si>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</si>
  <si>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</si>
  <si>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</si>
  <si>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</si>
  <si>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</si>
  <si>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</si>
  <si>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</si>
  <si>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</si>
  <si>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</si>
  <si>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</si>
  <si>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</si>
  <si>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</si>
  <si>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</si>
  <si>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</si>
  <si>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</si>
  <si>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</si>
  <si>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</si>
  <si>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</si>
  <si>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</si>
  <si>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</si>
  <si>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</si>
  <si>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</si>
  <si>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</si>
  <si>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</si>
  <si>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</si>
  <si>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</si>
  <si>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</si>
  <si>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</si>
  <si>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</si>
  <si>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</si>
  <si>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</si>
  <si>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</si>
  <si>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</si>
  <si>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</si>
  <si>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</si>
  <si>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</si>
  <si>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</si>
  <si>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</si>
  <si>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</si>
  <si>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</si>
  <si>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</si>
  <si>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</si>
  <si>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</si>
  <si>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</si>
  <si>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</si>
  <si>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</si>
  <si>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</si>
  <si>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</si>
  <si>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</si>
  <si>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</si>
  <si>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</si>
  <si>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</si>
  <si>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</si>
  <si>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</si>
  <si>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</si>
  <si>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</si>
  <si>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</si>
  <si>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</si>
  <si>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</si>
  <si>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</si>
  <si>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</si>
  <si>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</si>
  <si>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</si>
  <si>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</si>
  <si>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</si>
  <si>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</si>
  <si>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</si>
  <si>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</si>
  <si>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</si>
  <si>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</si>
  <si>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</si>
  <si>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</si>
  <si>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</si>
  <si>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</si>
  <si>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</si>
  <si>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</si>
  <si>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</si>
  <si>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</si>
  <si>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</si>
  <si>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</si>
  <si>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</si>
  <si>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</si>
  <si>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</si>
  <si>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</si>
  <si>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</si>
  <si>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</si>
  <si>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</si>
  <si>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</si>
  <si>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</si>
  <si>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</si>
  <si>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</si>
  <si>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</si>
  <si>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</si>
  <si>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</si>
  <si>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</si>
  <si>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</si>
  <si>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</si>
  <si>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</si>
  <si>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</si>
  <si>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</si>
  <si>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</si>
  <si>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</si>
  <si>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</si>
  <si>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</si>
  <si>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</si>
  <si>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</si>
  <si>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</si>
  <si>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</si>
  <si>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</si>
  <si>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</si>
  <si>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</si>
  <si>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</si>
  <si>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</si>
  <si>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</si>
  <si>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</si>
  <si>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</si>
  <si>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</si>
  <si>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</si>
  <si>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</si>
  <si>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</si>
  <si>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</si>
  <si>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</si>
  <si>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</si>
  <si>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</si>
  <si>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</si>
  <si>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</si>
  <si>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</si>
  <si>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</si>
  <si>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</si>
  <si>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</si>
  <si>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</si>
  <si>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</si>
  <si>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</si>
  <si>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</si>
  <si>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</si>
  <si>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</si>
  <si>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</si>
  <si>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</si>
  <si>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</si>
  <si>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</si>
  <si>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</si>
  <si>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</si>
  <si>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</si>
  <si>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</si>
  <si>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</si>
  <si>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</si>
  <si>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</si>
  <si>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</si>
  <si>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</si>
  <si>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</si>
  <si>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</si>
  <si>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</si>
  <si>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</si>
  <si>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</si>
  <si>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</si>
  <si>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</si>
  <si>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</si>
  <si>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</si>
  <si>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</si>
  <si>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</si>
  <si>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</si>
  <si>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</si>
  <si>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</si>
  <si>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</si>
  <si>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</si>
  <si>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</si>
  <si>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</si>
  <si>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</si>
  <si>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</si>
  <si>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</si>
  <si>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</si>
  <si>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</si>
  <si>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</si>
  <si>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</si>
  <si>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</si>
  <si>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</si>
  <si>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</si>
  <si>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</si>
  <si>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</si>
  <si>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</si>
  <si>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</si>
  <si>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</si>
  <si>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</si>
  <si>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</si>
  <si>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</si>
  <si>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</si>
  <si>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</si>
  <si>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</si>
  <si>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</si>
  <si>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</si>
  <si>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</si>
  <si>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</si>
  <si>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</si>
  <si>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</si>
  <si>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</si>
  <si>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</si>
  <si>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</si>
  <si>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</si>
  <si>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</si>
  <si>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</si>
  <si>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</si>
  <si>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</si>
  <si>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</si>
  <si>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</si>
  <si>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</si>
  <si>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</si>
  <si>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</si>
  <si>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</si>
  <si>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</si>
  <si>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</si>
  <si>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</si>
  <si>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</si>
  <si>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</si>
  <si>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</si>
  <si>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</si>
  <si>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</si>
  <si>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</si>
  <si>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</si>
  <si>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</si>
  <si>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</si>
  <si>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</si>
  <si>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</si>
  <si>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</si>
  <si>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</si>
  <si>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</si>
  <si>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</si>
  <si>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</si>
  <si>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</si>
  <si>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</si>
  <si>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</si>
  <si>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</si>
  <si>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</si>
  <si>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</si>
  <si>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</si>
  <si>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</si>
  <si>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</si>
  <si>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</si>
  <si>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</si>
  <si>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</si>
  <si>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</si>
  <si>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</si>
  <si>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</si>
  <si>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</si>
  <si>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</si>
  <si>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</si>
  <si>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</si>
  <si>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</si>
  <si>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</si>
  <si>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</si>
  <si>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</si>
  <si>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</si>
  <si>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</si>
  <si>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</si>
  <si>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</si>
  <si>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</si>
  <si>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</si>
  <si>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</si>
  <si>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</si>
  <si>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</si>
  <si>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</si>
  <si>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</si>
  <si>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</si>
  <si>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</si>
  <si>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</si>
  <si>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</si>
  <si>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</si>
  <si>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</si>
  <si>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</si>
  <si>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</si>
  <si>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</si>
  <si>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</si>
  <si>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</si>
  <si>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</si>
  <si>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</si>
  <si>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</si>
  <si>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</si>
  <si>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</si>
  <si>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</si>
  <si>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</si>
  <si>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</si>
  <si>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</si>
  <si>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</si>
  <si>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</si>
  <si>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</si>
  <si>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</si>
  <si>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</si>
  <si>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</si>
  <si>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</si>
  <si>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</si>
  <si>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</si>
  <si>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</si>
  <si>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</si>
  <si>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</si>
  <si>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</si>
  <si>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</si>
  <si>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</si>
  <si>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</si>
  <si>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</si>
  <si>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</si>
  <si>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</si>
  <si>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</si>
  <si>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</si>
  <si>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</si>
  <si>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</si>
  <si>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</si>
  <si>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</si>
  <si>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</si>
  <si>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</si>
  <si>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</si>
  <si>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</si>
  <si>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</si>
  <si>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</si>
  <si>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</si>
  <si>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</si>
  <si>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</si>
  <si>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</si>
  <si>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</si>
  <si>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</si>
  <si>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</si>
  <si>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</si>
  <si>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</si>
  <si>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</si>
  <si>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</si>
  <si>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</si>
  <si>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</si>
  <si>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</si>
  <si>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</si>
  <si>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</si>
  <si>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</si>
  <si>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</si>
  <si>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</si>
  <si>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</si>
  <si>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</si>
  <si>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</si>
  <si>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</si>
  <si>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</si>
  <si>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</si>
  <si>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</si>
  <si>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</si>
  <si>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</si>
  <si>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</si>
  <si>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</si>
  <si>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</si>
  <si>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</si>
  <si>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</si>
  <si>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</si>
  <si>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</si>
  <si>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</si>
  <si>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</si>
  <si>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</si>
  <si>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</si>
  <si>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</si>
  <si>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</si>
  <si>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</si>
  <si>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</si>
  <si>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</si>
  <si>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</si>
  <si>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</si>
  <si>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</si>
  <si>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</si>
  <si>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</si>
  <si>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</si>
  <si>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</si>
  <si>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</si>
  <si>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</si>
  <si>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</si>
  <si>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</si>
  <si>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</si>
  <si>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</si>
  <si>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</si>
  <si>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</si>
  <si>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</si>
  <si>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</si>
  <si>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</si>
  <si>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</si>
  <si>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</si>
  <si>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</si>
  <si>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</si>
  <si>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</si>
  <si>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</si>
  <si>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</si>
  <si>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</si>
  <si>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</si>
  <si>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</si>
  <si>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</si>
  <si>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</si>
  <si>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</si>
  <si>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</si>
  <si>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</si>
  <si>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</si>
  <si>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</si>
  <si>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</si>
  <si>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</si>
  <si>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</si>
  <si>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</si>
  <si>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</si>
  <si>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</si>
  <si>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</si>
  <si>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</si>
  <si>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</si>
  <si>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</si>
  <si>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</si>
  <si>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</si>
  <si>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</si>
  <si>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</si>
  <si>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</si>
  <si>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</si>
  <si>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</si>
  <si>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</si>
  <si>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</si>
  <si>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</si>
  <si>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</si>
  <si>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</si>
  <si>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</si>
  <si>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</si>
  <si>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</si>
  <si>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</si>
  <si>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</si>
  <si>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</si>
  <si>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</si>
  <si>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</si>
  <si>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</si>
  <si>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</si>
  <si>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</si>
  <si>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</si>
  <si>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</si>
  <si>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</si>
  <si>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</si>
  <si>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</si>
  <si>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</si>
  <si>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</si>
  <si>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</si>
  <si>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</si>
  <si>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</si>
  <si>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</si>
  <si>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</si>
  <si>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</si>
  <si>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</si>
  <si>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</si>
  <si>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</si>
  <si>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</si>
  <si>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</si>
  <si>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</si>
  <si>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</si>
  <si>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</si>
  <si>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</si>
  <si>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</si>
  <si>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</si>
  <si>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</si>
  <si>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</si>
  <si>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</si>
  <si>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</si>
  <si>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</si>
  <si>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</si>
  <si>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</si>
  <si>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</si>
  <si>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</si>
  <si>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</si>
  <si>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</si>
  <si>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</si>
  <si>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</si>
  <si>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</si>
  <si>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</si>
  <si>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</si>
  <si>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</si>
  <si>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</si>
  <si>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</si>
  <si>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</si>
  <si>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</si>
  <si>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</si>
  <si>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</si>
  <si>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</si>
  <si>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</si>
  <si>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</si>
  <si>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</si>
  <si>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</si>
  <si>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</si>
  <si>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</si>
  <si>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</si>
  <si>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</si>
  <si>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</si>
  <si>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</si>
  <si>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</si>
  <si>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</si>
  <si>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</si>
  <si>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</si>
  <si>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</si>
  <si>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</si>
  <si>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</si>
  <si>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</si>
  <si>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</si>
  <si>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</si>
  <si>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</si>
  <si>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</si>
  <si>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</si>
  <si>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</si>
  <si>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</si>
  <si>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</si>
  <si>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</si>
  <si>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</si>
  <si>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</si>
  <si>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</si>
  <si>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</si>
  <si>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</si>
  <si>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</si>
  <si>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</si>
  <si>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</si>
  <si>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</si>
  <si>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</si>
  <si>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</si>
  <si>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</si>
  <si>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</si>
  <si>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</si>
  <si>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</si>
  <si>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</si>
  <si>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</si>
  <si>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</si>
  <si>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</si>
  <si>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</si>
  <si>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</si>
  <si>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</si>
  <si>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</si>
  <si>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</si>
  <si>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</si>
  <si>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</si>
  <si>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</si>
  <si>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</si>
  <si>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</si>
  <si>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</si>
  <si>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</si>
  <si>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</si>
  <si>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</si>
  <si>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</si>
  <si>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</si>
  <si>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</si>
  <si>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</si>
  <si>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</si>
  <si>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</si>
  <si>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</si>
  <si>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</si>
  <si>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</si>
  <si>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</si>
  <si>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</si>
  <si>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</si>
  <si>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</si>
  <si>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</si>
  <si>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</si>
  <si>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</si>
  <si>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</si>
  <si>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</si>
  <si>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</si>
  <si>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</si>
  <si>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</si>
  <si>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</si>
  <si>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</si>
  <si>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</si>
  <si>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</si>
  <si>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</si>
  <si>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</si>
  <si>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</si>
  <si>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</si>
  <si>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</si>
  <si>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</si>
  <si>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</si>
  <si>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</si>
  <si>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</si>
  <si>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</si>
  <si>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</si>
  <si>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</si>
  <si>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</si>
  <si>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</si>
  <si>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</si>
  <si>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</si>
  <si>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</si>
  <si>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</si>
  <si>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</si>
  <si>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</si>
  <si>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</si>
  <si>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</si>
  <si>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</si>
  <si>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</si>
  <si>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</si>
  <si>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</si>
  <si>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</si>
  <si>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</si>
  <si>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</si>
  <si>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</si>
  <si>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</si>
  <si>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</si>
  <si>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</si>
  <si>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</si>
  <si>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</si>
  <si>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</si>
  <si>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</si>
  <si>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</si>
  <si>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</si>
  <si>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</si>
  <si>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</si>
  <si>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</si>
  <si>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</si>
  <si>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</si>
  <si>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</si>
  <si>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</si>
  <si>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</si>
  <si>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</si>
  <si>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</si>
  <si>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</si>
  <si>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</si>
  <si>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</si>
  <si>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</si>
  <si>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</si>
  <si>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</si>
  <si>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</si>
  <si>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</si>
  <si>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</si>
  <si>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</si>
  <si>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</si>
  <si>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</si>
  <si>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</si>
  <si>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</si>
  <si>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</si>
  <si>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</si>
  <si>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</si>
  <si>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</si>
  <si>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</si>
  <si>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</si>
  <si>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</si>
  <si>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</si>
  <si>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</si>
  <si>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</si>
  <si>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</si>
  <si>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</si>
  <si>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</si>
  <si>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</si>
  <si>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</si>
  <si>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</si>
  <si>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</si>
  <si>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</si>
  <si>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</si>
  <si>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</si>
  <si>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</si>
  <si>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</si>
  <si>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</si>
  <si>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</si>
  <si>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</si>
  <si>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</si>
  <si>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</si>
  <si>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</si>
  <si>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</si>
  <si>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</si>
  <si>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</si>
  <si>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</si>
  <si>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</si>
  <si>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</si>
  <si>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</si>
  <si>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</si>
  <si>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</si>
  <si>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</si>
  <si>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</si>
  <si>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</si>
  <si>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</si>
  <si>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</si>
  <si>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</si>
  <si>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</si>
  <si>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</si>
  <si>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</si>
  <si>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</si>
  <si>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</si>
  <si>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</si>
  <si>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</si>
  <si>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</si>
  <si>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</si>
  <si>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</si>
  <si>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</si>
  <si>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</si>
  <si>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</si>
  <si>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</si>
  <si>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</si>
  <si>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</si>
  <si>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</si>
  <si>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</si>
  <si>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</si>
  <si>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</si>
  <si>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</si>
  <si>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</si>
  <si>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</si>
  <si>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</si>
  <si>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</si>
  <si>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</si>
  <si>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</si>
  <si>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</si>
  <si>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</si>
  <si>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</si>
  <si>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</si>
  <si>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</si>
  <si>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</si>
  <si>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</si>
  <si>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</si>
  <si>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</si>
  <si>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</si>
  <si>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</si>
  <si>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</si>
  <si>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</si>
  <si>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</si>
  <si>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</si>
  <si>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</si>
  <si>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</si>
  <si>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</si>
  <si>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</si>
  <si>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</si>
  <si>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</si>
  <si>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</si>
  <si>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</si>
  <si>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</si>
  <si>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</si>
  <si>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</si>
  <si>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</si>
  <si>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</si>
  <si>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</si>
  <si>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</si>
  <si>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</si>
  <si>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</si>
  <si>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</si>
  <si>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</si>
  <si>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</si>
  <si>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</si>
  <si>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</si>
  <si>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</si>
  <si>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</si>
  <si>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</si>
  <si>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</si>
  <si>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</si>
  <si>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</si>
  <si>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</si>
  <si>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</si>
  <si>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</si>
  <si>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</si>
  <si>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</si>
  <si>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</si>
  <si>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</si>
  <si>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</si>
  <si>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</si>
  <si>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</si>
  <si>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</si>
  <si>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</si>
  <si>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</si>
  <si>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</si>
  <si>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</si>
  <si>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</si>
  <si>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</si>
  <si>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</si>
  <si>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</si>
  <si>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</si>
  <si>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</si>
  <si>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</si>
  <si>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</si>
  <si>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</si>
  <si>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</si>
  <si>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</si>
  <si>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</si>
  <si>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</si>
  <si>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</si>
  <si>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</si>
  <si>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</si>
  <si>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</si>
  <si>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</si>
  <si>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</si>
  <si>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</si>
  <si>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</si>
  <si>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</si>
  <si>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</si>
  <si>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</si>
  <si>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</si>
  <si>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</si>
  <si>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</si>
  <si>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</si>
  <si>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</si>
  <si>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</si>
  <si>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</si>
  <si>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</si>
  <si>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</si>
  <si>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</si>
  <si>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</si>
  <si>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</si>
  <si>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</si>
  <si>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</si>
  <si>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</si>
  <si>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</si>
  <si>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</si>
  <si>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</si>
  <si>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</si>
  <si>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</si>
  <si>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</si>
  <si>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</si>
  <si>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</si>
  <si>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</si>
  <si>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</si>
  <si>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</si>
  <si>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</si>
  <si>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</si>
  <si>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</si>
  <si>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</si>
  <si>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</si>
  <si>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</si>
  <si>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</si>
  <si>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</si>
  <si>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</si>
  <si>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</si>
  <si>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</si>
  <si>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</si>
  <si>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</si>
  <si>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</si>
  <si>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</si>
  <si>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</si>
  <si>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</si>
  <si>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</si>
  <si>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</si>
  <si>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</si>
  <si>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</si>
  <si>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</si>
  <si>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</si>
  <si>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</si>
  <si>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</si>
  <si>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</si>
  <si>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</si>
  <si>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</si>
  <si>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</si>
  <si>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</si>
  <si>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</si>
  <si>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</si>
  <si>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</si>
  <si>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</si>
  <si>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</si>
  <si>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</si>
  <si>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</si>
  <si>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</si>
  <si>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</si>
  <si>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</si>
  <si>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</si>
  <si>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</si>
  <si>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</si>
  <si>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</si>
  <si>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</si>
  <si>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</si>
  <si>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</si>
  <si>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</si>
  <si>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</si>
  <si>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</si>
  <si>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</si>
  <si>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</si>
  <si>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</si>
  <si>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</si>
  <si>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</si>
  <si>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</si>
  <si>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</si>
  <si>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</si>
  <si>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</si>
  <si>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</si>
  <si>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</si>
  <si>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</si>
  <si>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</si>
  <si>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</si>
  <si>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</si>
  <si>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</si>
  <si>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</si>
  <si>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</si>
  <si>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</si>
  <si>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</si>
  <si>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</si>
  <si>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</si>
  <si>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</si>
  <si>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</si>
  <si>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</si>
  <si>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</si>
  <si>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</si>
  <si>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</si>
  <si>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</si>
  <si>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</si>
  <si>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</si>
  <si>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</si>
  <si>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</si>
  <si>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</si>
  <si>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</si>
  <si>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</si>
  <si>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</si>
  <si>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</si>
  <si>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</si>
  <si>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</si>
  <si>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</si>
  <si>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</si>
  <si>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</si>
  <si>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</si>
  <si>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</si>
  <si>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</si>
  <si>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</si>
  <si>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</si>
  <si>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</si>
  <si>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</si>
  <si>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</si>
  <si>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</si>
  <si>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</si>
  <si>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</si>
  <si>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</si>
  <si>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</si>
  <si>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</si>
  <si>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</si>
  <si>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</si>
  <si>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</si>
  <si>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</si>
  <si>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</si>
  <si>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</si>
  <si>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</si>
  <si>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</si>
  <si>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</si>
  <si>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</si>
  <si>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</si>
  <si>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</si>
  <si>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</si>
  <si>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</si>
  <si>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</si>
  <si>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</si>
  <si>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</si>
  <si>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</si>
  <si>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</si>
  <si>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</si>
  <si>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</si>
  <si>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</si>
  <si>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</si>
  <si>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</si>
  <si>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</si>
  <si>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</si>
  <si>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</si>
  <si>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</si>
  <si>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</si>
  <si>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</si>
  <si>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</si>
  <si>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</si>
  <si>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</si>
  <si>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</si>
  <si>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</si>
  <si>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</si>
  <si>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</si>
  <si>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</si>
  <si>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</si>
  <si>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</si>
  <si>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</si>
  <si>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</si>
  <si>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</si>
  <si>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</si>
  <si>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</si>
  <si>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</si>
  <si>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</si>
  <si>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</si>
  <si>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</si>
  <si>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</si>
  <si>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</si>
  <si>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</si>
  <si>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</si>
  <si>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</si>
  <si>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</si>
  <si>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</si>
  <si>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</si>
  <si>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</si>
  <si>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</si>
  <si>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</si>
  <si>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</si>
  <si>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</si>
  <si>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</si>
  <si>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</si>
  <si>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</si>
  <si>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</si>
  <si>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</si>
  <si>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</si>
  <si>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</si>
  <si>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</si>
  <si>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</si>
  <si>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</si>
  <si>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</si>
  <si>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</si>
  <si>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</si>
  <si>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</si>
  <si>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</si>
  <si>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</si>
  <si>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</si>
  <si>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</si>
  <si>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</si>
  <si>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</si>
  <si>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</si>
  <si>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</si>
  <si>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</si>
  <si>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</si>
  <si>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</si>
  <si>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</si>
  <si>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</si>
  <si>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</si>
  <si>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</si>
  <si>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</si>
  <si>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</si>
  <si>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</si>
  <si>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</si>
  <si>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</si>
  <si>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</si>
  <si>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</si>
  <si>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</si>
  <si>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</si>
  <si>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</si>
  <si>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</si>
  <si>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</si>
  <si>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</si>
  <si>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</si>
  <si>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</si>
  <si>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</si>
  <si>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</si>
  <si>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</si>
  <si>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</si>
  <si>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</si>
  <si>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</si>
  <si>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</si>
  <si>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</si>
  <si>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</si>
  <si>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</si>
  <si>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</si>
  <si>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</si>
  <si>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</si>
  <si>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</si>
  <si>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</si>
  <si>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</si>
  <si>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</si>
  <si>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</si>
  <si>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</si>
  <si>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</si>
  <si>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</si>
  <si>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</si>
  <si>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</si>
  <si>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</si>
  <si>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</si>
  <si>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</si>
  <si>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</si>
  <si>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</si>
  <si>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</si>
  <si>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</si>
  <si>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</si>
  <si>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</si>
  <si>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</si>
  <si>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</si>
  <si>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</si>
  <si>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</si>
  <si>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</si>
  <si>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</si>
  <si>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</si>
  <si>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</si>
  <si>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</si>
  <si>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</si>
  <si>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</si>
  <si>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</si>
  <si>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</si>
  <si>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</si>
  <si>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</si>
  <si>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</si>
  <si>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</si>
  <si>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</si>
  <si>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</si>
  <si>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</si>
  <si>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</si>
  <si>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</si>
  <si>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</si>
  <si>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</si>
  <si>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</si>
  <si>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</si>
  <si>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</si>
  <si>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</si>
  <si>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</si>
  <si>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</si>
  <si>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</si>
  <si>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</si>
  <si>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</si>
  <si>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</si>
  <si>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</si>
  <si>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</si>
  <si>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</si>
  <si>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</si>
  <si>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</si>
  <si>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</si>
  <si>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</si>
  <si>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</si>
  <si>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</si>
  <si>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</si>
  <si>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</si>
  <si>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</si>
  <si>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</si>
  <si>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</si>
  <si>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</si>
  <si>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</si>
  <si>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</si>
  <si>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</si>
  <si>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</si>
  <si>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</si>
  <si>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</si>
  <si>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</si>
  <si>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</si>
  <si>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</si>
  <si>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</si>
  <si>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</si>
  <si>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</si>
  <si>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</si>
  <si>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</si>
  <si>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</si>
  <si>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</si>
  <si>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</si>
  <si>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</si>
  <si>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</si>
  <si>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</si>
  <si>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</si>
  <si>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</si>
  <si>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</si>
  <si>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</si>
  <si>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</si>
  <si>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</si>
  <si>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</si>
  <si>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</si>
  <si>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</si>
  <si>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</si>
  <si>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</si>
  <si>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</si>
  <si>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</si>
  <si>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</si>
  <si>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</si>
  <si>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</si>
  <si>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</si>
  <si>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</si>
  <si>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</si>
  <si>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</si>
  <si>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</si>
  <si>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</si>
  <si>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</si>
  <si>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</si>
  <si>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</si>
  <si>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</si>
  <si>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</si>
  <si>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</si>
  <si>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</si>
  <si>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</si>
  <si>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</si>
  <si>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</si>
  <si>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</si>
  <si>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</si>
  <si>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</si>
  <si>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</si>
  <si>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</si>
  <si>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</si>
  <si>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</si>
  <si>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</si>
  <si>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</si>
  <si>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</si>
  <si>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</si>
  <si>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</si>
  <si>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</si>
  <si>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</si>
  <si>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</si>
  <si>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</si>
  <si>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</si>
  <si>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</si>
  <si>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</si>
  <si>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</si>
  <si>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</si>
  <si>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</si>
  <si>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</si>
  <si>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</si>
  <si>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</si>
  <si>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</si>
  <si>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</si>
  <si>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</si>
  <si>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</si>
  <si>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</si>
  <si>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</si>
  <si>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</si>
  <si>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</si>
  <si>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</si>
  <si>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</si>
  <si>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</si>
  <si>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</si>
  <si>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</si>
  <si>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</si>
  <si>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</si>
  <si>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</si>
  <si>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</si>
  <si>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</si>
  <si>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</si>
  <si>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</si>
  <si>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</si>
  <si>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</si>
  <si>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</si>
  <si>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</si>
  <si>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</si>
  <si>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</si>
  <si>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</si>
  <si>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</si>
  <si>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</si>
  <si>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</si>
  <si>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</si>
  <si>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</si>
  <si>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</si>
  <si>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</si>
  <si>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</si>
  <si>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</si>
  <si>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</si>
  <si>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</si>
  <si>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</si>
  <si>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</si>
  <si>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</si>
  <si>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</si>
  <si>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</si>
  <si>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</si>
  <si>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</si>
  <si>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</si>
  <si>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</si>
  <si>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</si>
  <si>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</si>
  <si>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</si>
  <si>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</si>
  <si>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</si>
  <si>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</si>
  <si>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</si>
  <si>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</si>
  <si>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</si>
  <si>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</si>
  <si>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</si>
  <si>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</si>
  <si>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</si>
  <si>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</si>
  <si>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</si>
  <si>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</si>
  <si>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</si>
  <si>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</si>
  <si>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</si>
  <si>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</si>
  <si>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</si>
  <si>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</si>
  <si>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</si>
  <si>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</si>
  <si>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</si>
  <si>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</si>
  <si>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</si>
  <si>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</si>
  <si>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</si>
  <si>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</si>
  <si>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</si>
  <si>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</si>
  <si>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</si>
  <si>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</si>
  <si>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</si>
  <si>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</si>
  <si>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</si>
  <si>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</si>
  <si>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</si>
  <si>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</si>
  <si>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</si>
  <si>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</si>
  <si>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</si>
  <si>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</si>
  <si>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</si>
  <si>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</si>
  <si>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</si>
  <si>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</si>
  <si>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</si>
  <si>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</si>
  <si>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</si>
  <si>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</si>
  <si>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</si>
  <si>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</si>
  <si>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</si>
  <si>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</si>
  <si>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</si>
  <si>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</si>
  <si>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</si>
  <si>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</si>
  <si>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</si>
  <si>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</si>
  <si>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</si>
  <si>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</si>
  <si>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</si>
  <si>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</si>
  <si>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</si>
  <si>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</si>
  <si>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</si>
  <si>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</si>
  <si>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</si>
  <si>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</si>
  <si>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</si>
  <si>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</si>
  <si>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</si>
  <si>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</si>
  <si>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</si>
  <si>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</si>
  <si>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</si>
  <si>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</si>
  <si>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</si>
  <si>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</si>
  <si>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</si>
  <si>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</si>
  <si>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</si>
  <si>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</si>
  <si>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</si>
  <si>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</si>
  <si>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</si>
  <si>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</si>
  <si>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</si>
  <si>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</si>
  <si>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</si>
  <si>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</si>
  <si>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</si>
  <si>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</si>
  <si>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</si>
  <si>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</si>
  <si>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</si>
  <si>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</si>
  <si>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</si>
  <si>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</si>
  <si>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</si>
  <si>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</si>
  <si>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</si>
  <si>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</si>
  <si>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</si>
  <si>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</si>
  <si>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</si>
  <si>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</si>
  <si>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</si>
  <si>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</si>
  <si>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</si>
  <si>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</si>
  <si>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</si>
  <si>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</si>
  <si>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</si>
  <si>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</si>
  <si>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</si>
  <si>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</si>
  <si>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</si>
  <si>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</si>
  <si>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</si>
  <si>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</si>
  <si>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</si>
  <si>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</si>
  <si>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</si>
  <si>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</si>
  <si>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</si>
  <si>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</si>
  <si>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</si>
  <si>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</si>
  <si>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</si>
  <si>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</si>
  <si>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</si>
  <si>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</si>
  <si>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</si>
  <si>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</si>
  <si>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</si>
  <si>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</si>
  <si>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</si>
  <si>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</si>
  <si>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</si>
  <si>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</si>
  <si>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</si>
  <si>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</si>
  <si>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</si>
  <si>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</si>
  <si>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</si>
  <si>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</si>
  <si>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</si>
  <si>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</si>
  <si>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</si>
  <si>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</si>
  <si>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</si>
  <si>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</si>
  <si>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</si>
  <si>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</si>
  <si>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</si>
  <si>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</si>
  <si>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</si>
  <si>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</si>
  <si>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</si>
  <si>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</si>
  <si>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</si>
  <si>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</si>
  <si>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</si>
  <si>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</si>
  <si>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</si>
  <si>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</si>
  <si>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</si>
  <si>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</si>
  <si>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</si>
  <si>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</si>
  <si>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</si>
  <si>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</si>
  <si>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</si>
  <si>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</si>
  <si>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</si>
  <si>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</si>
  <si>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</si>
  <si>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</si>
  <si>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</si>
  <si>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</si>
  <si>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</si>
  <si>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</si>
  <si>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</si>
  <si>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</si>
  <si>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</si>
  <si>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</si>
  <si>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</si>
  <si>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</si>
  <si>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</si>
  <si>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</si>
  <si>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</si>
  <si>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</si>
  <si>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</si>
  <si>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</si>
  <si>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</si>
  <si>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</si>
  <si>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</si>
  <si>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</si>
  <si>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</si>
  <si>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</si>
  <si>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</si>
  <si>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</si>
  <si>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</si>
  <si>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</si>
  <si>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</si>
  <si>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</si>
  <si>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</si>
  <si>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</si>
  <si>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</si>
  <si>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</si>
  <si>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3335989626</t>
  </si>
  <si>
    <t>3335989625</t>
  </si>
  <si>
    <t>3335989624</t>
  </si>
  <si>
    <t>3335989623</t>
  </si>
  <si>
    <t>SIN FECTIVO</t>
  </si>
  <si>
    <t xml:space="preserve">Gonzalez Ceballos, Dionisio </t>
  </si>
  <si>
    <t>FUERA DE SERVICIO</t>
  </si>
  <si>
    <t>Gonzalez Ceballos, Dionisio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</si>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</sst>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0" fillId="0" borderId="66" xfId="0" applyNumberFormat="1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7"/>
      <tableStyleElement type="headerRow" dxfId="816"/>
      <tableStyleElement type="totalRow" dxfId="815"/>
      <tableStyleElement type="firstColumn" dxfId="814"/>
      <tableStyleElement type="lastColumn" dxfId="813"/>
      <tableStyleElement type="firstRowStripe" dxfId="812"/>
      <tableStyleElement type="firstColumnStripe" dxfId="8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2628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2629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2628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2628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334" priority="99400"/>
  </conditionalFormatting>
  <conditionalFormatting sqref="E3">
    <cfRule type="duplicateValues" dxfId="333" priority="121763"/>
  </conditionalFormatting>
  <conditionalFormatting sqref="E3">
    <cfRule type="duplicateValues" dxfId="332" priority="121764"/>
    <cfRule type="duplicateValues" dxfId="331" priority="121765"/>
  </conditionalFormatting>
  <conditionalFormatting sqref="E3">
    <cfRule type="duplicateValues" dxfId="330" priority="121766"/>
    <cfRule type="duplicateValues" dxfId="329" priority="121767"/>
    <cfRule type="duplicateValues" dxfId="328" priority="121768"/>
    <cfRule type="duplicateValues" dxfId="327" priority="121769"/>
  </conditionalFormatting>
  <conditionalFormatting sqref="B3">
    <cfRule type="duplicateValues" dxfId="326" priority="121770"/>
  </conditionalFormatting>
  <conditionalFormatting sqref="E4">
    <cfRule type="duplicateValues" dxfId="325" priority="115"/>
  </conditionalFormatting>
  <conditionalFormatting sqref="E4">
    <cfRule type="duplicateValues" dxfId="324" priority="112"/>
    <cfRule type="duplicateValues" dxfId="323" priority="113"/>
    <cfRule type="duplicateValues" dxfId="322" priority="114"/>
  </conditionalFormatting>
  <conditionalFormatting sqref="E4">
    <cfRule type="duplicateValues" dxfId="321" priority="111"/>
  </conditionalFormatting>
  <conditionalFormatting sqref="E4">
    <cfRule type="duplicateValues" dxfId="320" priority="108"/>
    <cfRule type="duplicateValues" dxfId="319" priority="109"/>
    <cfRule type="duplicateValues" dxfId="318" priority="110"/>
  </conditionalFormatting>
  <conditionalFormatting sqref="B4">
    <cfRule type="duplicateValues" dxfId="317" priority="107"/>
  </conditionalFormatting>
  <conditionalFormatting sqref="E4">
    <cfRule type="duplicateValues" dxfId="316" priority="106"/>
  </conditionalFormatting>
  <conditionalFormatting sqref="B5">
    <cfRule type="duplicateValues" dxfId="315" priority="90"/>
  </conditionalFormatting>
  <conditionalFormatting sqref="E5">
    <cfRule type="duplicateValues" dxfId="314" priority="89"/>
  </conditionalFormatting>
  <conditionalFormatting sqref="E5">
    <cfRule type="duplicateValues" dxfId="313" priority="86"/>
    <cfRule type="duplicateValues" dxfId="312" priority="87"/>
    <cfRule type="duplicateValues" dxfId="311" priority="88"/>
  </conditionalFormatting>
  <conditionalFormatting sqref="E5">
    <cfRule type="duplicateValues" dxfId="310" priority="85"/>
  </conditionalFormatting>
  <conditionalFormatting sqref="E5">
    <cfRule type="duplicateValues" dxfId="309" priority="82"/>
    <cfRule type="duplicateValues" dxfId="308" priority="83"/>
    <cfRule type="duplicateValues" dxfId="307" priority="84"/>
  </conditionalFormatting>
  <conditionalFormatting sqref="E5">
    <cfRule type="duplicateValues" dxfId="306" priority="81"/>
  </conditionalFormatting>
  <conditionalFormatting sqref="E7">
    <cfRule type="duplicateValues" dxfId="305" priority="34"/>
  </conditionalFormatting>
  <conditionalFormatting sqref="E7">
    <cfRule type="duplicateValues" dxfId="304" priority="32"/>
    <cfRule type="duplicateValues" dxfId="303" priority="33"/>
  </conditionalFormatting>
  <conditionalFormatting sqref="E7">
    <cfRule type="duplicateValues" dxfId="302" priority="29"/>
    <cfRule type="duplicateValues" dxfId="301" priority="30"/>
    <cfRule type="duplicateValues" dxfId="300" priority="31"/>
  </conditionalFormatting>
  <conditionalFormatting sqref="E7">
    <cfRule type="duplicateValues" dxfId="299" priority="25"/>
    <cfRule type="duplicateValues" dxfId="298" priority="26"/>
    <cfRule type="duplicateValues" dxfId="297" priority="27"/>
    <cfRule type="duplicateValues" dxfId="296" priority="28"/>
  </conditionalFormatting>
  <conditionalFormatting sqref="B7">
    <cfRule type="duplicateValues" dxfId="295" priority="24"/>
  </conditionalFormatting>
  <conditionalFormatting sqref="B7">
    <cfRule type="duplicateValues" dxfId="294" priority="22"/>
    <cfRule type="duplicateValues" dxfId="293" priority="23"/>
  </conditionalFormatting>
  <conditionalFormatting sqref="E8">
    <cfRule type="duplicateValues" dxfId="292" priority="21"/>
  </conditionalFormatting>
  <conditionalFormatting sqref="E8">
    <cfRule type="duplicateValues" dxfId="291" priority="20"/>
  </conditionalFormatting>
  <conditionalFormatting sqref="B8">
    <cfRule type="duplicateValues" dxfId="290" priority="19"/>
  </conditionalFormatting>
  <conditionalFormatting sqref="E8">
    <cfRule type="duplicateValues" dxfId="289" priority="18"/>
  </conditionalFormatting>
  <conditionalFormatting sqref="B8">
    <cfRule type="duplicateValues" dxfId="288" priority="17"/>
  </conditionalFormatting>
  <conditionalFormatting sqref="E8">
    <cfRule type="duplicateValues" dxfId="287" priority="16"/>
  </conditionalFormatting>
  <conditionalFormatting sqref="E9">
    <cfRule type="duplicateValues" dxfId="286" priority="5"/>
    <cfRule type="duplicateValues" dxfId="285" priority="6"/>
    <cfRule type="duplicateValues" dxfId="284" priority="7"/>
    <cfRule type="duplicateValues" dxfId="283" priority="8"/>
  </conditionalFormatting>
  <conditionalFormatting sqref="B9">
    <cfRule type="duplicateValues" dxfId="282" priority="130226"/>
  </conditionalFormatting>
  <conditionalFormatting sqref="E6">
    <cfRule type="duplicateValues" dxfId="281" priority="130228"/>
  </conditionalFormatting>
  <conditionalFormatting sqref="B6">
    <cfRule type="duplicateValues" dxfId="280" priority="130229"/>
  </conditionalFormatting>
  <conditionalFormatting sqref="B6">
    <cfRule type="duplicateValues" dxfId="279" priority="130230"/>
    <cfRule type="duplicateValues" dxfId="278" priority="130231"/>
    <cfRule type="duplicateValues" dxfId="277" priority="130232"/>
  </conditionalFormatting>
  <conditionalFormatting sqref="E6">
    <cfRule type="duplicateValues" dxfId="276" priority="130233"/>
    <cfRule type="duplicateValues" dxfId="275" priority="130234"/>
  </conditionalFormatting>
  <conditionalFormatting sqref="E6">
    <cfRule type="duplicateValues" dxfId="274" priority="130235"/>
    <cfRule type="duplicateValues" dxfId="273" priority="130236"/>
    <cfRule type="duplicateValues" dxfId="272" priority="130237"/>
  </conditionalFormatting>
  <conditionalFormatting sqref="E6">
    <cfRule type="duplicateValues" dxfId="271" priority="130238"/>
    <cfRule type="duplicateValues" dxfId="270" priority="130239"/>
    <cfRule type="duplicateValues" dxfId="269" priority="130240"/>
    <cfRule type="duplicateValues" dxfId="268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2720</v>
      </c>
      <c r="C5" s="29" t="s">
        <v>2719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8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7" priority="12"/>
  </conditionalFormatting>
  <conditionalFormatting sqref="B823:B1048576 B1:B810">
    <cfRule type="duplicateValues" dxfId="266" priority="11"/>
  </conditionalFormatting>
  <conditionalFormatting sqref="A811:A814">
    <cfRule type="duplicateValues" dxfId="265" priority="10"/>
  </conditionalFormatting>
  <conditionalFormatting sqref="B811:B814">
    <cfRule type="duplicateValues" dxfId="264" priority="9"/>
  </conditionalFormatting>
  <conditionalFormatting sqref="A823:A1048576 A1:A814">
    <cfRule type="duplicateValues" dxfId="263" priority="8"/>
  </conditionalFormatting>
  <conditionalFormatting sqref="A815:A821">
    <cfRule type="duplicateValues" dxfId="262" priority="7"/>
  </conditionalFormatting>
  <conditionalFormatting sqref="B815:B821">
    <cfRule type="duplicateValues" dxfId="261" priority="6"/>
  </conditionalFormatting>
  <conditionalFormatting sqref="A815:A821">
    <cfRule type="duplicateValues" dxfId="260" priority="5"/>
  </conditionalFormatting>
  <conditionalFormatting sqref="A822">
    <cfRule type="duplicateValues" dxfId="259" priority="4"/>
  </conditionalFormatting>
  <conditionalFormatting sqref="A822">
    <cfRule type="duplicateValues" dxfId="258" priority="2"/>
  </conditionalFormatting>
  <conditionalFormatting sqref="B822">
    <cfRule type="duplicateValues" dxfId="25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72"/>
  <sheetViews>
    <sheetView tabSelected="1" zoomScale="87" zoomScaleNormal="87" workbookViewId="0">
      <pane ySplit="4" topLeftCell="A17" activePane="bottomLeft" state="frozen"/>
      <selection pane="bottomLeft" activeCell="S27" sqref="S2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6.42578125" style="43" bestFit="1" customWidth="1"/>
    <col min="4" max="4" width="28.42578125" style="101" hidden="1" customWidth="1"/>
    <col min="5" max="5" width="11.85546875" style="75" bestFit="1" customWidth="1"/>
    <col min="6" max="6" width="11.42578125" style="44" hidden="1" customWidth="1"/>
    <col min="7" max="7" width="61.85546875" style="44" hidden="1" customWidth="1"/>
    <col min="8" max="11" width="5.5703125" style="44" hidden="1" customWidth="1"/>
    <col min="12" max="12" width="52" style="44" customWidth="1"/>
    <col min="13" max="13" width="20.140625" style="101" customWidth="1"/>
    <col min="14" max="14" width="18.85546875" style="101" customWidth="1"/>
    <col min="15" max="15" width="41.5703125" style="101" bestFit="1" customWidth="1"/>
    <col min="16" max="16" width="23.285156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78" t="s">
        <v>2148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2" ht="18" x14ac:dyDescent="0.25">
      <c r="A2" s="175" t="s">
        <v>2145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2" ht="18.75" thickBot="1" x14ac:dyDescent="0.3">
      <c r="A3" s="181" t="s">
        <v>2747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x14ac:dyDescent="0.25">
      <c r="A5" s="151" t="str">
        <f>VLOOKUP(E5,'LISTADO ATM'!$A$2:$C$901,3,0)</f>
        <v>DISTRITO NACIONAL</v>
      </c>
      <c r="B5" s="150">
        <v>3335988690</v>
      </c>
      <c r="C5" s="96">
        <v>44421.606354166666</v>
      </c>
      <c r="D5" s="96" t="s">
        <v>2175</v>
      </c>
      <c r="E5" s="136">
        <v>707</v>
      </c>
      <c r="F5" s="151" t="str">
        <f>VLOOKUP(E5,VIP!$A$2:$O14930,2,0)</f>
        <v>DRBR707</v>
      </c>
      <c r="G5" s="151" t="str">
        <f>VLOOKUP(E5,'LISTADO ATM'!$A$2:$B$900,2,0)</f>
        <v xml:space="preserve">ATM IAD </v>
      </c>
      <c r="H5" s="151" t="str">
        <f>VLOOKUP(E5,VIP!$A$2:$O19891,7,FALSE)</f>
        <v>No</v>
      </c>
      <c r="I5" s="151" t="str">
        <f>VLOOKUP(E5,VIP!$A$2:$O11856,8,FALSE)</f>
        <v>No</v>
      </c>
      <c r="J5" s="151" t="str">
        <f>VLOOKUP(E5,VIP!$A$2:$O11806,8,FALSE)</f>
        <v>No</v>
      </c>
      <c r="K5" s="151" t="str">
        <f>VLOOKUP(E5,VIP!$A$2:$O15380,6,0)</f>
        <v>NO</v>
      </c>
      <c r="L5" s="140" t="s">
        <v>2214</v>
      </c>
      <c r="M5" s="172" t="s">
        <v>2537</v>
      </c>
      <c r="N5" s="95" t="s">
        <v>2446</v>
      </c>
      <c r="O5" s="151" t="s">
        <v>2448</v>
      </c>
      <c r="P5" s="159"/>
      <c r="Q5" s="171">
        <v>44421.566666666666</v>
      </c>
    </row>
    <row r="6" spans="1:22" ht="18" x14ac:dyDescent="0.25">
      <c r="A6" s="152" t="str">
        <f>VLOOKUP(E6,'LISTADO ATM'!$A$2:$C$901,3,0)</f>
        <v>DISTRITO NACIONAL</v>
      </c>
      <c r="B6" s="150" t="s">
        <v>2652</v>
      </c>
      <c r="C6" s="96">
        <v>44422.702928240738</v>
      </c>
      <c r="D6" s="96" t="s">
        <v>2175</v>
      </c>
      <c r="E6" s="136">
        <v>87</v>
      </c>
      <c r="F6" s="152" t="str">
        <f>VLOOKUP(E6,VIP!$A$2:$O14948,2,0)</f>
        <v>DRBR087</v>
      </c>
      <c r="G6" s="152" t="str">
        <f>VLOOKUP(E6,'LISTADO ATM'!$A$2:$B$900,2,0)</f>
        <v xml:space="preserve">ATM Autoservicio Sarasota </v>
      </c>
      <c r="H6" s="152" t="str">
        <f>VLOOKUP(E6,VIP!$A$2:$O19909,7,FALSE)</f>
        <v>Si</v>
      </c>
      <c r="I6" s="152" t="str">
        <f>VLOOKUP(E6,VIP!$A$2:$O11874,8,FALSE)</f>
        <v>Si</v>
      </c>
      <c r="J6" s="152" t="str">
        <f>VLOOKUP(E6,VIP!$A$2:$O11824,8,FALSE)</f>
        <v>Si</v>
      </c>
      <c r="K6" s="152" t="str">
        <f>VLOOKUP(E6,VIP!$A$2:$O15398,6,0)</f>
        <v>NO</v>
      </c>
      <c r="L6" s="140" t="s">
        <v>2214</v>
      </c>
      <c r="M6" s="166" t="s">
        <v>2537</v>
      </c>
      <c r="N6" s="95" t="s">
        <v>2446</v>
      </c>
      <c r="O6" s="152" t="s">
        <v>2448</v>
      </c>
      <c r="P6" s="159"/>
      <c r="Q6" s="165">
        <v>44424.629861111112</v>
      </c>
      <c r="R6" s="101"/>
      <c r="S6" s="101"/>
      <c r="T6" s="101"/>
      <c r="U6" s="78"/>
      <c r="V6" s="69"/>
    </row>
    <row r="7" spans="1:22" ht="18" x14ac:dyDescent="0.25">
      <c r="A7" s="152" t="str">
        <f>VLOOKUP(E7,'LISTADO ATM'!$A$2:$C$901,3,0)</f>
        <v>NORTE</v>
      </c>
      <c r="B7" s="150" t="s">
        <v>2702</v>
      </c>
      <c r="C7" s="96">
        <v>44423.709074074075</v>
      </c>
      <c r="D7" s="96" t="s">
        <v>2176</v>
      </c>
      <c r="E7" s="136">
        <v>747</v>
      </c>
      <c r="F7" s="152" t="str">
        <f>VLOOKUP(E7,VIP!$A$2:$O14974,2,0)</f>
        <v>DRBR200</v>
      </c>
      <c r="G7" s="152" t="str">
        <f>VLOOKUP(E7,'LISTADO ATM'!$A$2:$B$900,2,0)</f>
        <v xml:space="preserve">ATM Club BR (Santiago) </v>
      </c>
      <c r="H7" s="152" t="str">
        <f>VLOOKUP(E7,VIP!$A$2:$O19935,7,FALSE)</f>
        <v>Si</v>
      </c>
      <c r="I7" s="152" t="str">
        <f>VLOOKUP(E7,VIP!$A$2:$O11900,8,FALSE)</f>
        <v>Si</v>
      </c>
      <c r="J7" s="152" t="str">
        <f>VLOOKUP(E7,VIP!$A$2:$O11850,8,FALSE)</f>
        <v>Si</v>
      </c>
      <c r="K7" s="152" t="str">
        <f>VLOOKUP(E7,VIP!$A$2:$O15424,6,0)</f>
        <v>SI</v>
      </c>
      <c r="L7" s="140" t="s">
        <v>2214</v>
      </c>
      <c r="M7" s="166" t="s">
        <v>2537</v>
      </c>
      <c r="N7" s="95" t="s">
        <v>2446</v>
      </c>
      <c r="O7" s="152" t="s">
        <v>2585</v>
      </c>
      <c r="P7" s="159"/>
      <c r="Q7" s="165">
        <v>44424.614583333336</v>
      </c>
      <c r="R7" s="101"/>
      <c r="S7" s="101"/>
      <c r="T7" s="101"/>
      <c r="U7" s="78"/>
      <c r="V7" s="69"/>
    </row>
    <row r="8" spans="1:22" ht="18" x14ac:dyDescent="0.25">
      <c r="A8" s="152" t="str">
        <f>VLOOKUP(E8,'LISTADO ATM'!$A$2:$C$901,3,0)</f>
        <v>ESTE</v>
      </c>
      <c r="B8" s="150" t="s">
        <v>2746</v>
      </c>
      <c r="C8" s="96">
        <v>44423.955462962964</v>
      </c>
      <c r="D8" s="96" t="s">
        <v>2175</v>
      </c>
      <c r="E8" s="136">
        <v>433</v>
      </c>
      <c r="F8" s="152" t="str">
        <f>VLOOKUP(E8,VIP!$A$2:$O14976,2,0)</f>
        <v>DRBR433</v>
      </c>
      <c r="G8" s="152" t="str">
        <f>VLOOKUP(E8,'LISTADO ATM'!$A$2:$B$900,2,0)</f>
        <v xml:space="preserve">ATM Centro Comercial Las Canas (Cap Cana) </v>
      </c>
      <c r="H8" s="152" t="str">
        <f>VLOOKUP(E8,VIP!$A$2:$O19937,7,FALSE)</f>
        <v>Si</v>
      </c>
      <c r="I8" s="152" t="str">
        <f>VLOOKUP(E8,VIP!$A$2:$O11902,8,FALSE)</f>
        <v>Si</v>
      </c>
      <c r="J8" s="152" t="str">
        <f>VLOOKUP(E8,VIP!$A$2:$O11852,8,FALSE)</f>
        <v>Si</v>
      </c>
      <c r="K8" s="152" t="str">
        <f>VLOOKUP(E8,VIP!$A$2:$O15426,6,0)</f>
        <v>NO</v>
      </c>
      <c r="L8" s="140" t="s">
        <v>2214</v>
      </c>
      <c r="M8" s="166" t="s">
        <v>2537</v>
      </c>
      <c r="N8" s="95" t="s">
        <v>2446</v>
      </c>
      <c r="O8" s="152" t="s">
        <v>2448</v>
      </c>
      <c r="P8" s="159"/>
      <c r="Q8" s="171">
        <v>44424.517361111109</v>
      </c>
      <c r="R8" s="101"/>
      <c r="S8" s="101"/>
      <c r="T8" s="101"/>
      <c r="U8" s="78"/>
      <c r="V8" s="69"/>
    </row>
    <row r="9" spans="1:22" ht="18" x14ac:dyDescent="0.25">
      <c r="A9" s="152" t="str">
        <f>VLOOKUP(E9,'LISTADO ATM'!$A$2:$C$901,3,0)</f>
        <v>NORTE</v>
      </c>
      <c r="B9" s="150" t="s">
        <v>2743</v>
      </c>
      <c r="C9" s="96">
        <v>44423.959976851853</v>
      </c>
      <c r="D9" s="96" t="s">
        <v>2176</v>
      </c>
      <c r="E9" s="136">
        <v>948</v>
      </c>
      <c r="F9" s="152" t="str">
        <f>VLOOKUP(E9,VIP!$A$2:$O14973,2,0)</f>
        <v>DRBR948</v>
      </c>
      <c r="G9" s="153" t="str">
        <f>VLOOKUP(E9,'LISTADO ATM'!$A$2:$B$900,2,0)</f>
        <v xml:space="preserve">ATM Autobanco El Jaya II (SFM) </v>
      </c>
      <c r="H9" s="152" t="str">
        <f>VLOOKUP(E9,VIP!$A$2:$O19934,7,FALSE)</f>
        <v>Si</v>
      </c>
      <c r="I9" s="152" t="str">
        <f>VLOOKUP(E9,VIP!$A$2:$O11899,8,FALSE)</f>
        <v>Si</v>
      </c>
      <c r="J9" s="152" t="str">
        <f>VLOOKUP(E9,VIP!$A$2:$O11849,8,FALSE)</f>
        <v>Si</v>
      </c>
      <c r="K9" s="152" t="str">
        <f>VLOOKUP(E9,VIP!$A$2:$O15423,6,0)</f>
        <v>NO</v>
      </c>
      <c r="L9" s="140" t="s">
        <v>2214</v>
      </c>
      <c r="M9" s="166" t="s">
        <v>2537</v>
      </c>
      <c r="N9" s="95" t="s">
        <v>2446</v>
      </c>
      <c r="O9" s="152" t="s">
        <v>2585</v>
      </c>
      <c r="P9" s="159"/>
      <c r="Q9" s="171">
        <v>44424.45</v>
      </c>
      <c r="R9" s="101"/>
      <c r="S9" s="101"/>
      <c r="T9" s="101"/>
      <c r="U9" s="78"/>
      <c r="V9" s="69"/>
    </row>
    <row r="10" spans="1:22" ht="18" x14ac:dyDescent="0.25">
      <c r="A10" s="152" t="str">
        <f>VLOOKUP(E10,'LISTADO ATM'!$A$2:$C$901,3,0)</f>
        <v>DISTRITO NACIONAL</v>
      </c>
      <c r="B10" s="150" t="s">
        <v>2741</v>
      </c>
      <c r="C10" s="96">
        <v>44423.961875000001</v>
      </c>
      <c r="D10" s="96" t="s">
        <v>2175</v>
      </c>
      <c r="E10" s="136">
        <v>34</v>
      </c>
      <c r="F10" s="152" t="str">
        <f>VLOOKUP(E10,VIP!$A$2:$O14971,2,0)</f>
        <v>DRBR034</v>
      </c>
      <c r="G10" s="152" t="str">
        <f>VLOOKUP(E10,'LISTADO ATM'!$A$2:$B$900,2,0)</f>
        <v xml:space="preserve">ATM Plaza de la Salud </v>
      </c>
      <c r="H10" s="152" t="str">
        <f>VLOOKUP(E10,VIP!$A$2:$O19932,7,FALSE)</f>
        <v>Si</v>
      </c>
      <c r="I10" s="152" t="str">
        <f>VLOOKUP(E10,VIP!$A$2:$O11897,8,FALSE)</f>
        <v>Si</v>
      </c>
      <c r="J10" s="152" t="str">
        <f>VLOOKUP(E10,VIP!$A$2:$O11847,8,FALSE)</f>
        <v>Si</v>
      </c>
      <c r="K10" s="152" t="str">
        <f>VLOOKUP(E10,VIP!$A$2:$O15421,6,0)</f>
        <v>NO</v>
      </c>
      <c r="L10" s="140" t="s">
        <v>2214</v>
      </c>
      <c r="M10" s="166" t="s">
        <v>2537</v>
      </c>
      <c r="N10" s="95" t="s">
        <v>2446</v>
      </c>
      <c r="O10" s="152" t="s">
        <v>2448</v>
      </c>
      <c r="P10" s="152"/>
      <c r="Q10" s="165">
        <v>44424.622916666667</v>
      </c>
      <c r="R10" s="101"/>
      <c r="S10" s="101"/>
      <c r="T10" s="101"/>
      <c r="U10" s="78"/>
      <c r="V10" s="69"/>
    </row>
    <row r="11" spans="1:22" ht="18" x14ac:dyDescent="0.25">
      <c r="A11" s="152" t="str">
        <f>VLOOKUP(E11,'LISTADO ATM'!$A$2:$C$901,3,0)</f>
        <v>NORTE</v>
      </c>
      <c r="B11" s="150" t="s">
        <v>2760</v>
      </c>
      <c r="C11" s="96">
        <v>44424.024224537039</v>
      </c>
      <c r="D11" s="96" t="s">
        <v>2176</v>
      </c>
      <c r="E11" s="136">
        <v>73</v>
      </c>
      <c r="F11" s="152" t="str">
        <f>VLOOKUP(E11,VIP!$A$2:$O14985,2,0)</f>
        <v>DRBR073</v>
      </c>
      <c r="G11" s="152" t="str">
        <f>VLOOKUP(E11,'LISTADO ATM'!$A$2:$B$900,2,0)</f>
        <v xml:space="preserve">ATM Oficina Playa Dorada </v>
      </c>
      <c r="H11" s="152" t="str">
        <f>VLOOKUP(E11,VIP!$A$2:$O19946,7,FALSE)</f>
        <v>Si</v>
      </c>
      <c r="I11" s="152" t="str">
        <f>VLOOKUP(E11,VIP!$A$2:$O11911,8,FALSE)</f>
        <v>Si</v>
      </c>
      <c r="J11" s="152" t="str">
        <f>VLOOKUP(E11,VIP!$A$2:$O11861,8,FALSE)</f>
        <v>Si</v>
      </c>
      <c r="K11" s="152" t="str">
        <f>VLOOKUP(E11,VIP!$A$2:$O15435,6,0)</f>
        <v>NO</v>
      </c>
      <c r="L11" s="140" t="s">
        <v>2214</v>
      </c>
      <c r="M11" s="172" t="s">
        <v>2537</v>
      </c>
      <c r="N11" s="95" t="s">
        <v>2446</v>
      </c>
      <c r="O11" s="152" t="s">
        <v>2630</v>
      </c>
      <c r="P11" s="152"/>
      <c r="Q11" s="171">
        <v>44424.334027777775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DISTRITO NACIONAL</v>
      </c>
      <c r="B12" s="150" t="s">
        <v>2750</v>
      </c>
      <c r="C12" s="96">
        <v>44424.137071759258</v>
      </c>
      <c r="D12" s="96" t="s">
        <v>2175</v>
      </c>
      <c r="E12" s="136">
        <v>915</v>
      </c>
      <c r="F12" s="152" t="str">
        <f>VLOOKUP(E12,VIP!$A$2:$O14975,2,0)</f>
        <v>DRBR24F</v>
      </c>
      <c r="G12" s="152" t="str">
        <f>VLOOKUP(E12,'LISTADO ATM'!$A$2:$B$900,2,0)</f>
        <v xml:space="preserve">ATM Multicentro La Sirena Aut. Duarte </v>
      </c>
      <c r="H12" s="152" t="str">
        <f>VLOOKUP(E12,VIP!$A$2:$O19936,7,FALSE)</f>
        <v>Si</v>
      </c>
      <c r="I12" s="152" t="str">
        <f>VLOOKUP(E12,VIP!$A$2:$O11901,8,FALSE)</f>
        <v>Si</v>
      </c>
      <c r="J12" s="152" t="str">
        <f>VLOOKUP(E12,VIP!$A$2:$O11851,8,FALSE)</f>
        <v>Si</v>
      </c>
      <c r="K12" s="152" t="str">
        <f>VLOOKUP(E12,VIP!$A$2:$O15425,6,0)</f>
        <v>SI</v>
      </c>
      <c r="L12" s="140" t="s">
        <v>2214</v>
      </c>
      <c r="M12" s="166" t="s">
        <v>2537</v>
      </c>
      <c r="N12" s="95" t="s">
        <v>2446</v>
      </c>
      <c r="O12" s="152" t="s">
        <v>2448</v>
      </c>
      <c r="P12" s="159"/>
      <c r="Q12" s="165">
        <v>44424.602083333331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ESTE</v>
      </c>
      <c r="B13" s="150">
        <v>3335989311</v>
      </c>
      <c r="C13" s="96">
        <v>44422.480555555558</v>
      </c>
      <c r="D13" s="96" t="s">
        <v>2175</v>
      </c>
      <c r="E13" s="136">
        <v>803</v>
      </c>
      <c r="F13" s="152" t="str">
        <f>VLOOKUP(E13,VIP!$A$2:$O14975,2,0)</f>
        <v>DRBR803</v>
      </c>
      <c r="G13" s="152" t="str">
        <f>VLOOKUP(E13,'LISTADO ATM'!$A$2:$B$900,2,0)</f>
        <v xml:space="preserve">ATM Hotel Be Live Canoa (Bayahibe) I </v>
      </c>
      <c r="H13" s="152" t="str">
        <f>VLOOKUP(E13,VIP!$A$2:$O19936,7,FALSE)</f>
        <v>Si</v>
      </c>
      <c r="I13" s="152" t="str">
        <f>VLOOKUP(E13,VIP!$A$2:$O11901,8,FALSE)</f>
        <v>Si</v>
      </c>
      <c r="J13" s="152" t="str">
        <f>VLOOKUP(E13,VIP!$A$2:$O11851,8,FALSE)</f>
        <v>Si</v>
      </c>
      <c r="K13" s="152" t="str">
        <f>VLOOKUP(E13,VIP!$A$2:$O15425,6,0)</f>
        <v>NO</v>
      </c>
      <c r="L13" s="140" t="s">
        <v>2240</v>
      </c>
      <c r="M13" s="166" t="s">
        <v>2537</v>
      </c>
      <c r="N13" s="95" t="s">
        <v>2446</v>
      </c>
      <c r="O13" s="152" t="s">
        <v>2448</v>
      </c>
      <c r="P13" s="159"/>
      <c r="Q13" s="165">
        <v>44424.622916666667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SUR</v>
      </c>
      <c r="B14" s="150">
        <v>3335989346</v>
      </c>
      <c r="C14" s="96">
        <v>44422.520833333336</v>
      </c>
      <c r="D14" s="96" t="s">
        <v>2175</v>
      </c>
      <c r="E14" s="136">
        <v>45</v>
      </c>
      <c r="F14" s="153" t="str">
        <f>VLOOKUP(E14,VIP!$A$2:$O14974,2,0)</f>
        <v>DRBR045</v>
      </c>
      <c r="G14" s="153" t="str">
        <f>VLOOKUP(E14,'LISTADO ATM'!$A$2:$B$900,2,0)</f>
        <v xml:space="preserve">ATM Oficina Tamayo </v>
      </c>
      <c r="H14" s="153" t="str">
        <f>VLOOKUP(E14,VIP!$A$2:$O19935,7,FALSE)</f>
        <v>Si</v>
      </c>
      <c r="I14" s="153" t="str">
        <f>VLOOKUP(E14,VIP!$A$2:$O11900,8,FALSE)</f>
        <v>Si</v>
      </c>
      <c r="J14" s="153" t="str">
        <f>VLOOKUP(E14,VIP!$A$2:$O11850,8,FALSE)</f>
        <v>Si</v>
      </c>
      <c r="K14" s="153" t="str">
        <f>VLOOKUP(E14,VIP!$A$2:$O15424,6,0)</f>
        <v>SI</v>
      </c>
      <c r="L14" s="140" t="s">
        <v>2240</v>
      </c>
      <c r="M14" s="166" t="s">
        <v>2537</v>
      </c>
      <c r="N14" s="95" t="s">
        <v>2446</v>
      </c>
      <c r="O14" s="153" t="s">
        <v>2448</v>
      </c>
      <c r="P14" s="159"/>
      <c r="Q14" s="165">
        <v>44424.622916666667</v>
      </c>
      <c r="U14" s="78"/>
      <c r="V14" s="138"/>
    </row>
    <row r="15" spans="1:22" s="123" customFormat="1" ht="18" x14ac:dyDescent="0.25">
      <c r="A15" s="153" t="str">
        <f>VLOOKUP(E15,'LISTADO ATM'!$A$2:$C$901,3,0)</f>
        <v>DISTRITO NACIONAL</v>
      </c>
      <c r="B15" s="150" t="s">
        <v>2661</v>
      </c>
      <c r="C15" s="96">
        <v>44422.919745370367</v>
      </c>
      <c r="D15" s="96" t="s">
        <v>2175</v>
      </c>
      <c r="E15" s="136">
        <v>622</v>
      </c>
      <c r="F15" s="153" t="str">
        <f>VLOOKUP(E15,VIP!$A$2:$O14943,2,0)</f>
        <v>DRBR622</v>
      </c>
      <c r="G15" s="153" t="str">
        <f>VLOOKUP(E15,'LISTADO ATM'!$A$2:$B$900,2,0)</f>
        <v xml:space="preserve">ATM Ayuntamiento D.N. </v>
      </c>
      <c r="H15" s="153" t="str">
        <f>VLOOKUP(E15,VIP!$A$2:$O19904,7,FALSE)</f>
        <v>Si</v>
      </c>
      <c r="I15" s="153" t="str">
        <f>VLOOKUP(E15,VIP!$A$2:$O11869,8,FALSE)</f>
        <v>Si</v>
      </c>
      <c r="J15" s="153" t="str">
        <f>VLOOKUP(E15,VIP!$A$2:$O11819,8,FALSE)</f>
        <v>Si</v>
      </c>
      <c r="K15" s="153" t="str">
        <f>VLOOKUP(E15,VIP!$A$2:$O15393,6,0)</f>
        <v>NO</v>
      </c>
      <c r="L15" s="140" t="s">
        <v>2240</v>
      </c>
      <c r="M15" s="172" t="s">
        <v>2537</v>
      </c>
      <c r="N15" s="95" t="s">
        <v>2446</v>
      </c>
      <c r="O15" s="153" t="s">
        <v>2448</v>
      </c>
      <c r="P15" s="159"/>
      <c r="Q15" s="171">
        <v>44422.492361111108</v>
      </c>
      <c r="U15" s="78"/>
      <c r="V15" s="138"/>
    </row>
    <row r="16" spans="1:22" s="123" customFormat="1" ht="18" x14ac:dyDescent="0.25">
      <c r="A16" s="153" t="str">
        <f>VLOOKUP(E16,'LISTADO ATM'!$A$2:$C$901,3,0)</f>
        <v>ESTE</v>
      </c>
      <c r="B16" s="150" t="s">
        <v>2700</v>
      </c>
      <c r="C16" s="96">
        <v>44423.775752314818</v>
      </c>
      <c r="D16" s="96" t="s">
        <v>2175</v>
      </c>
      <c r="E16" s="136">
        <v>90</v>
      </c>
      <c r="F16" s="153" t="str">
        <f>VLOOKUP(E16,VIP!$A$2:$O14972,2,0)</f>
        <v>DRBR090</v>
      </c>
      <c r="G16" s="153" t="str">
        <f>VLOOKUP(E16,'LISTADO ATM'!$A$2:$B$900,2,0)</f>
        <v xml:space="preserve">ATM Hotel Dreams Punta Cana I </v>
      </c>
      <c r="H16" s="153" t="str">
        <f>VLOOKUP(E16,VIP!$A$2:$O19933,7,FALSE)</f>
        <v>Si</v>
      </c>
      <c r="I16" s="153" t="str">
        <f>VLOOKUP(E16,VIP!$A$2:$O11898,8,FALSE)</f>
        <v>Si</v>
      </c>
      <c r="J16" s="153" t="str">
        <f>VLOOKUP(E16,VIP!$A$2:$O11848,8,FALSE)</f>
        <v>Si</v>
      </c>
      <c r="K16" s="153" t="str">
        <f>VLOOKUP(E16,VIP!$A$2:$O15422,6,0)</f>
        <v>NO</v>
      </c>
      <c r="L16" s="140" t="s">
        <v>2240</v>
      </c>
      <c r="M16" s="166" t="s">
        <v>2537</v>
      </c>
      <c r="N16" s="95" t="s">
        <v>2446</v>
      </c>
      <c r="O16" s="153" t="s">
        <v>2448</v>
      </c>
      <c r="P16" s="153"/>
      <c r="Q16" s="165">
        <v>44424.627083333333</v>
      </c>
      <c r="U16" s="78"/>
      <c r="V16" s="138"/>
    </row>
    <row r="17" spans="1:22" s="123" customFormat="1" ht="18" x14ac:dyDescent="0.25">
      <c r="A17" s="153" t="str">
        <f>VLOOKUP(E17,'LISTADO ATM'!$A$2:$C$901,3,0)</f>
        <v>NORTE</v>
      </c>
      <c r="B17" s="150" t="s">
        <v>2757</v>
      </c>
      <c r="C17" s="96">
        <v>44424.034803240742</v>
      </c>
      <c r="D17" s="96" t="s">
        <v>2176</v>
      </c>
      <c r="E17" s="136">
        <v>854</v>
      </c>
      <c r="F17" s="153" t="str">
        <f>VLOOKUP(E17,VIP!$A$2:$O14982,2,0)</f>
        <v>DRBR854</v>
      </c>
      <c r="G17" s="153" t="str">
        <f>VLOOKUP(E17,'LISTADO ATM'!$A$2:$B$900,2,0)</f>
        <v xml:space="preserve">ATM Centro Comercial Blanco Batista </v>
      </c>
      <c r="H17" s="153" t="str">
        <f>VLOOKUP(E17,VIP!$A$2:$O19943,7,FALSE)</f>
        <v>Si</v>
      </c>
      <c r="I17" s="153" t="str">
        <f>VLOOKUP(E17,VIP!$A$2:$O11908,8,FALSE)</f>
        <v>Si</v>
      </c>
      <c r="J17" s="153" t="str">
        <f>VLOOKUP(E17,VIP!$A$2:$O11858,8,FALSE)</f>
        <v>Si</v>
      </c>
      <c r="K17" s="153" t="str">
        <f>VLOOKUP(E17,VIP!$A$2:$O15432,6,0)</f>
        <v>NO</v>
      </c>
      <c r="L17" s="140" t="s">
        <v>2240</v>
      </c>
      <c r="M17" s="166" t="s">
        <v>2537</v>
      </c>
      <c r="N17" s="95" t="s">
        <v>2446</v>
      </c>
      <c r="O17" s="153" t="s">
        <v>2630</v>
      </c>
      <c r="P17" s="159"/>
      <c r="Q17" s="171">
        <v>44424.461805555555</v>
      </c>
      <c r="U17" s="78"/>
      <c r="V17" s="138"/>
    </row>
    <row r="18" spans="1:22" s="123" customFormat="1" ht="18" x14ac:dyDescent="0.25">
      <c r="A18" s="153" t="str">
        <f>VLOOKUP(E18,'LISTADO ATM'!$A$2:$C$901,3,0)</f>
        <v>SUR</v>
      </c>
      <c r="B18" s="150" t="s">
        <v>2756</v>
      </c>
      <c r="C18" s="96">
        <v>44424.03638888889</v>
      </c>
      <c r="D18" s="96" t="s">
        <v>2175</v>
      </c>
      <c r="E18" s="136">
        <v>137</v>
      </c>
      <c r="F18" s="153" t="str">
        <f>VLOOKUP(E18,VIP!$A$2:$O14981,2,0)</f>
        <v>DRBR137</v>
      </c>
      <c r="G18" s="153" t="str">
        <f>VLOOKUP(E18,'LISTADO ATM'!$A$2:$B$900,2,0)</f>
        <v xml:space="preserve">ATM Oficina Nizao </v>
      </c>
      <c r="H18" s="153" t="str">
        <f>VLOOKUP(E18,VIP!$A$2:$O19942,7,FALSE)</f>
        <v>Si</v>
      </c>
      <c r="I18" s="153" t="str">
        <f>VLOOKUP(E18,VIP!$A$2:$O11907,8,FALSE)</f>
        <v>Si</v>
      </c>
      <c r="J18" s="153" t="str">
        <f>VLOOKUP(E18,VIP!$A$2:$O11857,8,FALSE)</f>
        <v>Si</v>
      </c>
      <c r="K18" s="153" t="str">
        <f>VLOOKUP(E18,VIP!$A$2:$O15431,6,0)</f>
        <v>NO</v>
      </c>
      <c r="L18" s="140" t="s">
        <v>2240</v>
      </c>
      <c r="M18" s="172" t="s">
        <v>2537</v>
      </c>
      <c r="N18" s="95" t="s">
        <v>2446</v>
      </c>
      <c r="O18" s="153" t="s">
        <v>2448</v>
      </c>
      <c r="P18" s="153"/>
      <c r="Q18" s="171">
        <v>44424.300694444442</v>
      </c>
      <c r="U18" s="78"/>
      <c r="V18" s="138"/>
    </row>
    <row r="19" spans="1:22" s="123" customFormat="1" ht="18" x14ac:dyDescent="0.25">
      <c r="A19" s="153" t="str">
        <f>VLOOKUP(E19,'LISTADO ATM'!$A$2:$C$901,3,0)</f>
        <v>SUR</v>
      </c>
      <c r="B19" s="150" t="s">
        <v>2751</v>
      </c>
      <c r="C19" s="96">
        <v>44424.061886574076</v>
      </c>
      <c r="D19" s="96" t="s">
        <v>2175</v>
      </c>
      <c r="E19" s="136">
        <v>576</v>
      </c>
      <c r="F19" s="153" t="str">
        <f>VLOOKUP(E19,VIP!$A$2:$O14976,2,0)</f>
        <v>DRBR576</v>
      </c>
      <c r="G19" s="153" t="str">
        <f>VLOOKUP(E19,'LISTADO ATM'!$A$2:$B$900,2,0)</f>
        <v>ATM Nizao</v>
      </c>
      <c r="H19" s="153">
        <f>VLOOKUP(E19,VIP!$A$2:$O19937,7,FALSE)</f>
        <v>0</v>
      </c>
      <c r="I19" s="153">
        <f>VLOOKUP(E19,VIP!$A$2:$O11902,8,FALSE)</f>
        <v>0</v>
      </c>
      <c r="J19" s="153">
        <f>VLOOKUP(E19,VIP!$A$2:$O11852,8,FALSE)</f>
        <v>0</v>
      </c>
      <c r="K19" s="153">
        <f>VLOOKUP(E19,VIP!$A$2:$O15426,6,0)</f>
        <v>0</v>
      </c>
      <c r="L19" s="140" t="s">
        <v>2240</v>
      </c>
      <c r="M19" s="172" t="s">
        <v>2537</v>
      </c>
      <c r="N19" s="95" t="s">
        <v>2446</v>
      </c>
      <c r="O19" s="153" t="s">
        <v>2448</v>
      </c>
      <c r="P19" s="153"/>
      <c r="Q19" s="171">
        <v>44424.34652777778</v>
      </c>
      <c r="U19" s="78"/>
      <c r="V19" s="138"/>
    </row>
    <row r="20" spans="1:22" s="123" customFormat="1" ht="18" x14ac:dyDescent="0.25">
      <c r="A20" s="153" t="str">
        <f>VLOOKUP(E20,'LISTADO ATM'!$A$2:$C$901,3,0)</f>
        <v>ESTE</v>
      </c>
      <c r="B20" s="150">
        <v>3335989618</v>
      </c>
      <c r="C20" s="96">
        <v>44424.304861111108</v>
      </c>
      <c r="D20" s="96" t="s">
        <v>2175</v>
      </c>
      <c r="E20" s="136">
        <v>472</v>
      </c>
      <c r="F20" s="153" t="str">
        <f>VLOOKUP(E20,VIP!$A$2:$O14973,2,0)</f>
        <v>DRBRA72</v>
      </c>
      <c r="G20" s="153" t="str">
        <f>VLOOKUP(E20,'LISTADO ATM'!$A$2:$B$900,2,0)</f>
        <v>ATM Ayuntamiento Ramon Santana</v>
      </c>
      <c r="H20" s="153" t="str">
        <f>VLOOKUP(E20,VIP!$A$2:$O19934,7,FALSE)</f>
        <v>Si</v>
      </c>
      <c r="I20" s="153" t="str">
        <f>VLOOKUP(E20,VIP!$A$2:$O11899,8,FALSE)</f>
        <v>Si</v>
      </c>
      <c r="J20" s="153" t="str">
        <f>VLOOKUP(E20,VIP!$A$2:$O11849,8,FALSE)</f>
        <v>Si</v>
      </c>
      <c r="K20" s="153" t="str">
        <f>VLOOKUP(E20,VIP!$A$2:$O15423,6,0)</f>
        <v>NO</v>
      </c>
      <c r="L20" s="140" t="s">
        <v>2240</v>
      </c>
      <c r="M20" s="166" t="s">
        <v>2537</v>
      </c>
      <c r="N20" s="95" t="s">
        <v>2446</v>
      </c>
      <c r="O20" s="153" t="s">
        <v>2448</v>
      </c>
      <c r="P20" s="153"/>
      <c r="Q20" s="171">
        <v>44424.40347222222</v>
      </c>
      <c r="U20" s="78"/>
      <c r="V20" s="138"/>
    </row>
    <row r="21" spans="1:22" s="123" customFormat="1" ht="18" x14ac:dyDescent="0.25">
      <c r="A21" s="153" t="str">
        <f>VLOOKUP(E21,'LISTADO ATM'!$A$2:$C$901,3,0)</f>
        <v>ESTE</v>
      </c>
      <c r="B21" s="150">
        <v>3335989619</v>
      </c>
      <c r="C21" s="96">
        <v>44424.307638888888</v>
      </c>
      <c r="D21" s="96" t="s">
        <v>2175</v>
      </c>
      <c r="E21" s="136">
        <v>651</v>
      </c>
      <c r="F21" s="153" t="str">
        <f>VLOOKUP(E21,VIP!$A$2:$O14974,2,0)</f>
        <v>DRBR651</v>
      </c>
      <c r="G21" s="153" t="str">
        <f>VLOOKUP(E21,'LISTADO ATM'!$A$2:$B$900,2,0)</f>
        <v>ATM Eco Petroleo Romana</v>
      </c>
      <c r="H21" s="153" t="str">
        <f>VLOOKUP(E21,VIP!$A$2:$O19935,7,FALSE)</f>
        <v>Si</v>
      </c>
      <c r="I21" s="153" t="str">
        <f>VLOOKUP(E21,VIP!$A$2:$O11900,8,FALSE)</f>
        <v>Si</v>
      </c>
      <c r="J21" s="153" t="str">
        <f>VLOOKUP(E21,VIP!$A$2:$O11850,8,FALSE)</f>
        <v>Si</v>
      </c>
      <c r="K21" s="153" t="str">
        <f>VLOOKUP(E21,VIP!$A$2:$O15424,6,0)</f>
        <v>NO</v>
      </c>
      <c r="L21" s="140" t="s">
        <v>2240</v>
      </c>
      <c r="M21" s="166" t="s">
        <v>2537</v>
      </c>
      <c r="N21" s="95" t="s">
        <v>2446</v>
      </c>
      <c r="O21" s="153" t="s">
        <v>2448</v>
      </c>
      <c r="P21" s="159"/>
      <c r="Q21" s="171">
        <v>44424.461805555555</v>
      </c>
      <c r="U21" s="78"/>
      <c r="V21" s="138"/>
    </row>
    <row r="22" spans="1:22" s="123" customFormat="1" ht="18" x14ac:dyDescent="0.25">
      <c r="A22" s="153" t="str">
        <f>VLOOKUP(E22,'LISTADO ATM'!$A$2:$C$901,3,0)</f>
        <v>ESTE</v>
      </c>
      <c r="B22" s="150">
        <v>3335989653</v>
      </c>
      <c r="C22" s="96">
        <v>44424.57916666667</v>
      </c>
      <c r="D22" s="96" t="s">
        <v>2462</v>
      </c>
      <c r="E22" s="223">
        <v>433</v>
      </c>
      <c r="F22" s="153" t="str">
        <f>VLOOKUP(E22,VIP!$A$2:$O14994,2,0)</f>
        <v>DRBR433</v>
      </c>
      <c r="G22" s="153" t="str">
        <f>VLOOKUP(E22,'LISTADO ATM'!$A$2:$B$900,2,0)</f>
        <v xml:space="preserve">ATM Centro Comercial Las Canas (Cap Cana) </v>
      </c>
      <c r="H22" s="153" t="str">
        <f>VLOOKUP(E22,VIP!$A$2:$O19955,7,FALSE)</f>
        <v>Si</v>
      </c>
      <c r="I22" s="153" t="str">
        <f>VLOOKUP(E22,VIP!$A$2:$O11920,8,FALSE)</f>
        <v>Si</v>
      </c>
      <c r="J22" s="153" t="str">
        <f>VLOOKUP(E22,VIP!$A$2:$O11870,8,FALSE)</f>
        <v>Si</v>
      </c>
      <c r="K22" s="153" t="str">
        <f>VLOOKUP(E22,VIP!$A$2:$O15444,6,0)</f>
        <v>NO</v>
      </c>
      <c r="L22" s="140" t="s">
        <v>2783</v>
      </c>
      <c r="M22" s="166" t="s">
        <v>2537</v>
      </c>
      <c r="N22" s="166" t="s">
        <v>2634</v>
      </c>
      <c r="O22" s="153" t="s">
        <v>2784</v>
      </c>
      <c r="P22" s="153" t="s">
        <v>2786</v>
      </c>
      <c r="Q22" s="171">
        <v>44424.517361111109</v>
      </c>
      <c r="U22" s="78"/>
      <c r="V22" s="138"/>
    </row>
    <row r="23" spans="1:22" s="123" customFormat="1" ht="18" x14ac:dyDescent="0.25">
      <c r="A23" s="153" t="str">
        <f>VLOOKUP(E23,'LISTADO ATM'!$A$2:$C$901,3,0)</f>
        <v>DISTRITO NACIONAL</v>
      </c>
      <c r="B23" s="150" t="s">
        <v>2687</v>
      </c>
      <c r="C23" s="96">
        <v>44423.026875000003</v>
      </c>
      <c r="D23" s="96" t="s">
        <v>2442</v>
      </c>
      <c r="E23" s="136">
        <v>437</v>
      </c>
      <c r="F23" s="153" t="str">
        <f>VLOOKUP(E23,VIP!$A$2:$O14970,2,0)</f>
        <v>DRBR437</v>
      </c>
      <c r="G23" s="153" t="str">
        <f>VLOOKUP(E23,'LISTADO ATM'!$A$2:$B$900,2,0)</f>
        <v xml:space="preserve">ATM Autobanco Torre III </v>
      </c>
      <c r="H23" s="153" t="str">
        <f>VLOOKUP(E23,VIP!$A$2:$O19931,7,FALSE)</f>
        <v>Si</v>
      </c>
      <c r="I23" s="153" t="str">
        <f>VLOOKUP(E23,VIP!$A$2:$O11896,8,FALSE)</f>
        <v>Si</v>
      </c>
      <c r="J23" s="153" t="str">
        <f>VLOOKUP(E23,VIP!$A$2:$O11846,8,FALSE)</f>
        <v>Si</v>
      </c>
      <c r="K23" s="153" t="str">
        <f>VLOOKUP(E23,VIP!$A$2:$O15420,6,0)</f>
        <v>SI</v>
      </c>
      <c r="L23" s="140" t="s">
        <v>2435</v>
      </c>
      <c r="M23" s="172" t="s">
        <v>2537</v>
      </c>
      <c r="N23" s="95" t="s">
        <v>2446</v>
      </c>
      <c r="O23" s="153" t="s">
        <v>2447</v>
      </c>
      <c r="P23" s="159"/>
      <c r="Q23" s="171">
        <v>44423.655555555553</v>
      </c>
      <c r="U23" s="78"/>
      <c r="V23" s="138"/>
    </row>
    <row r="24" spans="1:22" s="123" customFormat="1" ht="18" x14ac:dyDescent="0.25">
      <c r="A24" s="153" t="str">
        <f>VLOOKUP(E24,'LISTADO ATM'!$A$2:$C$901,3,0)</f>
        <v>NORTE</v>
      </c>
      <c r="B24" s="150" t="s">
        <v>2737</v>
      </c>
      <c r="C24" s="96">
        <v>44423.938784722224</v>
      </c>
      <c r="D24" s="96" t="s">
        <v>2616</v>
      </c>
      <c r="E24" s="136">
        <v>282</v>
      </c>
      <c r="F24" s="153" t="str">
        <f>VLOOKUP(E24,VIP!$A$2:$O14970,2,0)</f>
        <v>DRBR282</v>
      </c>
      <c r="G24" s="153" t="str">
        <f>VLOOKUP(E24,'LISTADO ATM'!$A$2:$B$900,2,0)</f>
        <v xml:space="preserve">ATM Autobanco Nibaje </v>
      </c>
      <c r="H24" s="153" t="str">
        <f>VLOOKUP(E24,VIP!$A$2:$O19931,7,FALSE)</f>
        <v>Si</v>
      </c>
      <c r="I24" s="153" t="str">
        <f>VLOOKUP(E24,VIP!$A$2:$O11896,8,FALSE)</f>
        <v>Si</v>
      </c>
      <c r="J24" s="153" t="str">
        <f>VLOOKUP(E24,VIP!$A$2:$O11846,8,FALSE)</f>
        <v>Si</v>
      </c>
      <c r="K24" s="153" t="str">
        <f>VLOOKUP(E24,VIP!$A$2:$O15420,6,0)</f>
        <v>NO</v>
      </c>
      <c r="L24" s="140" t="s">
        <v>2435</v>
      </c>
      <c r="M24" s="166" t="s">
        <v>2537</v>
      </c>
      <c r="N24" s="95" t="s">
        <v>2446</v>
      </c>
      <c r="O24" s="153" t="s">
        <v>2630</v>
      </c>
      <c r="P24" s="159"/>
      <c r="Q24" s="171">
        <v>44424.473611111112</v>
      </c>
      <c r="U24" s="78"/>
      <c r="V24" s="138"/>
    </row>
    <row r="25" spans="1:22" s="123" customFormat="1" ht="18" x14ac:dyDescent="0.25">
      <c r="A25" s="153" t="str">
        <f>VLOOKUP(E25,'LISTADO ATM'!$A$2:$C$901,3,0)</f>
        <v>DISTRITO NACIONAL</v>
      </c>
      <c r="B25" s="150" t="s">
        <v>2758</v>
      </c>
      <c r="C25" s="96">
        <v>44424.032824074071</v>
      </c>
      <c r="D25" s="96" t="s">
        <v>2175</v>
      </c>
      <c r="E25" s="136">
        <v>321</v>
      </c>
      <c r="F25" s="153" t="str">
        <f>VLOOKUP(E25,VIP!$A$2:$O14983,2,0)</f>
        <v>DRBR321</v>
      </c>
      <c r="G25" s="153" t="str">
        <f>VLOOKUP(E25,'LISTADO ATM'!$A$2:$B$900,2,0)</f>
        <v xml:space="preserve">ATM Oficina Jiménez Moya I </v>
      </c>
      <c r="H25" s="153" t="str">
        <f>VLOOKUP(E25,VIP!$A$2:$O19944,7,FALSE)</f>
        <v>Si</v>
      </c>
      <c r="I25" s="153" t="str">
        <f>VLOOKUP(E25,VIP!$A$2:$O11909,8,FALSE)</f>
        <v>Si</v>
      </c>
      <c r="J25" s="153" t="str">
        <f>VLOOKUP(E25,VIP!$A$2:$O11859,8,FALSE)</f>
        <v>Si</v>
      </c>
      <c r="K25" s="153" t="str">
        <f>VLOOKUP(E25,VIP!$A$2:$O15433,6,0)</f>
        <v>NO</v>
      </c>
      <c r="L25" s="140" t="s">
        <v>2693</v>
      </c>
      <c r="M25" s="166" t="s">
        <v>2537</v>
      </c>
      <c r="N25" s="95" t="s">
        <v>2446</v>
      </c>
      <c r="O25" s="153" t="s">
        <v>2448</v>
      </c>
      <c r="P25" s="159"/>
      <c r="Q25" s="165">
        <v>44424.56527777778</v>
      </c>
      <c r="U25" s="78"/>
      <c r="V25" s="138"/>
    </row>
    <row r="26" spans="1:22" s="123" customFormat="1" ht="18" x14ac:dyDescent="0.25">
      <c r="A26" s="153" t="str">
        <f>VLOOKUP(E26,'LISTADO ATM'!$A$2:$C$901,3,0)</f>
        <v>SUR</v>
      </c>
      <c r="B26" s="150">
        <v>3335989654</v>
      </c>
      <c r="C26" s="96">
        <v>44424.585416666669</v>
      </c>
      <c r="D26" s="96" t="s">
        <v>2462</v>
      </c>
      <c r="E26" s="136">
        <v>873</v>
      </c>
      <c r="F26" s="153" t="str">
        <f>VLOOKUP(E26,VIP!$A$2:$O14995,2,0)</f>
        <v>DRBR873</v>
      </c>
      <c r="G26" s="153" t="str">
        <f>VLOOKUP(E26,'LISTADO ATM'!$A$2:$B$900,2,0)</f>
        <v xml:space="preserve">ATM Centro de Caja San Cristóbal II </v>
      </c>
      <c r="H26" s="153" t="str">
        <f>VLOOKUP(E26,VIP!$A$2:$O19956,7,FALSE)</f>
        <v>Si</v>
      </c>
      <c r="I26" s="153" t="str">
        <f>VLOOKUP(E26,VIP!$A$2:$O11921,8,FALSE)</f>
        <v>Si</v>
      </c>
      <c r="J26" s="153" t="str">
        <f>VLOOKUP(E26,VIP!$A$2:$O11871,8,FALSE)</f>
        <v>Si</v>
      </c>
      <c r="K26" s="153" t="str">
        <f>VLOOKUP(E26,VIP!$A$2:$O15445,6,0)</f>
        <v>SI</v>
      </c>
      <c r="L26" s="140" t="s">
        <v>2622</v>
      </c>
      <c r="M26" s="166" t="s">
        <v>2537</v>
      </c>
      <c r="N26" s="166" t="s">
        <v>2634</v>
      </c>
      <c r="O26" s="153" t="s">
        <v>2784</v>
      </c>
      <c r="P26" s="174" t="s">
        <v>2785</v>
      </c>
      <c r="Q26" s="171">
        <v>44424.517361111109</v>
      </c>
      <c r="U26" s="78"/>
      <c r="V26" s="138"/>
    </row>
    <row r="27" spans="1:22" s="123" customFormat="1" ht="18" x14ac:dyDescent="0.25">
      <c r="A27" s="153" t="str">
        <f>VLOOKUP(E27,'LISTADO ATM'!$A$2:$C$901,3,0)</f>
        <v>DISTRITO NACIONAL</v>
      </c>
      <c r="B27" s="150">
        <v>3335989655</v>
      </c>
      <c r="C27" s="96">
        <v>44424.587500000001</v>
      </c>
      <c r="D27" s="96" t="s">
        <v>2462</v>
      </c>
      <c r="E27" s="136">
        <v>600</v>
      </c>
      <c r="F27" s="153" t="str">
        <f>VLOOKUP(E27,VIP!$A$2:$O14996,2,0)</f>
        <v>DRBR600</v>
      </c>
      <c r="G27" s="153" t="str">
        <f>VLOOKUP(E27,'LISTADO ATM'!$A$2:$B$900,2,0)</f>
        <v>ATM S/M Bravo Hipica</v>
      </c>
      <c r="H27" s="153" t="str">
        <f>VLOOKUP(E27,VIP!$A$2:$O19957,7,FALSE)</f>
        <v>N/A</v>
      </c>
      <c r="I27" s="153" t="str">
        <f>VLOOKUP(E27,VIP!$A$2:$O11922,8,FALSE)</f>
        <v>N/A</v>
      </c>
      <c r="J27" s="153" t="str">
        <f>VLOOKUP(E27,VIP!$A$2:$O11872,8,FALSE)</f>
        <v>N/A</v>
      </c>
      <c r="K27" s="153" t="str">
        <f>VLOOKUP(E27,VIP!$A$2:$O15446,6,0)</f>
        <v>N/A</v>
      </c>
      <c r="L27" s="140" t="s">
        <v>2622</v>
      </c>
      <c r="M27" s="166" t="s">
        <v>2537</v>
      </c>
      <c r="N27" s="166" t="s">
        <v>2634</v>
      </c>
      <c r="O27" s="153" t="s">
        <v>2784</v>
      </c>
      <c r="P27" s="174" t="s">
        <v>2785</v>
      </c>
      <c r="Q27" s="171">
        <v>44424.517361111109</v>
      </c>
      <c r="U27" s="78"/>
      <c r="V27" s="138"/>
    </row>
    <row r="28" spans="1:22" s="123" customFormat="1" ht="18" x14ac:dyDescent="0.25">
      <c r="A28" s="153" t="str">
        <f>VLOOKUP(E28,'LISTADO ATM'!$A$2:$C$901,3,0)</f>
        <v>SUR</v>
      </c>
      <c r="B28" s="150" t="s">
        <v>2708</v>
      </c>
      <c r="C28" s="96">
        <v>44423.637638888889</v>
      </c>
      <c r="D28" s="96" t="s">
        <v>2656</v>
      </c>
      <c r="E28" s="136">
        <v>871</v>
      </c>
      <c r="F28" s="153" t="str">
        <f>VLOOKUP(E28,VIP!$A$2:$O14981,2,0)</f>
        <v>DRBR871</v>
      </c>
      <c r="G28" s="153" t="str">
        <f>VLOOKUP(E28,'LISTADO ATM'!$A$2:$B$900,2,0)</f>
        <v>ATM Plaza Cultural San Juan</v>
      </c>
      <c r="H28" s="153" t="str">
        <f>VLOOKUP(E28,VIP!$A$2:$O19942,7,FALSE)</f>
        <v>N/A</v>
      </c>
      <c r="I28" s="153" t="str">
        <f>VLOOKUP(E28,VIP!$A$2:$O11907,8,FALSE)</f>
        <v>N/A</v>
      </c>
      <c r="J28" s="153" t="str">
        <f>VLOOKUP(E28,VIP!$A$2:$O11857,8,FALSE)</f>
        <v>N/A</v>
      </c>
      <c r="K28" s="153" t="str">
        <f>VLOOKUP(E28,VIP!$A$2:$O15431,6,0)</f>
        <v>N/A</v>
      </c>
      <c r="L28" s="140" t="s">
        <v>2716</v>
      </c>
      <c r="M28" s="166" t="s">
        <v>2537</v>
      </c>
      <c r="N28" s="95" t="s">
        <v>2446</v>
      </c>
      <c r="O28" s="153" t="s">
        <v>2717</v>
      </c>
      <c r="P28" s="159"/>
      <c r="Q28" s="171">
        <v>44424.586805555555</v>
      </c>
      <c r="U28" s="78"/>
      <c r="V28" s="138"/>
    </row>
    <row r="29" spans="1:22" s="123" customFormat="1" ht="18" x14ac:dyDescent="0.25">
      <c r="A29" s="153" t="str">
        <f>VLOOKUP(E29,'LISTADO ATM'!$A$2:$C$901,3,0)</f>
        <v>SUR</v>
      </c>
      <c r="B29" s="150" t="s">
        <v>2707</v>
      </c>
      <c r="C29" s="96">
        <v>44423.638854166667</v>
      </c>
      <c r="D29" s="96" t="s">
        <v>2656</v>
      </c>
      <c r="E29" s="136">
        <v>825</v>
      </c>
      <c r="F29" s="153" t="str">
        <f>VLOOKUP(E29,VIP!$A$2:$O14980,2,0)</f>
        <v>DRBR825</v>
      </c>
      <c r="G29" s="153" t="str">
        <f>VLOOKUP(E29,'LISTADO ATM'!$A$2:$B$900,2,0)</f>
        <v xml:space="preserve">ATM Estacion Eco Cibeles (Las Matas de Farfán) </v>
      </c>
      <c r="H29" s="153" t="str">
        <f>VLOOKUP(E29,VIP!$A$2:$O19941,7,FALSE)</f>
        <v>Si</v>
      </c>
      <c r="I29" s="153" t="str">
        <f>VLOOKUP(E29,VIP!$A$2:$O11906,8,FALSE)</f>
        <v>Si</v>
      </c>
      <c r="J29" s="153" t="str">
        <f>VLOOKUP(E29,VIP!$A$2:$O11856,8,FALSE)</f>
        <v>Si</v>
      </c>
      <c r="K29" s="153" t="str">
        <f>VLOOKUP(E29,VIP!$A$2:$O15430,6,0)</f>
        <v>NO</v>
      </c>
      <c r="L29" s="140" t="s">
        <v>2716</v>
      </c>
      <c r="M29" s="166" t="s">
        <v>2537</v>
      </c>
      <c r="N29" s="95" t="s">
        <v>2446</v>
      </c>
      <c r="O29" s="153" t="s">
        <v>2630</v>
      </c>
      <c r="P29" s="159"/>
      <c r="Q29" s="171">
        <v>44424.469444444447</v>
      </c>
      <c r="U29" s="78"/>
      <c r="V29" s="138"/>
    </row>
    <row r="30" spans="1:22" s="123" customFormat="1" ht="18" x14ac:dyDescent="0.25">
      <c r="A30" s="153" t="str">
        <f>VLOOKUP(E30,'LISTADO ATM'!$A$2:$C$901,3,0)</f>
        <v>NORTE</v>
      </c>
      <c r="B30" s="150">
        <v>3335989511</v>
      </c>
      <c r="C30" s="96">
        <v>44423.414074074077</v>
      </c>
      <c r="D30" s="96" t="s">
        <v>2175</v>
      </c>
      <c r="E30" s="136">
        <v>181</v>
      </c>
      <c r="F30" s="153" t="str">
        <f>VLOOKUP(E30,VIP!$A$2:$O14948,2,0)</f>
        <v>DRBR181</v>
      </c>
      <c r="G30" s="153" t="str">
        <f>VLOOKUP(E30,'LISTADO ATM'!$A$2:$B$900,2,0)</f>
        <v xml:space="preserve">ATM Oficina Sabaneta </v>
      </c>
      <c r="H30" s="153" t="str">
        <f>VLOOKUP(E30,VIP!$A$2:$O19909,7,FALSE)</f>
        <v>Si</v>
      </c>
      <c r="I30" s="153" t="str">
        <f>VLOOKUP(E30,VIP!$A$2:$O11874,8,FALSE)</f>
        <v>Si</v>
      </c>
      <c r="J30" s="153" t="str">
        <f>VLOOKUP(E30,VIP!$A$2:$O11824,8,FALSE)</f>
        <v>Si</v>
      </c>
      <c r="K30" s="153" t="str">
        <f>VLOOKUP(E30,VIP!$A$2:$O15398,6,0)</f>
        <v>SI</v>
      </c>
      <c r="L30" s="140" t="s">
        <v>2458</v>
      </c>
      <c r="M30" s="166" t="s">
        <v>2537</v>
      </c>
      <c r="N30" s="166" t="s">
        <v>2634</v>
      </c>
      <c r="O30" s="153" t="s">
        <v>2448</v>
      </c>
      <c r="P30" s="159"/>
      <c r="Q30" s="165">
        <v>44423.972222222219</v>
      </c>
      <c r="U30" s="78"/>
      <c r="V30" s="138"/>
    </row>
    <row r="31" spans="1:22" s="123" customFormat="1" ht="18" x14ac:dyDescent="0.25">
      <c r="A31" s="153" t="str">
        <f>VLOOKUP(E31,'LISTADO ATM'!$A$2:$C$901,3,0)</f>
        <v>ESTE</v>
      </c>
      <c r="B31" s="150" t="s">
        <v>2762</v>
      </c>
      <c r="C31" s="96">
        <v>44423.995034722226</v>
      </c>
      <c r="D31" s="96" t="s">
        <v>2175</v>
      </c>
      <c r="E31" s="136">
        <v>660</v>
      </c>
      <c r="F31" s="153" t="str">
        <f>VLOOKUP(E31,VIP!$A$2:$O14987,2,0)</f>
        <v>DRBR660</v>
      </c>
      <c r="G31" s="153" t="str">
        <f>VLOOKUP(E31,'LISTADO ATM'!$A$2:$B$900,2,0)</f>
        <v>ATM Romana Norte II</v>
      </c>
      <c r="H31" s="153" t="str">
        <f>VLOOKUP(E31,VIP!$A$2:$O19948,7,FALSE)</f>
        <v>N/A</v>
      </c>
      <c r="I31" s="153" t="str">
        <f>VLOOKUP(E31,VIP!$A$2:$O11913,8,FALSE)</f>
        <v>N/A</v>
      </c>
      <c r="J31" s="153" t="str">
        <f>VLOOKUP(E31,VIP!$A$2:$O11863,8,FALSE)</f>
        <v>N/A</v>
      </c>
      <c r="K31" s="153" t="str">
        <f>VLOOKUP(E31,VIP!$A$2:$O15437,6,0)</f>
        <v>N/A</v>
      </c>
      <c r="L31" s="140" t="s">
        <v>2458</v>
      </c>
      <c r="M31" s="166" t="s">
        <v>2537</v>
      </c>
      <c r="N31" s="95" t="s">
        <v>2446</v>
      </c>
      <c r="O31" s="153" t="s">
        <v>2630</v>
      </c>
      <c r="P31" s="159"/>
      <c r="Q31" s="171">
        <v>44424.495833333334</v>
      </c>
      <c r="U31" s="78"/>
      <c r="V31" s="138"/>
    </row>
    <row r="32" spans="1:22" s="123" customFormat="1" ht="18" x14ac:dyDescent="0.25">
      <c r="A32" s="153" t="str">
        <f>VLOOKUP(E32,'LISTADO ATM'!$A$2:$C$901,3,0)</f>
        <v>DISTRITO NACIONAL</v>
      </c>
      <c r="B32" s="150" t="s">
        <v>2761</v>
      </c>
      <c r="C32" s="96">
        <v>44423.996608796297</v>
      </c>
      <c r="D32" s="96" t="s">
        <v>2175</v>
      </c>
      <c r="E32" s="136">
        <v>149</v>
      </c>
      <c r="F32" s="153" t="str">
        <f>VLOOKUP(E32,VIP!$A$2:$O14986,2,0)</f>
        <v>DRBR149</v>
      </c>
      <c r="G32" s="153" t="str">
        <f>VLOOKUP(E32,'LISTADO ATM'!$A$2:$B$900,2,0)</f>
        <v>ATM Estación Metro Concepción</v>
      </c>
      <c r="H32" s="153" t="str">
        <f>VLOOKUP(E32,VIP!$A$2:$O19947,7,FALSE)</f>
        <v>N/A</v>
      </c>
      <c r="I32" s="153" t="str">
        <f>VLOOKUP(E32,VIP!$A$2:$O11912,8,FALSE)</f>
        <v>N/A</v>
      </c>
      <c r="J32" s="153" t="str">
        <f>VLOOKUP(E32,VIP!$A$2:$O11862,8,FALSE)</f>
        <v>N/A</v>
      </c>
      <c r="K32" s="153" t="str">
        <f>VLOOKUP(E32,VIP!$A$2:$O15436,6,0)</f>
        <v>N/A</v>
      </c>
      <c r="L32" s="140" t="s">
        <v>2458</v>
      </c>
      <c r="M32" s="166" t="s">
        <v>2537</v>
      </c>
      <c r="N32" s="95" t="s">
        <v>2446</v>
      </c>
      <c r="O32" s="153" t="s">
        <v>2630</v>
      </c>
      <c r="P32" s="153"/>
      <c r="Q32" s="171">
        <v>44424.495138888888</v>
      </c>
      <c r="U32" s="78"/>
      <c r="V32" s="138"/>
    </row>
    <row r="33" spans="1:22" s="123" customFormat="1" ht="18" x14ac:dyDescent="0.25">
      <c r="A33" s="153" t="str">
        <f>VLOOKUP(E33,'LISTADO ATM'!$A$2:$C$901,3,0)</f>
        <v>NORTE</v>
      </c>
      <c r="B33" s="150">
        <v>3335989521</v>
      </c>
      <c r="C33" s="96">
        <v>44423.509710648148</v>
      </c>
      <c r="D33" s="96" t="s">
        <v>2175</v>
      </c>
      <c r="E33" s="136">
        <v>944</v>
      </c>
      <c r="F33" s="153" t="str">
        <f>VLOOKUP(E33,VIP!$A$2:$O14967,2,0)</f>
        <v>DRBR944</v>
      </c>
      <c r="G33" s="153" t="str">
        <f>VLOOKUP(E33,'LISTADO ATM'!$A$2:$B$900,2,0)</f>
        <v xml:space="preserve">ATM UNP Mao </v>
      </c>
      <c r="H33" s="153" t="str">
        <f>VLOOKUP(E33,VIP!$A$2:$O19928,7,FALSE)</f>
        <v>Si</v>
      </c>
      <c r="I33" s="153" t="str">
        <f>VLOOKUP(E33,VIP!$A$2:$O11893,8,FALSE)</f>
        <v>Si</v>
      </c>
      <c r="J33" s="153" t="str">
        <f>VLOOKUP(E33,VIP!$A$2:$O11843,8,FALSE)</f>
        <v>Si</v>
      </c>
      <c r="K33" s="153" t="str">
        <f>VLOOKUP(E33,VIP!$A$2:$O15417,6,0)</f>
        <v>NO</v>
      </c>
      <c r="L33" s="140" t="s">
        <v>2458</v>
      </c>
      <c r="M33" s="166" t="s">
        <v>2537</v>
      </c>
      <c r="N33" s="95" t="s">
        <v>2446</v>
      </c>
      <c r="O33" s="153" t="s">
        <v>2448</v>
      </c>
      <c r="P33" s="153"/>
      <c r="Q33" s="171">
        <v>44424.646527777775</v>
      </c>
      <c r="U33" s="78"/>
      <c r="V33" s="138"/>
    </row>
    <row r="34" spans="1:22" s="123" customFormat="1" ht="18" x14ac:dyDescent="0.25">
      <c r="A34" s="153" t="str">
        <f>VLOOKUP(E34,'LISTADO ATM'!$A$2:$C$901,3,0)</f>
        <v>DISTRITO NACIONAL</v>
      </c>
      <c r="B34" s="150" t="s">
        <v>2723</v>
      </c>
      <c r="C34" s="96">
        <v>44423.860162037039</v>
      </c>
      <c r="D34" s="96" t="s">
        <v>2175</v>
      </c>
      <c r="E34" s="136">
        <v>744</v>
      </c>
      <c r="F34" s="153" t="str">
        <f>VLOOKUP(E34,VIP!$A$2:$O14971,2,0)</f>
        <v>DRBR289</v>
      </c>
      <c r="G34" s="153" t="str">
        <f>VLOOKUP(E34,'LISTADO ATM'!$A$2:$B$900,2,0)</f>
        <v xml:space="preserve">ATM Multicentro La Sirena Venezuela </v>
      </c>
      <c r="H34" s="153" t="str">
        <f>VLOOKUP(E34,VIP!$A$2:$O19932,7,FALSE)</f>
        <v>Si</v>
      </c>
      <c r="I34" s="153" t="str">
        <f>VLOOKUP(E34,VIP!$A$2:$O11897,8,FALSE)</f>
        <v>Si</v>
      </c>
      <c r="J34" s="153" t="str">
        <f>VLOOKUP(E34,VIP!$A$2:$O11847,8,FALSE)</f>
        <v>Si</v>
      </c>
      <c r="K34" s="153" t="str">
        <f>VLOOKUP(E34,VIP!$A$2:$O15421,6,0)</f>
        <v>SI</v>
      </c>
      <c r="L34" s="140" t="s">
        <v>2458</v>
      </c>
      <c r="M34" s="166" t="s">
        <v>2537</v>
      </c>
      <c r="N34" s="95" t="s">
        <v>2446</v>
      </c>
      <c r="O34" s="153" t="s">
        <v>2448</v>
      </c>
      <c r="P34" s="159"/>
      <c r="Q34" s="171">
        <v>44424.650694444441</v>
      </c>
      <c r="U34" s="78"/>
      <c r="V34" s="138"/>
    </row>
    <row r="35" spans="1:22" s="123" customFormat="1" ht="18" x14ac:dyDescent="0.25">
      <c r="A35" s="153" t="str">
        <f>VLOOKUP(E35,'LISTADO ATM'!$A$2:$C$901,3,0)</f>
        <v>DISTRITO NACIONAL</v>
      </c>
      <c r="B35" s="150" t="s">
        <v>2722</v>
      </c>
      <c r="C35" s="96">
        <v>44423.862141203703</v>
      </c>
      <c r="D35" s="96" t="s">
        <v>2175</v>
      </c>
      <c r="E35" s="136">
        <v>54</v>
      </c>
      <c r="F35" s="153" t="str">
        <f>VLOOKUP(E35,VIP!$A$2:$O14970,2,0)</f>
        <v>DRBR054</v>
      </c>
      <c r="G35" s="153" t="str">
        <f>VLOOKUP(E35,'LISTADO ATM'!$A$2:$B$900,2,0)</f>
        <v xml:space="preserve">ATM Autoservicio Galería 360 </v>
      </c>
      <c r="H35" s="153" t="str">
        <f>VLOOKUP(E35,VIP!$A$2:$O19931,7,FALSE)</f>
        <v>Si</v>
      </c>
      <c r="I35" s="153" t="str">
        <f>VLOOKUP(E35,VIP!$A$2:$O11896,8,FALSE)</f>
        <v>Si</v>
      </c>
      <c r="J35" s="153" t="str">
        <f>VLOOKUP(E35,VIP!$A$2:$O11846,8,FALSE)</f>
        <v>Si</v>
      </c>
      <c r="K35" s="153" t="str">
        <f>VLOOKUP(E35,VIP!$A$2:$O15420,6,0)</f>
        <v>NO</v>
      </c>
      <c r="L35" s="140" t="s">
        <v>2458</v>
      </c>
      <c r="M35" s="166" t="s">
        <v>2537</v>
      </c>
      <c r="N35" s="95" t="s">
        <v>2446</v>
      </c>
      <c r="O35" s="153" t="s">
        <v>2448</v>
      </c>
      <c r="P35" s="159"/>
      <c r="Q35" s="95" t="s">
        <v>2458</v>
      </c>
      <c r="U35" s="78"/>
      <c r="V35" s="138"/>
    </row>
    <row r="36" spans="1:22" s="123" customFormat="1" ht="18" x14ac:dyDescent="0.25">
      <c r="A36" s="153" t="str">
        <f>VLOOKUP(E36,'LISTADO ATM'!$A$2:$C$901,3,0)</f>
        <v>ESTE</v>
      </c>
      <c r="B36" s="150" t="s">
        <v>2779</v>
      </c>
      <c r="C36" s="96">
        <v>44424.435208333336</v>
      </c>
      <c r="D36" s="96" t="s">
        <v>2175</v>
      </c>
      <c r="E36" s="136">
        <v>158</v>
      </c>
      <c r="F36" s="153" t="str">
        <f>VLOOKUP(E36,VIP!$A$2:$O14992,2,0)</f>
        <v>DRBR158</v>
      </c>
      <c r="G36" s="153" t="str">
        <f>VLOOKUP(E36,'LISTADO ATM'!$A$2:$B$900,2,0)</f>
        <v xml:space="preserve">ATM Oficina Romana Norte </v>
      </c>
      <c r="H36" s="153" t="str">
        <f>VLOOKUP(E36,VIP!$A$2:$O19953,7,FALSE)</f>
        <v>Si</v>
      </c>
      <c r="I36" s="153" t="str">
        <f>VLOOKUP(E36,VIP!$A$2:$O11918,8,FALSE)</f>
        <v>Si</v>
      </c>
      <c r="J36" s="153" t="str">
        <f>VLOOKUP(E36,VIP!$A$2:$O11868,8,FALSE)</f>
        <v>Si</v>
      </c>
      <c r="K36" s="153" t="str">
        <f>VLOOKUP(E36,VIP!$A$2:$O15442,6,0)</f>
        <v>SI</v>
      </c>
      <c r="L36" s="140" t="s">
        <v>2458</v>
      </c>
      <c r="M36" s="166" t="s">
        <v>2537</v>
      </c>
      <c r="N36" s="95" t="s">
        <v>2446</v>
      </c>
      <c r="O36" s="153" t="s">
        <v>2448</v>
      </c>
      <c r="P36" s="159"/>
      <c r="Q36" s="171">
        <v>44424.59097222222</v>
      </c>
      <c r="U36" s="78"/>
      <c r="V36" s="138"/>
    </row>
    <row r="37" spans="1:22" s="123" customFormat="1" ht="18" x14ac:dyDescent="0.25">
      <c r="A37" s="153" t="str">
        <f>VLOOKUP(E37,'LISTADO ATM'!$A$2:$C$901,3,0)</f>
        <v>DISTRITO NACIONAL</v>
      </c>
      <c r="B37" s="150" t="s">
        <v>2777</v>
      </c>
      <c r="C37" s="96">
        <v>44424.440474537034</v>
      </c>
      <c r="D37" s="96" t="s">
        <v>2175</v>
      </c>
      <c r="E37" s="136">
        <v>43</v>
      </c>
      <c r="F37" s="153" t="str">
        <f>VLOOKUP(E37,VIP!$A$2:$O14990,2,0)</f>
        <v>DRBR043</v>
      </c>
      <c r="G37" s="153" t="str">
        <f>VLOOKUP(E37,'LISTADO ATM'!$A$2:$B$900,2,0)</f>
        <v xml:space="preserve">ATM Zona Franca San Isidro </v>
      </c>
      <c r="H37" s="153" t="str">
        <f>VLOOKUP(E37,VIP!$A$2:$O19951,7,FALSE)</f>
        <v>Si</v>
      </c>
      <c r="I37" s="153" t="str">
        <f>VLOOKUP(E37,VIP!$A$2:$O11916,8,FALSE)</f>
        <v>No</v>
      </c>
      <c r="J37" s="153" t="str">
        <f>VLOOKUP(E37,VIP!$A$2:$O11866,8,FALSE)</f>
        <v>No</v>
      </c>
      <c r="K37" s="153" t="str">
        <f>VLOOKUP(E37,VIP!$A$2:$O15440,6,0)</f>
        <v>NO</v>
      </c>
      <c r="L37" s="140" t="s">
        <v>2458</v>
      </c>
      <c r="M37" s="166" t="s">
        <v>2537</v>
      </c>
      <c r="N37" s="95" t="s">
        <v>2446</v>
      </c>
      <c r="O37" s="153" t="s">
        <v>2448</v>
      </c>
      <c r="P37" s="159"/>
      <c r="Q37" s="171">
        <v>44424.654166666667</v>
      </c>
      <c r="U37" s="78"/>
      <c r="V37" s="138"/>
    </row>
    <row r="38" spans="1:22" s="123" customFormat="1" ht="18" x14ac:dyDescent="0.25">
      <c r="A38" s="153" t="str">
        <f>VLOOKUP(E38,'LISTADO ATM'!$A$2:$C$901,3,0)</f>
        <v>DISTRITO NACIONAL</v>
      </c>
      <c r="B38" s="150">
        <v>3335987759</v>
      </c>
      <c r="C38" s="96">
        <v>44418.598854166667</v>
      </c>
      <c r="D38" s="96" t="s">
        <v>2175</v>
      </c>
      <c r="E38" s="136">
        <v>952</v>
      </c>
      <c r="F38" s="153" t="str">
        <f>VLOOKUP(E38,VIP!$A$2:$O14837,2,0)</f>
        <v>DRBR16L</v>
      </c>
      <c r="G38" s="153" t="str">
        <f>VLOOKUP(E38,'LISTADO ATM'!$A$2:$B$900,2,0)</f>
        <v xml:space="preserve">ATM Alvarez Rivas </v>
      </c>
      <c r="H38" s="153" t="str">
        <f>VLOOKUP(E38,VIP!$A$2:$O19798,7,FALSE)</f>
        <v>Si</v>
      </c>
      <c r="I38" s="153" t="str">
        <f>VLOOKUP(E38,VIP!$A$2:$O11763,8,FALSE)</f>
        <v>Si</v>
      </c>
      <c r="J38" s="153" t="str">
        <f>VLOOKUP(E38,VIP!$A$2:$O11713,8,FALSE)</f>
        <v>Si</v>
      </c>
      <c r="K38" s="153" t="str">
        <f>VLOOKUP(E38,VIP!$A$2:$O15287,6,0)</f>
        <v>NO</v>
      </c>
      <c r="L38" s="140" t="s">
        <v>2214</v>
      </c>
      <c r="M38" s="95" t="s">
        <v>2439</v>
      </c>
      <c r="N38" s="95" t="s">
        <v>2611</v>
      </c>
      <c r="O38" s="153" t="s">
        <v>2448</v>
      </c>
      <c r="P38" s="159"/>
      <c r="Q38" s="95" t="s">
        <v>2214</v>
      </c>
      <c r="U38" s="78"/>
      <c r="V38" s="138"/>
    </row>
    <row r="39" spans="1:22" s="123" customFormat="1" ht="18" x14ac:dyDescent="0.25">
      <c r="A39" s="153" t="str">
        <f>VLOOKUP(E39,'LISTADO ATM'!$A$2:$C$901,3,0)</f>
        <v>DISTRITO NACIONAL</v>
      </c>
      <c r="B39" s="150" t="s">
        <v>2615</v>
      </c>
      <c r="C39" s="96">
        <v>44418.814710648148</v>
      </c>
      <c r="D39" s="96" t="s">
        <v>2175</v>
      </c>
      <c r="E39" s="136">
        <v>318</v>
      </c>
      <c r="F39" s="153" t="str">
        <f>VLOOKUP(E39,VIP!$A$2:$O14849,2,0)</f>
        <v>DRBR318</v>
      </c>
      <c r="G39" s="153" t="str">
        <f>VLOOKUP(E39,'LISTADO ATM'!$A$2:$B$900,2,0)</f>
        <v>ATM Autoservicio Lope de Vega</v>
      </c>
      <c r="H39" s="153" t="str">
        <f>VLOOKUP(E39,VIP!$A$2:$O19810,7,FALSE)</f>
        <v>Si</v>
      </c>
      <c r="I39" s="153" t="str">
        <f>VLOOKUP(E39,VIP!$A$2:$O11775,8,FALSE)</f>
        <v>Si</v>
      </c>
      <c r="J39" s="153" t="str">
        <f>VLOOKUP(E39,VIP!$A$2:$O11725,8,FALSE)</f>
        <v>Si</v>
      </c>
      <c r="K39" s="153" t="str">
        <f>VLOOKUP(E39,VIP!$A$2:$O15299,6,0)</f>
        <v>NO</v>
      </c>
      <c r="L39" s="140" t="s">
        <v>2214</v>
      </c>
      <c r="M39" s="95" t="s">
        <v>2439</v>
      </c>
      <c r="N39" s="95" t="s">
        <v>2446</v>
      </c>
      <c r="O39" s="153" t="s">
        <v>2448</v>
      </c>
      <c r="P39" s="159"/>
      <c r="Q39" s="95" t="s">
        <v>2214</v>
      </c>
      <c r="U39" s="78"/>
      <c r="V39" s="138"/>
    </row>
    <row r="40" spans="1:22" s="123" customFormat="1" ht="18" x14ac:dyDescent="0.25">
      <c r="A40" s="153" t="str">
        <f>VLOOKUP(E40,'LISTADO ATM'!$A$2:$C$901,3,0)</f>
        <v>DISTRITO NACIONAL</v>
      </c>
      <c r="B40" s="150">
        <v>3335987109</v>
      </c>
      <c r="C40" s="96">
        <v>44421.44332175926</v>
      </c>
      <c r="D40" s="96" t="s">
        <v>2175</v>
      </c>
      <c r="E40" s="136">
        <v>2</v>
      </c>
      <c r="F40" s="153" t="str">
        <f>VLOOKUP(E40,VIP!$A$2:$O14855,2,0)</f>
        <v>DRBR002</v>
      </c>
      <c r="G40" s="153" t="str">
        <f>VLOOKUP(E40,'LISTADO ATM'!$A$2:$B$900,2,0)</f>
        <v>ATM Autoservicio Padre Castellano</v>
      </c>
      <c r="H40" s="153" t="str">
        <f>VLOOKUP(E40,VIP!$A$2:$O19816,7,FALSE)</f>
        <v>Si</v>
      </c>
      <c r="I40" s="153" t="str">
        <f>VLOOKUP(E40,VIP!$A$2:$O11781,8,FALSE)</f>
        <v>Si</v>
      </c>
      <c r="J40" s="153" t="str">
        <f>VLOOKUP(E40,VIP!$A$2:$O11731,8,FALSE)</f>
        <v>Si</v>
      </c>
      <c r="K40" s="153" t="str">
        <f>VLOOKUP(E40,VIP!$A$2:$O15305,6,0)</f>
        <v>NO</v>
      </c>
      <c r="L40" s="140" t="s">
        <v>2214</v>
      </c>
      <c r="M40" s="95" t="s">
        <v>2439</v>
      </c>
      <c r="N40" s="95" t="s">
        <v>2446</v>
      </c>
      <c r="O40" s="153" t="s">
        <v>2448</v>
      </c>
      <c r="P40" s="159"/>
      <c r="Q40" s="95" t="s">
        <v>2240</v>
      </c>
      <c r="U40" s="78"/>
      <c r="V40" s="138"/>
    </row>
    <row r="41" spans="1:22" s="123" customFormat="1" ht="18" x14ac:dyDescent="0.25">
      <c r="A41" s="153" t="str">
        <f>VLOOKUP(E41,'LISTADO ATM'!$A$2:$C$901,3,0)</f>
        <v>DISTRITO NACIONAL</v>
      </c>
      <c r="B41" s="150" t="s">
        <v>2626</v>
      </c>
      <c r="C41" s="96">
        <v>44421.968333333331</v>
      </c>
      <c r="D41" s="96" t="s">
        <v>2175</v>
      </c>
      <c r="E41" s="136">
        <v>410</v>
      </c>
      <c r="F41" s="153" t="str">
        <f>VLOOKUP(E41,VIP!$A$2:$O14927,2,0)</f>
        <v>DRBR410</v>
      </c>
      <c r="G41" s="153" t="str">
        <f>VLOOKUP(E41,'LISTADO ATM'!$A$2:$B$900,2,0)</f>
        <v xml:space="preserve">ATM Oficina Las Palmas de Herrera II </v>
      </c>
      <c r="H41" s="153" t="str">
        <f>VLOOKUP(E41,VIP!$A$2:$O19888,7,FALSE)</f>
        <v>Si</v>
      </c>
      <c r="I41" s="153" t="str">
        <f>VLOOKUP(E41,VIP!$A$2:$O11853,8,FALSE)</f>
        <v>Si</v>
      </c>
      <c r="J41" s="153" t="str">
        <f>VLOOKUP(E41,VIP!$A$2:$O11803,8,FALSE)</f>
        <v>Si</v>
      </c>
      <c r="K41" s="153" t="str">
        <f>VLOOKUP(E41,VIP!$A$2:$O15377,6,0)</f>
        <v>NO</v>
      </c>
      <c r="L41" s="140" t="s">
        <v>2214</v>
      </c>
      <c r="M41" s="95" t="s">
        <v>2439</v>
      </c>
      <c r="N41" s="95" t="s">
        <v>2446</v>
      </c>
      <c r="O41" s="153" t="s">
        <v>2448</v>
      </c>
      <c r="P41" s="159"/>
      <c r="Q41" s="95" t="s">
        <v>2214</v>
      </c>
      <c r="U41" s="78"/>
      <c r="V41" s="138"/>
    </row>
    <row r="42" spans="1:22" s="123" customFormat="1" ht="18" x14ac:dyDescent="0.25">
      <c r="A42" s="153" t="str">
        <f>VLOOKUP(E42,'LISTADO ATM'!$A$2:$C$901,3,0)</f>
        <v>NORTE</v>
      </c>
      <c r="B42" s="150" t="s">
        <v>2644</v>
      </c>
      <c r="C42" s="96">
        <v>44422.48097222222</v>
      </c>
      <c r="D42" s="96" t="s">
        <v>2175</v>
      </c>
      <c r="E42" s="136">
        <v>266</v>
      </c>
      <c r="F42" s="153" t="str">
        <f>VLOOKUP(E42,VIP!$A$2:$O14953,2,0)</f>
        <v>DRBR266</v>
      </c>
      <c r="G42" s="153" t="str">
        <f>VLOOKUP(E42,'LISTADO ATM'!$A$2:$B$900,2,0)</f>
        <v xml:space="preserve">ATM Oficina Villa Francisca </v>
      </c>
      <c r="H42" s="153" t="str">
        <f>VLOOKUP(E42,VIP!$A$2:$O19914,7,FALSE)</f>
        <v>Si</v>
      </c>
      <c r="I42" s="153" t="str">
        <f>VLOOKUP(E42,VIP!$A$2:$O11879,8,FALSE)</f>
        <v>Si</v>
      </c>
      <c r="J42" s="153" t="str">
        <f>VLOOKUP(E42,VIP!$A$2:$O11829,8,FALSE)</f>
        <v>Si</v>
      </c>
      <c r="K42" s="153" t="str">
        <f>VLOOKUP(E42,VIP!$A$2:$O15403,6,0)</f>
        <v>NO</v>
      </c>
      <c r="L42" s="140" t="s">
        <v>2214</v>
      </c>
      <c r="M42" s="95" t="s">
        <v>2439</v>
      </c>
      <c r="N42" s="95" t="s">
        <v>2446</v>
      </c>
      <c r="O42" s="153" t="s">
        <v>2448</v>
      </c>
      <c r="P42" s="159"/>
      <c r="Q42" s="95" t="s">
        <v>2214</v>
      </c>
      <c r="U42" s="78"/>
      <c r="V42" s="138"/>
    </row>
    <row r="43" spans="1:22" s="123" customFormat="1" ht="18" x14ac:dyDescent="0.25">
      <c r="A43" s="153" t="str">
        <f>VLOOKUP(E43,'LISTADO ATM'!$A$2:$C$901,3,0)</f>
        <v>ESTE</v>
      </c>
      <c r="B43" s="150" t="s">
        <v>2643</v>
      </c>
      <c r="C43" s="96">
        <v>44422.500277777777</v>
      </c>
      <c r="D43" s="96" t="s">
        <v>2175</v>
      </c>
      <c r="E43" s="136">
        <v>217</v>
      </c>
      <c r="F43" s="153" t="str">
        <f>VLOOKUP(E43,VIP!$A$2:$O14945,2,0)</f>
        <v>DRBR217</v>
      </c>
      <c r="G43" s="153" t="str">
        <f>VLOOKUP(E43,'LISTADO ATM'!$A$2:$B$900,2,0)</f>
        <v xml:space="preserve">ATM Oficina Bávaro </v>
      </c>
      <c r="H43" s="153" t="str">
        <f>VLOOKUP(E43,VIP!$A$2:$O19906,7,FALSE)</f>
        <v>Si</v>
      </c>
      <c r="I43" s="153" t="str">
        <f>VLOOKUP(E43,VIP!$A$2:$O11871,8,FALSE)</f>
        <v>Si</v>
      </c>
      <c r="J43" s="153" t="str">
        <f>VLOOKUP(E43,VIP!$A$2:$O11821,8,FALSE)</f>
        <v>Si</v>
      </c>
      <c r="K43" s="153" t="str">
        <f>VLOOKUP(E43,VIP!$A$2:$O15395,6,0)</f>
        <v>NO</v>
      </c>
      <c r="L43" s="140" t="s">
        <v>2214</v>
      </c>
      <c r="M43" s="95" t="s">
        <v>2439</v>
      </c>
      <c r="N43" s="95" t="s">
        <v>2446</v>
      </c>
      <c r="O43" s="153" t="s">
        <v>2448</v>
      </c>
      <c r="P43" s="159"/>
      <c r="Q43" s="95" t="s">
        <v>2214</v>
      </c>
      <c r="U43" s="78"/>
      <c r="V43" s="138"/>
    </row>
    <row r="44" spans="1:22" s="123" customFormat="1" ht="18" x14ac:dyDescent="0.25">
      <c r="A44" s="153" t="str">
        <f>VLOOKUP(E44,'LISTADO ATM'!$A$2:$C$901,3,0)</f>
        <v>ESTE</v>
      </c>
      <c r="B44" s="150" t="s">
        <v>2660</v>
      </c>
      <c r="C44" s="96">
        <v>44422.612476851849</v>
      </c>
      <c r="D44" s="96" t="s">
        <v>2175</v>
      </c>
      <c r="E44" s="136">
        <v>222</v>
      </c>
      <c r="F44" s="153" t="str">
        <f>VLOOKUP(E44,VIP!$A$2:$O14965,2,0)</f>
        <v>DRBR222</v>
      </c>
      <c r="G44" s="153" t="str">
        <f>VLOOKUP(E44,'LISTADO ATM'!$A$2:$B$900,2,0)</f>
        <v xml:space="preserve">ATM UNP Dominicus (La Romana) </v>
      </c>
      <c r="H44" s="153" t="str">
        <f>VLOOKUP(E44,VIP!$A$2:$O19926,7,FALSE)</f>
        <v>Si</v>
      </c>
      <c r="I44" s="153" t="str">
        <f>VLOOKUP(E44,VIP!$A$2:$O11891,8,FALSE)</f>
        <v>Si</v>
      </c>
      <c r="J44" s="153" t="str">
        <f>VLOOKUP(E44,VIP!$A$2:$O11841,8,FALSE)</f>
        <v>Si</v>
      </c>
      <c r="K44" s="153" t="str">
        <f>VLOOKUP(E44,VIP!$A$2:$O15415,6,0)</f>
        <v>NO</v>
      </c>
      <c r="L44" s="140" t="s">
        <v>2214</v>
      </c>
      <c r="M44" s="95" t="s">
        <v>2439</v>
      </c>
      <c r="N44" s="95" t="s">
        <v>2446</v>
      </c>
      <c r="O44" s="153" t="s">
        <v>2448</v>
      </c>
      <c r="P44" s="159"/>
      <c r="Q44" s="95" t="s">
        <v>2214</v>
      </c>
      <c r="U44" s="78"/>
      <c r="V44" s="138"/>
    </row>
    <row r="45" spans="1:22" s="123" customFormat="1" ht="18" x14ac:dyDescent="0.25">
      <c r="A45" s="153" t="str">
        <f>VLOOKUP(E45,'LISTADO ATM'!$A$2:$C$901,3,0)</f>
        <v>ESTE</v>
      </c>
      <c r="B45" s="150" t="s">
        <v>2659</v>
      </c>
      <c r="C45" s="96">
        <v>44422.614907407406</v>
      </c>
      <c r="D45" s="96" t="s">
        <v>2175</v>
      </c>
      <c r="E45" s="136">
        <v>519</v>
      </c>
      <c r="F45" s="153" t="str">
        <f>VLOOKUP(E45,VIP!$A$2:$O14961,2,0)</f>
        <v>DRBR519</v>
      </c>
      <c r="G45" s="153" t="str">
        <f>VLOOKUP(E45,'LISTADO ATM'!$A$2:$B$900,2,0)</f>
        <v xml:space="preserve">ATM Plaza Estrella (Bávaro) </v>
      </c>
      <c r="H45" s="153" t="str">
        <f>VLOOKUP(E45,VIP!$A$2:$O19922,7,FALSE)</f>
        <v>Si</v>
      </c>
      <c r="I45" s="153" t="str">
        <f>VLOOKUP(E45,VIP!$A$2:$O11887,8,FALSE)</f>
        <v>Si</v>
      </c>
      <c r="J45" s="153" t="str">
        <f>VLOOKUP(E45,VIP!$A$2:$O11837,8,FALSE)</f>
        <v>Si</v>
      </c>
      <c r="K45" s="153" t="str">
        <f>VLOOKUP(E45,VIP!$A$2:$O15411,6,0)</f>
        <v>NO</v>
      </c>
      <c r="L45" s="140" t="s">
        <v>2214</v>
      </c>
      <c r="M45" s="95" t="s">
        <v>2439</v>
      </c>
      <c r="N45" s="95" t="s">
        <v>2446</v>
      </c>
      <c r="O45" s="153" t="s">
        <v>2448</v>
      </c>
      <c r="P45" s="159"/>
      <c r="Q45" s="95" t="s">
        <v>2214</v>
      </c>
      <c r="U45" s="78"/>
      <c r="V45" s="138"/>
    </row>
    <row r="46" spans="1:22" s="123" customFormat="1" ht="18" x14ac:dyDescent="0.25">
      <c r="A46" s="155" t="str">
        <f>VLOOKUP(E46,'LISTADO ATM'!$A$2:$C$901,3,0)</f>
        <v>DISTRITO NACIONAL</v>
      </c>
      <c r="B46" s="150" t="s">
        <v>2646</v>
      </c>
      <c r="C46" s="96">
        <v>44422.821701388886</v>
      </c>
      <c r="D46" s="96" t="s">
        <v>2175</v>
      </c>
      <c r="E46" s="136">
        <v>377</v>
      </c>
      <c r="F46" s="155" t="str">
        <f>VLOOKUP(E46,VIP!$A$2:$O14934,2,0)</f>
        <v>DRBR377</v>
      </c>
      <c r="G46" s="155" t="str">
        <f>VLOOKUP(E46,'LISTADO ATM'!$A$2:$B$900,2,0)</f>
        <v>ATM Estación del Metro Eduardo Brito</v>
      </c>
      <c r="H46" s="155" t="str">
        <f>VLOOKUP(E46,VIP!$A$2:$O19895,7,FALSE)</f>
        <v>Si</v>
      </c>
      <c r="I46" s="155" t="str">
        <f>VLOOKUP(E46,VIP!$A$2:$O11860,8,FALSE)</f>
        <v>Si</v>
      </c>
      <c r="J46" s="155" t="str">
        <f>VLOOKUP(E46,VIP!$A$2:$O11810,8,FALSE)</f>
        <v>Si</v>
      </c>
      <c r="K46" s="155" t="str">
        <f>VLOOKUP(E46,VIP!$A$2:$O15384,6,0)</f>
        <v>NO</v>
      </c>
      <c r="L46" s="140" t="s">
        <v>2214</v>
      </c>
      <c r="M46" s="95" t="s">
        <v>2439</v>
      </c>
      <c r="N46" s="95" t="s">
        <v>2446</v>
      </c>
      <c r="O46" s="155" t="s">
        <v>2448</v>
      </c>
      <c r="P46" s="159"/>
      <c r="Q46" s="95" t="s">
        <v>2214</v>
      </c>
      <c r="U46" s="78"/>
      <c r="V46" s="138"/>
    </row>
    <row r="47" spans="1:22" s="123" customFormat="1" ht="18" x14ac:dyDescent="0.25">
      <c r="A47" s="155" t="str">
        <f>VLOOKUP(E47,'LISTADO ATM'!$A$2:$C$901,3,0)</f>
        <v>DISTRITO NACIONAL</v>
      </c>
      <c r="B47" s="150">
        <v>3335989518</v>
      </c>
      <c r="C47" s="96">
        <v>44423.493055555555</v>
      </c>
      <c r="D47" s="96" t="s">
        <v>2175</v>
      </c>
      <c r="E47" s="136">
        <v>420</v>
      </c>
      <c r="F47" s="155" t="str">
        <f>VLOOKUP(E47,VIP!$A$2:$O14969,2,0)</f>
        <v>DRBR420</v>
      </c>
      <c r="G47" s="155" t="str">
        <f>VLOOKUP(E47,'LISTADO ATM'!$A$2:$B$900,2,0)</f>
        <v xml:space="preserve">ATM DGII Av. Lincoln </v>
      </c>
      <c r="H47" s="155" t="str">
        <f>VLOOKUP(E47,VIP!$A$2:$O19930,7,FALSE)</f>
        <v>Si</v>
      </c>
      <c r="I47" s="155" t="str">
        <f>VLOOKUP(E47,VIP!$A$2:$O11895,8,FALSE)</f>
        <v>Si</v>
      </c>
      <c r="J47" s="155" t="str">
        <f>VLOOKUP(E47,VIP!$A$2:$O11845,8,FALSE)</f>
        <v>Si</v>
      </c>
      <c r="K47" s="155" t="str">
        <f>VLOOKUP(E47,VIP!$A$2:$O15419,6,0)</f>
        <v>NO</v>
      </c>
      <c r="L47" s="140" t="s">
        <v>2214</v>
      </c>
      <c r="M47" s="95" t="s">
        <v>2439</v>
      </c>
      <c r="N47" s="95" t="s">
        <v>2446</v>
      </c>
      <c r="O47" s="155" t="s">
        <v>2448</v>
      </c>
      <c r="P47" s="159"/>
      <c r="Q47" s="95" t="s">
        <v>2214</v>
      </c>
      <c r="U47" s="78"/>
      <c r="V47" s="138"/>
    </row>
    <row r="48" spans="1:22" s="123" customFormat="1" ht="18" x14ac:dyDescent="0.25">
      <c r="A48" s="155" t="str">
        <f>VLOOKUP(E48,'LISTADO ATM'!$A$2:$C$901,3,0)</f>
        <v>SUR</v>
      </c>
      <c r="B48" s="150">
        <v>3335989519</v>
      </c>
      <c r="C48" s="96">
        <v>44423.493761574071</v>
      </c>
      <c r="D48" s="96" t="s">
        <v>2175</v>
      </c>
      <c r="E48" s="136">
        <v>131</v>
      </c>
      <c r="F48" s="155" t="str">
        <f>VLOOKUP(E48,VIP!$A$2:$O14968,2,0)</f>
        <v>DRBR131</v>
      </c>
      <c r="G48" s="155" t="str">
        <f>VLOOKUP(E48,'LISTADO ATM'!$A$2:$B$900,2,0)</f>
        <v xml:space="preserve">ATM Oficina Baní I </v>
      </c>
      <c r="H48" s="155" t="str">
        <f>VLOOKUP(E48,VIP!$A$2:$O19929,7,FALSE)</f>
        <v>Si</v>
      </c>
      <c r="I48" s="155" t="str">
        <f>VLOOKUP(E48,VIP!$A$2:$O11894,8,FALSE)</f>
        <v>Si</v>
      </c>
      <c r="J48" s="155" t="str">
        <f>VLOOKUP(E48,VIP!$A$2:$O11844,8,FALSE)</f>
        <v>Si</v>
      </c>
      <c r="K48" s="155" t="str">
        <f>VLOOKUP(E48,VIP!$A$2:$O15418,6,0)</f>
        <v>NO</v>
      </c>
      <c r="L48" s="140" t="s">
        <v>2214</v>
      </c>
      <c r="M48" s="95" t="s">
        <v>2439</v>
      </c>
      <c r="N48" s="95" t="s">
        <v>2446</v>
      </c>
      <c r="O48" s="155" t="s">
        <v>2448</v>
      </c>
      <c r="P48" s="159"/>
      <c r="Q48" s="95" t="s">
        <v>2214</v>
      </c>
      <c r="U48" s="78"/>
      <c r="V48" s="138"/>
    </row>
    <row r="49" spans="1:22" s="123" customFormat="1" ht="18" x14ac:dyDescent="0.25">
      <c r="A49" s="155" t="str">
        <f>VLOOKUP(E49,'LISTADO ATM'!$A$2:$C$901,3,0)</f>
        <v>DISTRITO NACIONAL</v>
      </c>
      <c r="B49" s="150" t="s">
        <v>2704</v>
      </c>
      <c r="C49" s="96">
        <v>44423.706817129627</v>
      </c>
      <c r="D49" s="96" t="s">
        <v>2175</v>
      </c>
      <c r="E49" s="136">
        <v>378</v>
      </c>
      <c r="F49" s="155" t="str">
        <f>VLOOKUP(E49,VIP!$A$2:$O14976,2,0)</f>
        <v>DRBR378</v>
      </c>
      <c r="G49" s="155" t="str">
        <f>VLOOKUP(E49,'LISTADO ATM'!$A$2:$B$900,2,0)</f>
        <v>ATM UNP Villa Flores</v>
      </c>
      <c r="H49" s="155" t="str">
        <f>VLOOKUP(E49,VIP!$A$2:$O19937,7,FALSE)</f>
        <v>N/A</v>
      </c>
      <c r="I49" s="155" t="str">
        <f>VLOOKUP(E49,VIP!$A$2:$O11902,8,FALSE)</f>
        <v>N/A</v>
      </c>
      <c r="J49" s="155" t="str">
        <f>VLOOKUP(E49,VIP!$A$2:$O11852,8,FALSE)</f>
        <v>N/A</v>
      </c>
      <c r="K49" s="155" t="str">
        <f>VLOOKUP(E49,VIP!$A$2:$O15426,6,0)</f>
        <v>N/A</v>
      </c>
      <c r="L49" s="140" t="s">
        <v>2214</v>
      </c>
      <c r="M49" s="95" t="s">
        <v>2439</v>
      </c>
      <c r="N49" s="95" t="s">
        <v>2446</v>
      </c>
      <c r="O49" s="155" t="s">
        <v>2448</v>
      </c>
      <c r="P49" s="159"/>
      <c r="Q49" s="95" t="s">
        <v>2214</v>
      </c>
      <c r="U49" s="78"/>
      <c r="V49" s="138"/>
    </row>
    <row r="50" spans="1:22" s="123" customFormat="1" ht="18" x14ac:dyDescent="0.25">
      <c r="A50" s="155" t="str">
        <f>VLOOKUP(E50,'LISTADO ATM'!$A$2:$C$901,3,0)</f>
        <v>DISTRITO NACIONAL</v>
      </c>
      <c r="B50" s="150" t="s">
        <v>2703</v>
      </c>
      <c r="C50" s="96">
        <v>44423.707870370374</v>
      </c>
      <c r="D50" s="96" t="s">
        <v>2175</v>
      </c>
      <c r="E50" s="136">
        <v>425</v>
      </c>
      <c r="F50" s="155" t="str">
        <f>VLOOKUP(E50,VIP!$A$2:$O14975,2,0)</f>
        <v>DRBR425</v>
      </c>
      <c r="G50" s="155" t="str">
        <f>VLOOKUP(E50,'LISTADO ATM'!$A$2:$B$900,2,0)</f>
        <v xml:space="preserve">ATM UNP Jumbo Luperón II </v>
      </c>
      <c r="H50" s="155" t="str">
        <f>VLOOKUP(E50,VIP!$A$2:$O19936,7,FALSE)</f>
        <v>Si</v>
      </c>
      <c r="I50" s="155" t="str">
        <f>VLOOKUP(E50,VIP!$A$2:$O11901,8,FALSE)</f>
        <v>Si</v>
      </c>
      <c r="J50" s="155" t="str">
        <f>VLOOKUP(E50,VIP!$A$2:$O11851,8,FALSE)</f>
        <v>Si</v>
      </c>
      <c r="K50" s="155" t="str">
        <f>VLOOKUP(E50,VIP!$A$2:$O15425,6,0)</f>
        <v>NO</v>
      </c>
      <c r="L50" s="140" t="s">
        <v>2214</v>
      </c>
      <c r="M50" s="95" t="s">
        <v>2439</v>
      </c>
      <c r="N50" s="95" t="s">
        <v>2446</v>
      </c>
      <c r="O50" s="155" t="s">
        <v>2448</v>
      </c>
      <c r="P50" s="155"/>
      <c r="Q50" s="95" t="s">
        <v>2214</v>
      </c>
      <c r="U50" s="78"/>
      <c r="V50" s="138"/>
    </row>
    <row r="51" spans="1:22" s="123" customFormat="1" ht="18" x14ac:dyDescent="0.25">
      <c r="A51" s="155" t="str">
        <f>VLOOKUP(E51,'LISTADO ATM'!$A$2:$C$901,3,0)</f>
        <v>NORTE</v>
      </c>
      <c r="B51" s="150" t="s">
        <v>2725</v>
      </c>
      <c r="C51" s="96">
        <v>44423.850925925923</v>
      </c>
      <c r="D51" s="96" t="s">
        <v>2176</v>
      </c>
      <c r="E51" s="136">
        <v>4</v>
      </c>
      <c r="F51" s="159" t="str">
        <f>VLOOKUP(E51,VIP!$A$2:$O14973,2,0)</f>
        <v>DRBR004</v>
      </c>
      <c r="G51" s="159" t="str">
        <f>VLOOKUP(E51,'LISTADO ATM'!$A$2:$B$900,2,0)</f>
        <v>ATM Avenida Rivas</v>
      </c>
      <c r="H51" s="155" t="str">
        <f>VLOOKUP(E51,VIP!$A$2:$O19934,7,FALSE)</f>
        <v>Si</v>
      </c>
      <c r="I51" s="155" t="str">
        <f>VLOOKUP(E51,VIP!$A$2:$O11899,8,FALSE)</f>
        <v>Si</v>
      </c>
      <c r="J51" s="155" t="str">
        <f>VLOOKUP(E51,VIP!$A$2:$O11849,8,FALSE)</f>
        <v>Si</v>
      </c>
      <c r="K51" s="155" t="str">
        <f>VLOOKUP(E51,VIP!$A$2:$O15423,6,0)</f>
        <v>NO</v>
      </c>
      <c r="L51" s="140" t="s">
        <v>2214</v>
      </c>
      <c r="M51" s="95" t="s">
        <v>2439</v>
      </c>
      <c r="N51" s="95" t="s">
        <v>2446</v>
      </c>
      <c r="O51" s="155" t="s">
        <v>2585</v>
      </c>
      <c r="P51" s="155"/>
      <c r="Q51" s="95" t="s">
        <v>2214</v>
      </c>
      <c r="U51" s="78"/>
      <c r="V51" s="138"/>
    </row>
    <row r="52" spans="1:22" s="123" customFormat="1" ht="18" x14ac:dyDescent="0.25">
      <c r="A52" s="155" t="str">
        <f>VLOOKUP(E52,'LISTADO ATM'!$A$2:$C$901,3,0)</f>
        <v>DISTRITO NACIONAL</v>
      </c>
      <c r="B52" s="150" t="s">
        <v>2744</v>
      </c>
      <c r="C52" s="96">
        <v>44423.957650462966</v>
      </c>
      <c r="D52" s="96" t="s">
        <v>2175</v>
      </c>
      <c r="E52" s="136">
        <v>113</v>
      </c>
      <c r="F52" s="155" t="str">
        <f>VLOOKUP(E52,VIP!$A$2:$O14974,2,0)</f>
        <v>DRBR113</v>
      </c>
      <c r="G52" s="155" t="str">
        <f>VLOOKUP(E52,'LISTADO ATM'!$A$2:$B$900,2,0)</f>
        <v xml:space="preserve">ATM Autoservicio Atalaya del Mar </v>
      </c>
      <c r="H52" s="155" t="str">
        <f>VLOOKUP(E52,VIP!$A$2:$O19935,7,FALSE)</f>
        <v>Si</v>
      </c>
      <c r="I52" s="155" t="str">
        <f>VLOOKUP(E52,VIP!$A$2:$O11900,8,FALSE)</f>
        <v>No</v>
      </c>
      <c r="J52" s="155" t="str">
        <f>VLOOKUP(E52,VIP!$A$2:$O11850,8,FALSE)</f>
        <v>No</v>
      </c>
      <c r="K52" s="155" t="str">
        <f>VLOOKUP(E52,VIP!$A$2:$O15424,6,0)</f>
        <v>NO</v>
      </c>
      <c r="L52" s="140" t="s">
        <v>2214</v>
      </c>
      <c r="M52" s="95" t="s">
        <v>2439</v>
      </c>
      <c r="N52" s="95" t="s">
        <v>2446</v>
      </c>
      <c r="O52" s="155" t="s">
        <v>2448</v>
      </c>
      <c r="P52" s="155"/>
      <c r="Q52" s="95" t="s">
        <v>2214</v>
      </c>
      <c r="U52" s="78"/>
      <c r="V52" s="138"/>
    </row>
    <row r="53" spans="1:22" s="123" customFormat="1" ht="18" x14ac:dyDescent="0.25">
      <c r="A53" s="155" t="str">
        <f>VLOOKUP(E53,'LISTADO ATM'!$A$2:$C$901,3,0)</f>
        <v>NORTE</v>
      </c>
      <c r="B53" s="150" t="s">
        <v>2742</v>
      </c>
      <c r="C53" s="96">
        <v>44423.960844907408</v>
      </c>
      <c r="D53" s="96" t="s">
        <v>2176</v>
      </c>
      <c r="E53" s="136">
        <v>94</v>
      </c>
      <c r="F53" s="155" t="str">
        <f>VLOOKUP(E53,VIP!$A$2:$O14972,2,0)</f>
        <v>DRBR094</v>
      </c>
      <c r="G53" s="155" t="str">
        <f>VLOOKUP(E53,'LISTADO ATM'!$A$2:$B$900,2,0)</f>
        <v xml:space="preserve">ATM Centro de Caja Porvenir (San Francisco) </v>
      </c>
      <c r="H53" s="155" t="str">
        <f>VLOOKUP(E53,VIP!$A$2:$O19933,7,FALSE)</f>
        <v>Si</v>
      </c>
      <c r="I53" s="155" t="str">
        <f>VLOOKUP(E53,VIP!$A$2:$O11898,8,FALSE)</f>
        <v>Si</v>
      </c>
      <c r="J53" s="155" t="str">
        <f>VLOOKUP(E53,VIP!$A$2:$O11848,8,FALSE)</f>
        <v>Si</v>
      </c>
      <c r="K53" s="155" t="str">
        <f>VLOOKUP(E53,VIP!$A$2:$O15422,6,0)</f>
        <v>NO</v>
      </c>
      <c r="L53" s="140" t="s">
        <v>2214</v>
      </c>
      <c r="M53" s="95" t="s">
        <v>2439</v>
      </c>
      <c r="N53" s="95" t="s">
        <v>2446</v>
      </c>
      <c r="O53" s="155" t="s">
        <v>2585</v>
      </c>
      <c r="P53" s="155"/>
      <c r="Q53" s="95" t="s">
        <v>2214</v>
      </c>
      <c r="U53" s="78"/>
      <c r="V53" s="138"/>
    </row>
    <row r="54" spans="1:22" s="123" customFormat="1" ht="18" x14ac:dyDescent="0.25">
      <c r="A54" s="155" t="str">
        <f>VLOOKUP(E54,'LISTADO ATM'!$A$2:$C$901,3,0)</f>
        <v>SUR</v>
      </c>
      <c r="B54" s="150" t="s">
        <v>2755</v>
      </c>
      <c r="C54" s="96">
        <v>44424.05059027778</v>
      </c>
      <c r="D54" s="96" t="s">
        <v>2175</v>
      </c>
      <c r="E54" s="136">
        <v>968</v>
      </c>
      <c r="F54" s="155" t="str">
        <f>VLOOKUP(E54,VIP!$A$2:$O14980,2,0)</f>
        <v>DRBR24I</v>
      </c>
      <c r="G54" s="155" t="str">
        <f>VLOOKUP(E54,'LISTADO ATM'!$A$2:$B$900,2,0)</f>
        <v xml:space="preserve">ATM UNP Mercado Baní </v>
      </c>
      <c r="H54" s="155" t="str">
        <f>VLOOKUP(E54,VIP!$A$2:$O19941,7,FALSE)</f>
        <v>Si</v>
      </c>
      <c r="I54" s="155" t="str">
        <f>VLOOKUP(E54,VIP!$A$2:$O11906,8,FALSE)</f>
        <v>Si</v>
      </c>
      <c r="J54" s="155" t="str">
        <f>VLOOKUP(E54,VIP!$A$2:$O11856,8,FALSE)</f>
        <v>Si</v>
      </c>
      <c r="K54" s="155" t="str">
        <f>VLOOKUP(E54,VIP!$A$2:$O15430,6,0)</f>
        <v>SI</v>
      </c>
      <c r="L54" s="140" t="s">
        <v>2214</v>
      </c>
      <c r="M54" s="95" t="s">
        <v>2439</v>
      </c>
      <c r="N54" s="95" t="s">
        <v>2446</v>
      </c>
      <c r="O54" s="155" t="s">
        <v>2448</v>
      </c>
      <c r="P54" s="155"/>
      <c r="Q54" s="95" t="s">
        <v>2214</v>
      </c>
      <c r="U54" s="78"/>
      <c r="V54" s="138"/>
    </row>
    <row r="55" spans="1:22" s="123" customFormat="1" ht="18" x14ac:dyDescent="0.25">
      <c r="A55" s="155" t="str">
        <f>VLOOKUP(E55,'LISTADO ATM'!$A$2:$C$901,3,0)</f>
        <v>NORTE</v>
      </c>
      <c r="B55" s="150" t="s">
        <v>2753</v>
      </c>
      <c r="C55" s="96">
        <v>44424.054699074077</v>
      </c>
      <c r="D55" s="96" t="s">
        <v>2176</v>
      </c>
      <c r="E55" s="136">
        <v>869</v>
      </c>
      <c r="F55" s="155" t="str">
        <f>VLOOKUP(E55,VIP!$A$2:$O14978,2,0)</f>
        <v>DRBR869</v>
      </c>
      <c r="G55" s="155" t="str">
        <f>VLOOKUP(E55,'LISTADO ATM'!$A$2:$B$900,2,0)</f>
        <v xml:space="preserve">ATM Estación Isla La Cueva (Cotuí) </v>
      </c>
      <c r="H55" s="155" t="str">
        <f>VLOOKUP(E55,VIP!$A$2:$O19939,7,FALSE)</f>
        <v>Si</v>
      </c>
      <c r="I55" s="155" t="str">
        <f>VLOOKUP(E55,VIP!$A$2:$O11904,8,FALSE)</f>
        <v>Si</v>
      </c>
      <c r="J55" s="155" t="str">
        <f>VLOOKUP(E55,VIP!$A$2:$O11854,8,FALSE)</f>
        <v>Si</v>
      </c>
      <c r="K55" s="155" t="str">
        <f>VLOOKUP(E55,VIP!$A$2:$O15428,6,0)</f>
        <v>NO</v>
      </c>
      <c r="L55" s="140" t="s">
        <v>2214</v>
      </c>
      <c r="M55" s="95" t="s">
        <v>2439</v>
      </c>
      <c r="N55" s="95" t="s">
        <v>2446</v>
      </c>
      <c r="O55" s="156" t="s">
        <v>2630</v>
      </c>
      <c r="P55" s="155"/>
      <c r="Q55" s="95" t="s">
        <v>2214</v>
      </c>
      <c r="U55" s="78"/>
      <c r="V55" s="138"/>
    </row>
    <row r="56" spans="1:22" s="123" customFormat="1" ht="18" x14ac:dyDescent="0.25">
      <c r="A56" s="155" t="str">
        <f>VLOOKUP(E56,'LISTADO ATM'!$A$2:$C$901,3,0)</f>
        <v>DISTRITO NACIONAL</v>
      </c>
      <c r="B56" s="150" t="s">
        <v>2775</v>
      </c>
      <c r="C56" s="96">
        <v>44424.443784722222</v>
      </c>
      <c r="D56" s="96" t="s">
        <v>2175</v>
      </c>
      <c r="E56" s="136">
        <v>199</v>
      </c>
      <c r="F56" s="155" t="str">
        <f>VLOOKUP(E56,VIP!$A$2:$O14988,2,0)</f>
        <v>DRBR199</v>
      </c>
      <c r="G56" s="155" t="str">
        <f>VLOOKUP(E56,'LISTADO ATM'!$A$2:$B$900,2,0)</f>
        <v xml:space="preserve">ATM S/M Amigo </v>
      </c>
      <c r="H56" s="155" t="str">
        <f>VLOOKUP(E56,VIP!$A$2:$O19949,7,FALSE)</f>
        <v>Si</v>
      </c>
      <c r="I56" s="155" t="str">
        <f>VLOOKUP(E56,VIP!$A$2:$O11914,8,FALSE)</f>
        <v>Si</v>
      </c>
      <c r="J56" s="155" t="str">
        <f>VLOOKUP(E56,VIP!$A$2:$O11864,8,FALSE)</f>
        <v>Si</v>
      </c>
      <c r="K56" s="155" t="str">
        <f>VLOOKUP(E56,VIP!$A$2:$O15438,6,0)</f>
        <v>NO</v>
      </c>
      <c r="L56" s="140" t="s">
        <v>2214</v>
      </c>
      <c r="M56" s="95" t="s">
        <v>2439</v>
      </c>
      <c r="N56" s="95" t="s">
        <v>2446</v>
      </c>
      <c r="O56" s="156" t="s">
        <v>2448</v>
      </c>
      <c r="P56" s="155"/>
      <c r="Q56" s="95" t="s">
        <v>2214</v>
      </c>
      <c r="U56" s="78"/>
      <c r="V56" s="138"/>
    </row>
    <row r="57" spans="1:22" s="123" customFormat="1" ht="18" x14ac:dyDescent="0.25">
      <c r="A57" s="155" t="str">
        <f>VLOOKUP(E57,'LISTADO ATM'!$A$2:$C$901,3,0)</f>
        <v>ESTE</v>
      </c>
      <c r="B57" s="150" t="s">
        <v>2767</v>
      </c>
      <c r="C57" s="96">
        <v>44424.505358796298</v>
      </c>
      <c r="D57" s="96" t="s">
        <v>2175</v>
      </c>
      <c r="E57" s="136">
        <v>353</v>
      </c>
      <c r="F57" s="155" t="str">
        <f>VLOOKUP(E57,VIP!$A$2:$O14980,2,0)</f>
        <v>DRBR353</v>
      </c>
      <c r="G57" s="155" t="str">
        <f>VLOOKUP(E57,'LISTADO ATM'!$A$2:$B$900,2,0)</f>
        <v xml:space="preserve">ATM Estación Boulevard Juan Dolio </v>
      </c>
      <c r="H57" s="155" t="str">
        <f>VLOOKUP(E57,VIP!$A$2:$O19941,7,FALSE)</f>
        <v>Si</v>
      </c>
      <c r="I57" s="155" t="str">
        <f>VLOOKUP(E57,VIP!$A$2:$O11906,8,FALSE)</f>
        <v>Si</v>
      </c>
      <c r="J57" s="155" t="str">
        <f>VLOOKUP(E57,VIP!$A$2:$O11856,8,FALSE)</f>
        <v>Si</v>
      </c>
      <c r="K57" s="155" t="str">
        <f>VLOOKUP(E57,VIP!$A$2:$O15430,6,0)</f>
        <v>NO</v>
      </c>
      <c r="L57" s="140" t="s">
        <v>2214</v>
      </c>
      <c r="M57" s="95" t="s">
        <v>2439</v>
      </c>
      <c r="N57" s="95" t="s">
        <v>2446</v>
      </c>
      <c r="O57" s="156" t="s">
        <v>2448</v>
      </c>
      <c r="P57" s="155"/>
      <c r="Q57" s="95" t="s">
        <v>2214</v>
      </c>
      <c r="U57" s="78"/>
      <c r="V57" s="138"/>
    </row>
    <row r="58" spans="1:22" s="123" customFormat="1" ht="18" x14ac:dyDescent="0.25">
      <c r="A58" s="155" t="str">
        <f>VLOOKUP(E58,'LISTADO ATM'!$A$2:$C$901,3,0)</f>
        <v>NORTE</v>
      </c>
      <c r="B58" s="150" t="s">
        <v>2765</v>
      </c>
      <c r="C58" s="96">
        <v>44424.514849537038</v>
      </c>
      <c r="D58" s="96" t="s">
        <v>2176</v>
      </c>
      <c r="E58" s="136">
        <v>99</v>
      </c>
      <c r="F58" s="155" t="str">
        <f>VLOOKUP(E58,VIP!$A$2:$O14978,2,0)</f>
        <v>DRBR099</v>
      </c>
      <c r="G58" s="155" t="str">
        <f>VLOOKUP(E58,'LISTADO ATM'!$A$2:$B$900,2,0)</f>
        <v xml:space="preserve">ATM Multicentro La Sirena S.F.M. </v>
      </c>
      <c r="H58" s="155" t="str">
        <f>VLOOKUP(E58,VIP!$A$2:$O19939,7,FALSE)</f>
        <v>Si</v>
      </c>
      <c r="I58" s="155" t="str">
        <f>VLOOKUP(E58,VIP!$A$2:$O11904,8,FALSE)</f>
        <v>Si</v>
      </c>
      <c r="J58" s="155" t="str">
        <f>VLOOKUP(E58,VIP!$A$2:$O11854,8,FALSE)</f>
        <v>Si</v>
      </c>
      <c r="K58" s="155" t="str">
        <f>VLOOKUP(E58,VIP!$A$2:$O15428,6,0)</f>
        <v>NO</v>
      </c>
      <c r="L58" s="140" t="s">
        <v>2214</v>
      </c>
      <c r="M58" s="95" t="s">
        <v>2439</v>
      </c>
      <c r="N58" s="95" t="s">
        <v>2446</v>
      </c>
      <c r="O58" s="155" t="s">
        <v>2585</v>
      </c>
      <c r="P58" s="155"/>
      <c r="Q58" s="95" t="s">
        <v>2214</v>
      </c>
      <c r="U58" s="78"/>
      <c r="V58" s="138"/>
    </row>
    <row r="59" spans="1:22" s="123" customFormat="1" ht="18" x14ac:dyDescent="0.25">
      <c r="A59" s="155" t="str">
        <f>VLOOKUP(E59,'[1]LISTADO ATM'!$A$2:$C$902,3,0)</f>
        <v>DISTRITO NACIONAL</v>
      </c>
      <c r="B59" s="150" t="s">
        <v>2619</v>
      </c>
      <c r="C59" s="96">
        <v>44419.692395833335</v>
      </c>
      <c r="D59" s="96" t="s">
        <v>2175</v>
      </c>
      <c r="E59" s="136">
        <v>446</v>
      </c>
      <c r="F59" s="155" t="str">
        <f>VLOOKUP(E59,[1]VIP!$A$2:$O14930,2,0)</f>
        <v>DRBR446</v>
      </c>
      <c r="G59" s="155" t="str">
        <f>VLOOKUP(E59,'[1]LISTADO ATM'!$A$2:$B$901,2,0)</f>
        <v>ATM Hipodromo V Centenario</v>
      </c>
      <c r="H59" s="155" t="str">
        <f>VLOOKUP(E59,[1]VIP!$A$2:$O19891,7,FALSE)</f>
        <v>Si</v>
      </c>
      <c r="I59" s="155" t="str">
        <f>VLOOKUP(E59,[1]VIP!$A$2:$O11856,8,FALSE)</f>
        <v>Si</v>
      </c>
      <c r="J59" s="155" t="str">
        <f>VLOOKUP(E59,[1]VIP!$A$2:$O11806,8,FALSE)</f>
        <v>Si</v>
      </c>
      <c r="K59" s="155" t="str">
        <f>VLOOKUP(E59,[1]VIP!$A$2:$O15380,6,0)</f>
        <v>NO</v>
      </c>
      <c r="L59" s="140" t="s">
        <v>2240</v>
      </c>
      <c r="M59" s="95" t="s">
        <v>2439</v>
      </c>
      <c r="N59" s="95" t="s">
        <v>2446</v>
      </c>
      <c r="O59" s="155" t="s">
        <v>2448</v>
      </c>
      <c r="P59" s="155"/>
      <c r="Q59" s="95" t="s">
        <v>2240</v>
      </c>
      <c r="U59" s="78"/>
      <c r="V59" s="138"/>
    </row>
    <row r="60" spans="1:22" s="123" customFormat="1" ht="18" x14ac:dyDescent="0.25">
      <c r="A60" s="155" t="str">
        <f>VLOOKUP(E60,'[1]LISTADO ATM'!$A$2:$C$902,3,0)</f>
        <v>DISTRITO NACIONAL</v>
      </c>
      <c r="B60" s="150" t="s">
        <v>2618</v>
      </c>
      <c r="C60" s="96">
        <v>44419.714999999997</v>
      </c>
      <c r="D60" s="96" t="s">
        <v>2175</v>
      </c>
      <c r="E60" s="136">
        <v>375</v>
      </c>
      <c r="F60" s="155" t="str">
        <f>VLOOKUP(E60,[1]VIP!$A$2:$O14918,2,0)</f>
        <v>DRBR375</v>
      </c>
      <c r="G60" s="155" t="str">
        <f>VLOOKUP(E60,'[1]LISTADO ATM'!$A$2:$B$901,2,0)</f>
        <v>ATM Base Naval Las Caletas</v>
      </c>
      <c r="H60" s="155" t="str">
        <f>VLOOKUP(E60,[1]VIP!$A$2:$O19879,7,FALSE)</f>
        <v>N/A</v>
      </c>
      <c r="I60" s="155" t="str">
        <f>VLOOKUP(E60,[1]VIP!$A$2:$O11844,8,FALSE)</f>
        <v>N/A</v>
      </c>
      <c r="J60" s="155" t="str">
        <f>VLOOKUP(E60,[1]VIP!$A$2:$O11794,8,FALSE)</f>
        <v>N/A</v>
      </c>
      <c r="K60" s="155" t="str">
        <f>VLOOKUP(E60,[1]VIP!$A$2:$O15368,6,0)</f>
        <v>N/A</v>
      </c>
      <c r="L60" s="140" t="s">
        <v>2240</v>
      </c>
      <c r="M60" s="95" t="s">
        <v>2439</v>
      </c>
      <c r="N60" s="95" t="s">
        <v>2446</v>
      </c>
      <c r="O60" s="155" t="s">
        <v>2448</v>
      </c>
      <c r="P60" s="155"/>
      <c r="Q60" s="95" t="s">
        <v>2240</v>
      </c>
      <c r="U60" s="78"/>
      <c r="V60" s="138"/>
    </row>
    <row r="61" spans="1:22" s="123" customFormat="1" ht="18" x14ac:dyDescent="0.25">
      <c r="A61" s="155" t="str">
        <f>VLOOKUP(E61,'LISTADO ATM'!$A$2:$C$901,3,0)</f>
        <v>NORTE</v>
      </c>
      <c r="B61" s="150" t="s">
        <v>2620</v>
      </c>
      <c r="C61" s="96">
        <v>44420.707858796297</v>
      </c>
      <c r="D61" s="96" t="s">
        <v>2176</v>
      </c>
      <c r="E61" s="136">
        <v>809</v>
      </c>
      <c r="F61" s="155" t="str">
        <f>VLOOKUP(E61,VIP!$A$2:$O14869,2,0)</f>
        <v>DRBR809</v>
      </c>
      <c r="G61" s="155" t="str">
        <f>VLOOKUP(E61,'LISTADO ATM'!$A$2:$B$900,2,0)</f>
        <v>ATM Yoma (Cotuí)</v>
      </c>
      <c r="H61" s="155" t="str">
        <f>VLOOKUP(E61,VIP!$A$2:$O19830,7,FALSE)</f>
        <v>Si</v>
      </c>
      <c r="I61" s="155" t="str">
        <f>VLOOKUP(E61,VIP!$A$2:$O11795,8,FALSE)</f>
        <v>Si</v>
      </c>
      <c r="J61" s="155" t="str">
        <f>VLOOKUP(E61,VIP!$A$2:$O11745,8,FALSE)</f>
        <v>Si</v>
      </c>
      <c r="K61" s="155" t="str">
        <f>VLOOKUP(E61,VIP!$A$2:$O15319,6,0)</f>
        <v>NO</v>
      </c>
      <c r="L61" s="140" t="s">
        <v>2240</v>
      </c>
      <c r="M61" s="95" t="s">
        <v>2439</v>
      </c>
      <c r="N61" s="95" t="s">
        <v>2446</v>
      </c>
      <c r="O61" s="155" t="s">
        <v>2585</v>
      </c>
      <c r="P61" s="155"/>
      <c r="Q61" s="95" t="s">
        <v>2240</v>
      </c>
      <c r="U61" s="78"/>
      <c r="V61" s="138"/>
    </row>
    <row r="62" spans="1:22" s="123" customFormat="1" ht="18" x14ac:dyDescent="0.25">
      <c r="A62" s="155" t="str">
        <f>VLOOKUP(E62,'LISTADO ATM'!$A$2:$C$901,3,0)</f>
        <v>DISTRITO NACIONAL</v>
      </c>
      <c r="B62" s="150">
        <v>3335988691</v>
      </c>
      <c r="C62" s="96">
        <v>44421.606481481482</v>
      </c>
      <c r="D62" s="96" t="s">
        <v>2175</v>
      </c>
      <c r="E62" s="136">
        <v>935</v>
      </c>
      <c r="F62" s="155" t="str">
        <f>VLOOKUP(E62,VIP!$A$2:$O14930,2,0)</f>
        <v>DRBR16J</v>
      </c>
      <c r="G62" s="155" t="str">
        <f>VLOOKUP(E62,'LISTADO ATM'!$A$2:$B$900,2,0)</f>
        <v xml:space="preserve">ATM Oficina John F. Kennedy </v>
      </c>
      <c r="H62" s="155" t="str">
        <f>VLOOKUP(E62,VIP!$A$2:$O19891,7,FALSE)</f>
        <v>Si</v>
      </c>
      <c r="I62" s="155" t="str">
        <f>VLOOKUP(E62,VIP!$A$2:$O11856,8,FALSE)</f>
        <v>Si</v>
      </c>
      <c r="J62" s="155" t="str">
        <f>VLOOKUP(E62,VIP!$A$2:$O11806,8,FALSE)</f>
        <v>Si</v>
      </c>
      <c r="K62" s="155" t="str">
        <f>VLOOKUP(E62,VIP!$A$2:$O15380,6,0)</f>
        <v>SI</v>
      </c>
      <c r="L62" s="140" t="s">
        <v>2240</v>
      </c>
      <c r="M62" s="95" t="s">
        <v>2439</v>
      </c>
      <c r="N62" s="95" t="s">
        <v>2611</v>
      </c>
      <c r="O62" s="155" t="s">
        <v>2448</v>
      </c>
      <c r="P62" s="155"/>
      <c r="Q62" s="95" t="s">
        <v>2240</v>
      </c>
      <c r="U62" s="78"/>
      <c r="V62" s="138"/>
    </row>
    <row r="63" spans="1:22" s="123" customFormat="1" ht="18" x14ac:dyDescent="0.25">
      <c r="A63" s="155" t="str">
        <f>VLOOKUP(E63,'LISTADO ATM'!$A$2:$C$901,3,0)</f>
        <v>DISTRITO NACIONAL</v>
      </c>
      <c r="B63" s="150" t="s">
        <v>2627</v>
      </c>
      <c r="C63" s="96">
        <v>44422.181979166664</v>
      </c>
      <c r="D63" s="96" t="s">
        <v>2175</v>
      </c>
      <c r="E63" s="136">
        <v>938</v>
      </c>
      <c r="F63" s="155" t="str">
        <f>VLOOKUP(E63,VIP!$A$2:$O14935,2,0)</f>
        <v>DRBR938</v>
      </c>
      <c r="G63" s="155" t="str">
        <f>VLOOKUP(E63,'LISTADO ATM'!$A$2:$B$900,2,0)</f>
        <v xml:space="preserve">ATM Autobanco Oficina Filadelfia Plaza </v>
      </c>
      <c r="H63" s="155" t="str">
        <f>VLOOKUP(E63,VIP!$A$2:$O19896,7,FALSE)</f>
        <v>Si</v>
      </c>
      <c r="I63" s="155" t="str">
        <f>VLOOKUP(E63,VIP!$A$2:$O11861,8,FALSE)</f>
        <v>Si</v>
      </c>
      <c r="J63" s="155" t="str">
        <f>VLOOKUP(E63,VIP!$A$2:$O11811,8,FALSE)</f>
        <v>Si</v>
      </c>
      <c r="K63" s="155" t="str">
        <f>VLOOKUP(E63,VIP!$A$2:$O15385,6,0)</f>
        <v>NO</v>
      </c>
      <c r="L63" s="140" t="s">
        <v>2240</v>
      </c>
      <c r="M63" s="95" t="s">
        <v>2439</v>
      </c>
      <c r="N63" s="95" t="s">
        <v>2446</v>
      </c>
      <c r="O63" s="155" t="s">
        <v>2448</v>
      </c>
      <c r="P63" s="155"/>
      <c r="Q63" s="95" t="s">
        <v>2240</v>
      </c>
      <c r="U63" s="78"/>
      <c r="V63" s="138"/>
    </row>
    <row r="64" spans="1:22" s="123" customFormat="1" ht="18" x14ac:dyDescent="0.25">
      <c r="A64" s="155" t="str">
        <f>VLOOKUP(E64,'LISTADO ATM'!$A$2:$C$901,3,0)</f>
        <v>DISTRITO NACIONAL</v>
      </c>
      <c r="B64" s="150" t="s">
        <v>2642</v>
      </c>
      <c r="C64" s="96">
        <v>44422.50613425926</v>
      </c>
      <c r="D64" s="96" t="s">
        <v>2175</v>
      </c>
      <c r="E64" s="136">
        <v>865</v>
      </c>
      <c r="F64" s="155" t="str">
        <f>VLOOKUP(E64,VIP!$A$2:$O14944,2,0)</f>
        <v>DRBR865</v>
      </c>
      <c r="G64" s="155" t="str">
        <f>VLOOKUP(E64,'LISTADO ATM'!$A$2:$B$900,2,0)</f>
        <v xml:space="preserve">ATM Club Naco </v>
      </c>
      <c r="H64" s="155" t="str">
        <f>VLOOKUP(E64,VIP!$A$2:$O19905,7,FALSE)</f>
        <v>Si</v>
      </c>
      <c r="I64" s="155" t="str">
        <f>VLOOKUP(E64,VIP!$A$2:$O11870,8,FALSE)</f>
        <v>Si</v>
      </c>
      <c r="J64" s="155" t="str">
        <f>VLOOKUP(E64,VIP!$A$2:$O11820,8,FALSE)</f>
        <v>Si</v>
      </c>
      <c r="K64" s="155" t="str">
        <f>VLOOKUP(E64,VIP!$A$2:$O15394,6,0)</f>
        <v>NO</v>
      </c>
      <c r="L64" s="140" t="s">
        <v>2240</v>
      </c>
      <c r="M64" s="95" t="s">
        <v>2439</v>
      </c>
      <c r="N64" s="95" t="s">
        <v>2446</v>
      </c>
      <c r="O64" s="155" t="s">
        <v>2448</v>
      </c>
      <c r="P64" s="155"/>
      <c r="Q64" s="95" t="s">
        <v>2240</v>
      </c>
      <c r="U64" s="78"/>
      <c r="V64" s="138"/>
    </row>
    <row r="65" spans="1:22" s="123" customFormat="1" ht="18" x14ac:dyDescent="0.25">
      <c r="A65" s="155" t="str">
        <f>VLOOKUP(E65,'LISTADO ATM'!$A$2:$C$901,3,0)</f>
        <v>DISTRITO NACIONAL</v>
      </c>
      <c r="B65" s="150" t="s">
        <v>2641</v>
      </c>
      <c r="C65" s="96">
        <v>44422.520289351851</v>
      </c>
      <c r="D65" s="96" t="s">
        <v>2175</v>
      </c>
      <c r="E65" s="136">
        <v>549</v>
      </c>
      <c r="F65" s="155" t="str">
        <f>VLOOKUP(E65,VIP!$A$2:$O14943,2,0)</f>
        <v>DRBR026</v>
      </c>
      <c r="G65" s="155" t="str">
        <f>VLOOKUP(E65,'LISTADO ATM'!$A$2:$B$900,2,0)</f>
        <v xml:space="preserve">ATM Ministerio de Turismo (Oficinas Gubernamentales) </v>
      </c>
      <c r="H65" s="155" t="str">
        <f>VLOOKUP(E65,VIP!$A$2:$O19904,7,FALSE)</f>
        <v>Si</v>
      </c>
      <c r="I65" s="155" t="str">
        <f>VLOOKUP(E65,VIP!$A$2:$O11869,8,FALSE)</f>
        <v>Si</v>
      </c>
      <c r="J65" s="155" t="str">
        <f>VLOOKUP(E65,VIP!$A$2:$O11819,8,FALSE)</f>
        <v>Si</v>
      </c>
      <c r="K65" s="155" t="str">
        <f>VLOOKUP(E65,VIP!$A$2:$O15393,6,0)</f>
        <v>NO</v>
      </c>
      <c r="L65" s="140" t="s">
        <v>2240</v>
      </c>
      <c r="M65" s="95" t="s">
        <v>2439</v>
      </c>
      <c r="N65" s="95" t="s">
        <v>2446</v>
      </c>
      <c r="O65" s="155" t="s">
        <v>2448</v>
      </c>
      <c r="P65" s="155"/>
      <c r="Q65" s="95" t="s">
        <v>2240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DISTRITO NACIONAL</v>
      </c>
      <c r="B66" s="150" t="s">
        <v>2637</v>
      </c>
      <c r="C66" s="96">
        <v>44422.580833333333</v>
      </c>
      <c r="D66" s="96" t="s">
        <v>2175</v>
      </c>
      <c r="E66" s="136">
        <v>581</v>
      </c>
      <c r="F66" s="155" t="str">
        <f>VLOOKUP(E66,VIP!$A$2:$O14935,2,0)</f>
        <v>DRBR426</v>
      </c>
      <c r="G66" s="155" t="str">
        <f>VLOOKUP(E66,'LISTADO ATM'!$A$2:$B$900,2,0)</f>
        <v>ATM Banco Bandex II (Antiguo BNV II)</v>
      </c>
      <c r="H66" s="155" t="str">
        <f>VLOOKUP(E66,VIP!$A$2:$O19896,7,FALSE)</f>
        <v>No</v>
      </c>
      <c r="I66" s="155" t="str">
        <f>VLOOKUP(E66,VIP!$A$2:$O11861,8,FALSE)</f>
        <v>No</v>
      </c>
      <c r="J66" s="155" t="str">
        <f>VLOOKUP(E66,VIP!$A$2:$O11811,8,FALSE)</f>
        <v>No</v>
      </c>
      <c r="K66" s="155" t="str">
        <f>VLOOKUP(E66,VIP!$A$2:$O15385,6,0)</f>
        <v/>
      </c>
      <c r="L66" s="140" t="s">
        <v>2240</v>
      </c>
      <c r="M66" s="95" t="s">
        <v>2439</v>
      </c>
      <c r="N66" s="95" t="s">
        <v>2446</v>
      </c>
      <c r="O66" s="155" t="s">
        <v>2448</v>
      </c>
      <c r="P66" s="155"/>
      <c r="Q66" s="95" t="s">
        <v>2240</v>
      </c>
      <c r="U66" s="78"/>
      <c r="V66" s="138"/>
    </row>
    <row r="67" spans="1:22" s="123" customFormat="1" ht="18.75" customHeight="1" x14ac:dyDescent="0.25">
      <c r="A67" s="156" t="str">
        <f>VLOOKUP(E67,'LISTADO ATM'!$A$2:$C$901,3,0)</f>
        <v>ESTE</v>
      </c>
      <c r="B67" s="150" t="s">
        <v>2653</v>
      </c>
      <c r="C67" s="96">
        <v>44422.651759259257</v>
      </c>
      <c r="D67" s="96" t="s">
        <v>2175</v>
      </c>
      <c r="E67" s="136">
        <v>822</v>
      </c>
      <c r="F67" s="156" t="str">
        <f>VLOOKUP(E67,VIP!$A$2:$O14949,2,0)</f>
        <v>DRBR822</v>
      </c>
      <c r="G67" s="156" t="str">
        <f>VLOOKUP(E67,'LISTADO ATM'!$A$2:$B$900,2,0)</f>
        <v xml:space="preserve">ATM INDUSPALMA </v>
      </c>
      <c r="H67" s="156" t="str">
        <f>VLOOKUP(E67,VIP!$A$2:$O19910,7,FALSE)</f>
        <v>Si</v>
      </c>
      <c r="I67" s="156" t="str">
        <f>VLOOKUP(E67,VIP!$A$2:$O11875,8,FALSE)</f>
        <v>Si</v>
      </c>
      <c r="J67" s="156" t="str">
        <f>VLOOKUP(E67,VIP!$A$2:$O11825,8,FALSE)</f>
        <v>Si</v>
      </c>
      <c r="K67" s="156" t="str">
        <f>VLOOKUP(E67,VIP!$A$2:$O15399,6,0)</f>
        <v>NO</v>
      </c>
      <c r="L67" s="140" t="s">
        <v>2240</v>
      </c>
      <c r="M67" s="95" t="s">
        <v>2439</v>
      </c>
      <c r="N67" s="95" t="s">
        <v>2446</v>
      </c>
      <c r="O67" s="156" t="s">
        <v>2448</v>
      </c>
      <c r="P67" s="156"/>
      <c r="Q67" s="95" t="s">
        <v>2240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DISTRITO NACIONAL</v>
      </c>
      <c r="B68" s="150" t="s">
        <v>2651</v>
      </c>
      <c r="C68" s="96">
        <v>44422.712442129632</v>
      </c>
      <c r="D68" s="96" t="s">
        <v>2175</v>
      </c>
      <c r="E68" s="136">
        <v>735</v>
      </c>
      <c r="F68" s="159" t="str">
        <f>VLOOKUP(E68,VIP!$A$2:$O14946,2,0)</f>
        <v>DRBR179</v>
      </c>
      <c r="G68" s="159" t="str">
        <f>VLOOKUP(E68,'LISTADO ATM'!$A$2:$B$900,2,0)</f>
        <v xml:space="preserve">ATM Oficina Independencia II  </v>
      </c>
      <c r="H68" s="159" t="str">
        <f>VLOOKUP(E68,VIP!$A$2:$O19907,7,FALSE)</f>
        <v>Si</v>
      </c>
      <c r="I68" s="159" t="str">
        <f>VLOOKUP(E68,VIP!$A$2:$O11872,8,FALSE)</f>
        <v>Si</v>
      </c>
      <c r="J68" s="159" t="str">
        <f>VLOOKUP(E68,VIP!$A$2:$O11822,8,FALSE)</f>
        <v>Si</v>
      </c>
      <c r="K68" s="159" t="str">
        <f>VLOOKUP(E68,VIP!$A$2:$O15396,6,0)</f>
        <v>NO</v>
      </c>
      <c r="L68" s="140" t="s">
        <v>2240</v>
      </c>
      <c r="M68" s="95" t="s">
        <v>2439</v>
      </c>
      <c r="N68" s="95" t="s">
        <v>2446</v>
      </c>
      <c r="O68" s="159" t="s">
        <v>2448</v>
      </c>
      <c r="P68" s="159"/>
      <c r="Q68" s="95" t="s">
        <v>2240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DISTRITO NACIONAL</v>
      </c>
      <c r="B69" s="150" t="s">
        <v>2650</v>
      </c>
      <c r="C69" s="96">
        <v>44422.714456018519</v>
      </c>
      <c r="D69" s="96" t="s">
        <v>2175</v>
      </c>
      <c r="E69" s="136">
        <v>734</v>
      </c>
      <c r="F69" s="159" t="str">
        <f>VLOOKUP(E69,VIP!$A$2:$O14945,2,0)</f>
        <v>DRBR178</v>
      </c>
      <c r="G69" s="159" t="str">
        <f>VLOOKUP(E69,'LISTADO ATM'!$A$2:$B$900,2,0)</f>
        <v xml:space="preserve">ATM Oficina Independencia I </v>
      </c>
      <c r="H69" s="159" t="str">
        <f>VLOOKUP(E69,VIP!$A$2:$O19906,7,FALSE)</f>
        <v>Si</v>
      </c>
      <c r="I69" s="159" t="str">
        <f>VLOOKUP(E69,VIP!$A$2:$O11871,8,FALSE)</f>
        <v>Si</v>
      </c>
      <c r="J69" s="159" t="str">
        <f>VLOOKUP(E69,VIP!$A$2:$O11821,8,FALSE)</f>
        <v>Si</v>
      </c>
      <c r="K69" s="159" t="str">
        <f>VLOOKUP(E69,VIP!$A$2:$O15395,6,0)</f>
        <v>SI</v>
      </c>
      <c r="L69" s="140" t="s">
        <v>2240</v>
      </c>
      <c r="M69" s="95" t="s">
        <v>2439</v>
      </c>
      <c r="N69" s="95" t="s">
        <v>2446</v>
      </c>
      <c r="O69" s="159" t="s">
        <v>2448</v>
      </c>
      <c r="P69" s="159"/>
      <c r="Q69" s="95" t="s">
        <v>2240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SUR</v>
      </c>
      <c r="B70" s="150">
        <v>3335989433</v>
      </c>
      <c r="C70" s="96">
        <v>44422.71875</v>
      </c>
      <c r="D70" s="96" t="s">
        <v>2175</v>
      </c>
      <c r="E70" s="136">
        <v>537</v>
      </c>
      <c r="F70" s="159" t="str">
        <f>VLOOKUP(E70,VIP!$A$2:$O14973,2,0)</f>
        <v>DRBR537</v>
      </c>
      <c r="G70" s="159" t="str">
        <f>VLOOKUP(E70,'LISTADO ATM'!$A$2:$B$900,2,0)</f>
        <v xml:space="preserve">ATM Estación Texaco Enriquillo (Barahona) </v>
      </c>
      <c r="H70" s="159" t="str">
        <f>VLOOKUP(E70,VIP!$A$2:$O19934,7,FALSE)</f>
        <v>Si</v>
      </c>
      <c r="I70" s="159" t="str">
        <f>VLOOKUP(E70,VIP!$A$2:$O11899,8,FALSE)</f>
        <v>Si</v>
      </c>
      <c r="J70" s="159" t="str">
        <f>VLOOKUP(E70,VIP!$A$2:$O11849,8,FALSE)</f>
        <v>Si</v>
      </c>
      <c r="K70" s="159" t="str">
        <f>VLOOKUP(E70,VIP!$A$2:$O15423,6,0)</f>
        <v>NO</v>
      </c>
      <c r="L70" s="140" t="s">
        <v>2240</v>
      </c>
      <c r="M70" s="95" t="s">
        <v>2439</v>
      </c>
      <c r="N70" s="95" t="s">
        <v>2446</v>
      </c>
      <c r="O70" s="159" t="s">
        <v>2448</v>
      </c>
      <c r="P70" s="159"/>
      <c r="Q70" s="95" t="s">
        <v>2240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ESTE</v>
      </c>
      <c r="B71" s="150" t="s">
        <v>2668</v>
      </c>
      <c r="C71" s="96">
        <v>44423.092627314814</v>
      </c>
      <c r="D71" s="96" t="s">
        <v>2175</v>
      </c>
      <c r="E71" s="136">
        <v>789</v>
      </c>
      <c r="F71" s="159" t="str">
        <f>VLOOKUP(E71,VIP!$A$2:$O14950,2,0)</f>
        <v>DRBR789</v>
      </c>
      <c r="G71" s="159" t="str">
        <f>VLOOKUP(E71,'LISTADO ATM'!$A$2:$B$900,2,0)</f>
        <v>ATM Hotel Bellevue Boca Chica</v>
      </c>
      <c r="H71" s="159" t="str">
        <f>VLOOKUP(E71,VIP!$A$2:$O19911,7,FALSE)</f>
        <v>Si</v>
      </c>
      <c r="I71" s="159" t="str">
        <f>VLOOKUP(E71,VIP!$A$2:$O11876,8,FALSE)</f>
        <v>Si</v>
      </c>
      <c r="J71" s="159" t="str">
        <f>VLOOKUP(E71,VIP!$A$2:$O11826,8,FALSE)</f>
        <v>Si</v>
      </c>
      <c r="K71" s="159" t="str">
        <f>VLOOKUP(E71,VIP!$A$2:$O15400,6,0)</f>
        <v>NO</v>
      </c>
      <c r="L71" s="140" t="s">
        <v>2240</v>
      </c>
      <c r="M71" s="95" t="s">
        <v>2439</v>
      </c>
      <c r="N71" s="95" t="s">
        <v>2446</v>
      </c>
      <c r="O71" s="159" t="s">
        <v>2448</v>
      </c>
      <c r="P71" s="159"/>
      <c r="Q71" s="95" t="s">
        <v>2240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DISTRITO NACIONAL</v>
      </c>
      <c r="B72" s="150" t="s">
        <v>2701</v>
      </c>
      <c r="C72" s="96">
        <v>44423.774386574078</v>
      </c>
      <c r="D72" s="96" t="s">
        <v>2175</v>
      </c>
      <c r="E72" s="136">
        <v>588</v>
      </c>
      <c r="F72" s="159" t="str">
        <f>VLOOKUP(E72,VIP!$A$2:$O14973,2,0)</f>
        <v>DRBR01O</v>
      </c>
      <c r="G72" s="159" t="str">
        <f>VLOOKUP(E72,'LISTADO ATM'!$A$2:$B$900,2,0)</f>
        <v xml:space="preserve">ATM INAVI </v>
      </c>
      <c r="H72" s="159" t="str">
        <f>VLOOKUP(E72,VIP!$A$2:$O19934,7,FALSE)</f>
        <v>Si</v>
      </c>
      <c r="I72" s="159" t="str">
        <f>VLOOKUP(E72,VIP!$A$2:$O11899,8,FALSE)</f>
        <v>Si</v>
      </c>
      <c r="J72" s="159" t="str">
        <f>VLOOKUP(E72,VIP!$A$2:$O11849,8,FALSE)</f>
        <v>Si</v>
      </c>
      <c r="K72" s="159" t="str">
        <f>VLOOKUP(E72,VIP!$A$2:$O15423,6,0)</f>
        <v>NO</v>
      </c>
      <c r="L72" s="140" t="s">
        <v>2240</v>
      </c>
      <c r="M72" s="95" t="s">
        <v>2439</v>
      </c>
      <c r="N72" s="95" t="s">
        <v>2446</v>
      </c>
      <c r="O72" s="159" t="s">
        <v>2448</v>
      </c>
      <c r="P72" s="159"/>
      <c r="Q72" s="95" t="s">
        <v>2240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DISTRITO NACIONAL</v>
      </c>
      <c r="B73" s="150" t="s">
        <v>2752</v>
      </c>
      <c r="C73" s="96">
        <v>44424.055590277778</v>
      </c>
      <c r="D73" s="96" t="s">
        <v>2175</v>
      </c>
      <c r="E73" s="136">
        <v>153</v>
      </c>
      <c r="F73" s="159" t="str">
        <f>VLOOKUP(E73,VIP!$A$2:$O14977,2,0)</f>
        <v>DRBR153</v>
      </c>
      <c r="G73" s="159" t="str">
        <f>VLOOKUP(E73,'LISTADO ATM'!$A$2:$B$900,2,0)</f>
        <v xml:space="preserve">ATM Rehabilitación </v>
      </c>
      <c r="H73" s="159" t="str">
        <f>VLOOKUP(E73,VIP!$A$2:$O19938,7,FALSE)</f>
        <v>No</v>
      </c>
      <c r="I73" s="159" t="str">
        <f>VLOOKUP(E73,VIP!$A$2:$O11903,8,FALSE)</f>
        <v>No</v>
      </c>
      <c r="J73" s="159" t="str">
        <f>VLOOKUP(E73,VIP!$A$2:$O11853,8,FALSE)</f>
        <v>No</v>
      </c>
      <c r="K73" s="159" t="str">
        <f>VLOOKUP(E73,VIP!$A$2:$O15427,6,0)</f>
        <v>NO</v>
      </c>
      <c r="L73" s="140" t="s">
        <v>2240</v>
      </c>
      <c r="M73" s="95" t="s">
        <v>2439</v>
      </c>
      <c r="N73" s="95" t="s">
        <v>2446</v>
      </c>
      <c r="O73" s="173" t="s">
        <v>2448</v>
      </c>
      <c r="P73" s="173"/>
      <c r="Q73" s="95" t="s">
        <v>2240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NORTE</v>
      </c>
      <c r="B74" s="150" t="s">
        <v>2748</v>
      </c>
      <c r="C74" s="96">
        <v>44424.148946759262</v>
      </c>
      <c r="D74" s="96" t="s">
        <v>2176</v>
      </c>
      <c r="E74" s="136">
        <v>985</v>
      </c>
      <c r="F74" s="159" t="str">
        <f>VLOOKUP(E74,VIP!$A$2:$O14973,2,0)</f>
        <v>DRBR985</v>
      </c>
      <c r="G74" s="159" t="str">
        <f>VLOOKUP(E74,'LISTADO ATM'!$A$2:$B$900,2,0)</f>
        <v xml:space="preserve">ATM Oficina Dajabón II </v>
      </c>
      <c r="H74" s="159" t="str">
        <f>VLOOKUP(E74,VIP!$A$2:$O19934,7,FALSE)</f>
        <v>Si</v>
      </c>
      <c r="I74" s="159" t="str">
        <f>VLOOKUP(E74,VIP!$A$2:$O11899,8,FALSE)</f>
        <v>Si</v>
      </c>
      <c r="J74" s="159" t="str">
        <f>VLOOKUP(E74,VIP!$A$2:$O11849,8,FALSE)</f>
        <v>Si</v>
      </c>
      <c r="K74" s="159" t="str">
        <f>VLOOKUP(E74,VIP!$A$2:$O15423,6,0)</f>
        <v>NO</v>
      </c>
      <c r="L74" s="140" t="s">
        <v>2240</v>
      </c>
      <c r="M74" s="95" t="s">
        <v>2439</v>
      </c>
      <c r="N74" s="95" t="s">
        <v>2446</v>
      </c>
      <c r="O74" s="159" t="s">
        <v>2630</v>
      </c>
      <c r="P74" s="159"/>
      <c r="Q74" s="95" t="s">
        <v>2240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NORTE</v>
      </c>
      <c r="B75" s="150" t="s">
        <v>2774</v>
      </c>
      <c r="C75" s="96">
        <v>44424.444918981484</v>
      </c>
      <c r="D75" s="96" t="s">
        <v>2176</v>
      </c>
      <c r="E75" s="136">
        <v>650</v>
      </c>
      <c r="F75" s="159" t="str">
        <f>VLOOKUP(E75,VIP!$A$2:$O14987,2,0)</f>
        <v>DRBR650</v>
      </c>
      <c r="G75" s="159" t="str">
        <f>VLOOKUP(E75,'LISTADO ATM'!$A$2:$B$900,2,0)</f>
        <v>ATM Edificio 911 (Santiago)</v>
      </c>
      <c r="H75" s="159" t="str">
        <f>VLOOKUP(E75,VIP!$A$2:$O19948,7,FALSE)</f>
        <v>Si</v>
      </c>
      <c r="I75" s="159" t="str">
        <f>VLOOKUP(E75,VIP!$A$2:$O11913,8,FALSE)</f>
        <v>Si</v>
      </c>
      <c r="J75" s="159" t="str">
        <f>VLOOKUP(E75,VIP!$A$2:$O11863,8,FALSE)</f>
        <v>Si</v>
      </c>
      <c r="K75" s="159" t="str">
        <f>VLOOKUP(E75,VIP!$A$2:$O15437,6,0)</f>
        <v>NO</v>
      </c>
      <c r="L75" s="140" t="s">
        <v>2240</v>
      </c>
      <c r="M75" s="95" t="s">
        <v>2439</v>
      </c>
      <c r="N75" s="95" t="s">
        <v>2446</v>
      </c>
      <c r="O75" s="159" t="s">
        <v>2630</v>
      </c>
      <c r="P75" s="159"/>
      <c r="Q75" s="95" t="s">
        <v>2240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NORTE</v>
      </c>
      <c r="B76" s="150" t="s">
        <v>2773</v>
      </c>
      <c r="C76" s="96">
        <v>44424.445868055554</v>
      </c>
      <c r="D76" s="96" t="s">
        <v>2176</v>
      </c>
      <c r="E76" s="136">
        <v>771</v>
      </c>
      <c r="F76" s="159" t="str">
        <f>VLOOKUP(E76,VIP!$A$2:$O14986,2,0)</f>
        <v>DRBR771</v>
      </c>
      <c r="G76" s="159" t="str">
        <f>VLOOKUP(E76,'LISTADO ATM'!$A$2:$B$900,2,0)</f>
        <v xml:space="preserve">ATM UASD Mao </v>
      </c>
      <c r="H76" s="159" t="str">
        <f>VLOOKUP(E76,VIP!$A$2:$O19947,7,FALSE)</f>
        <v>Si</v>
      </c>
      <c r="I76" s="159" t="str">
        <f>VLOOKUP(E76,VIP!$A$2:$O11912,8,FALSE)</f>
        <v>Si</v>
      </c>
      <c r="J76" s="159" t="str">
        <f>VLOOKUP(E76,VIP!$A$2:$O11862,8,FALSE)</f>
        <v>Si</v>
      </c>
      <c r="K76" s="159" t="str">
        <f>VLOOKUP(E76,VIP!$A$2:$O15436,6,0)</f>
        <v>NO</v>
      </c>
      <c r="L76" s="140" t="s">
        <v>2240</v>
      </c>
      <c r="M76" s="95" t="s">
        <v>2439</v>
      </c>
      <c r="N76" s="95" t="s">
        <v>2446</v>
      </c>
      <c r="O76" s="159" t="s">
        <v>2630</v>
      </c>
      <c r="P76" s="159"/>
      <c r="Q76" s="95" t="s">
        <v>2240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NORTE</v>
      </c>
      <c r="B77" s="150">
        <v>3335985473</v>
      </c>
      <c r="C77" s="96">
        <v>44419.370138888888</v>
      </c>
      <c r="D77" s="96" t="s">
        <v>2735</v>
      </c>
      <c r="E77" s="136">
        <v>599</v>
      </c>
      <c r="F77" s="159" t="str">
        <f>VLOOKUP(E77,VIP!$A$2:$O14982,2,0)</f>
        <v>DRBR258</v>
      </c>
      <c r="G77" s="159" t="str">
        <f>VLOOKUP(E77,'LISTADO ATM'!$A$2:$B$900,2,0)</f>
        <v xml:space="preserve">ATM Oficina Plaza Internacional (Santiago) </v>
      </c>
      <c r="H77" s="159" t="str">
        <f>VLOOKUP(E77,VIP!$A$2:$O19943,7,FALSE)</f>
        <v>Si</v>
      </c>
      <c r="I77" s="159" t="str">
        <f>VLOOKUP(E77,VIP!$A$2:$O11908,8,FALSE)</f>
        <v>Si</v>
      </c>
      <c r="J77" s="159" t="str">
        <f>VLOOKUP(E77,VIP!$A$2:$O11858,8,FALSE)</f>
        <v>Si</v>
      </c>
      <c r="K77" s="159" t="str">
        <f>VLOOKUP(E77,VIP!$A$2:$O15432,6,0)</f>
        <v>NO</v>
      </c>
      <c r="L77" s="140" t="s">
        <v>2654</v>
      </c>
      <c r="M77" s="95" t="s">
        <v>2439</v>
      </c>
      <c r="N77" s="95" t="s">
        <v>2736</v>
      </c>
      <c r="O77" s="159" t="s">
        <v>2617</v>
      </c>
      <c r="P77" s="159"/>
      <c r="Q77" s="95" t="s">
        <v>2654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ESTE</v>
      </c>
      <c r="B78" s="150" t="s">
        <v>2655</v>
      </c>
      <c r="C78" s="96">
        <v>44422.648993055554</v>
      </c>
      <c r="D78" s="96" t="s">
        <v>2462</v>
      </c>
      <c r="E78" s="136">
        <v>330</v>
      </c>
      <c r="F78" s="159" t="str">
        <f>VLOOKUP(E78,VIP!$A$2:$O14952,2,0)</f>
        <v>DRBR330</v>
      </c>
      <c r="G78" s="159" t="str">
        <f>VLOOKUP(E78,'LISTADO ATM'!$A$2:$B$900,2,0)</f>
        <v xml:space="preserve">ATM Oficina Boulevard (Higuey) </v>
      </c>
      <c r="H78" s="159" t="str">
        <f>VLOOKUP(E78,VIP!$A$2:$O19913,7,FALSE)</f>
        <v>Si</v>
      </c>
      <c r="I78" s="159" t="str">
        <f>VLOOKUP(E78,VIP!$A$2:$O11878,8,FALSE)</f>
        <v>Si</v>
      </c>
      <c r="J78" s="159" t="str">
        <f>VLOOKUP(E78,VIP!$A$2:$O11828,8,FALSE)</f>
        <v>Si</v>
      </c>
      <c r="K78" s="159" t="str">
        <f>VLOOKUP(E78,VIP!$A$2:$O15402,6,0)</f>
        <v>SI</v>
      </c>
      <c r="L78" s="140" t="s">
        <v>2654</v>
      </c>
      <c r="M78" s="95" t="s">
        <v>2439</v>
      </c>
      <c r="N78" s="95" t="s">
        <v>2446</v>
      </c>
      <c r="O78" s="159" t="s">
        <v>2463</v>
      </c>
      <c r="P78" s="159"/>
      <c r="Q78" s="95" t="s">
        <v>2654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DISTRITO NACIONAL</v>
      </c>
      <c r="B79" s="150">
        <v>3335989528</v>
      </c>
      <c r="C79" s="96">
        <v>44423.539664351854</v>
      </c>
      <c r="D79" s="96" t="s">
        <v>2462</v>
      </c>
      <c r="E79" s="136">
        <v>347</v>
      </c>
      <c r="F79" s="159" t="str">
        <f>VLOOKUP(E79,VIP!$A$2:$O14960,2,0)</f>
        <v>DRBR347</v>
      </c>
      <c r="G79" s="159" t="str">
        <f>VLOOKUP(E79,'LISTADO ATM'!$A$2:$B$900,2,0)</f>
        <v>ATM Patio de Colombia</v>
      </c>
      <c r="H79" s="159" t="str">
        <f>VLOOKUP(E79,VIP!$A$2:$O19921,7,FALSE)</f>
        <v>N/A</v>
      </c>
      <c r="I79" s="159" t="str">
        <f>VLOOKUP(E79,VIP!$A$2:$O11886,8,FALSE)</f>
        <v>N/A</v>
      </c>
      <c r="J79" s="159" t="str">
        <f>VLOOKUP(E79,VIP!$A$2:$O11836,8,FALSE)</f>
        <v>N/A</v>
      </c>
      <c r="K79" s="159" t="str">
        <f>VLOOKUP(E79,VIP!$A$2:$O15410,6,0)</f>
        <v>N/A</v>
      </c>
      <c r="L79" s="140" t="s">
        <v>2654</v>
      </c>
      <c r="M79" s="95" t="s">
        <v>2439</v>
      </c>
      <c r="N79" s="95" t="s">
        <v>2446</v>
      </c>
      <c r="O79" s="159" t="s">
        <v>2463</v>
      </c>
      <c r="P79" s="159"/>
      <c r="Q79" s="95" t="s">
        <v>2654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NORTE</v>
      </c>
      <c r="B80" s="150" t="s">
        <v>2699</v>
      </c>
      <c r="C80" s="96">
        <v>44423.789189814815</v>
      </c>
      <c r="D80" s="96" t="s">
        <v>2462</v>
      </c>
      <c r="E80" s="136">
        <v>8</v>
      </c>
      <c r="F80" s="159" t="str">
        <f>VLOOKUP(E80,VIP!$A$2:$O14970,2,0)</f>
        <v>DRBR008</v>
      </c>
      <c r="G80" s="159" t="str">
        <f>VLOOKUP(E80,'LISTADO ATM'!$A$2:$B$900,2,0)</f>
        <v>ATM Autoservicio Yaque</v>
      </c>
      <c r="H80" s="159" t="str">
        <f>VLOOKUP(E80,VIP!$A$2:$O19931,7,FALSE)</f>
        <v>Si</v>
      </c>
      <c r="I80" s="159" t="str">
        <f>VLOOKUP(E80,VIP!$A$2:$O11896,8,FALSE)</f>
        <v>Si</v>
      </c>
      <c r="J80" s="159" t="str">
        <f>VLOOKUP(E80,VIP!$A$2:$O11846,8,FALSE)</f>
        <v>Si</v>
      </c>
      <c r="K80" s="159" t="str">
        <f>VLOOKUP(E80,VIP!$A$2:$O15420,6,0)</f>
        <v>NO</v>
      </c>
      <c r="L80" s="140" t="s">
        <v>2654</v>
      </c>
      <c r="M80" s="95" t="s">
        <v>2439</v>
      </c>
      <c r="N80" s="95" t="s">
        <v>2446</v>
      </c>
      <c r="O80" s="159" t="s">
        <v>2463</v>
      </c>
      <c r="P80" s="159"/>
      <c r="Q80" s="95" t="s">
        <v>2654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NORTE</v>
      </c>
      <c r="B81" s="150" t="s">
        <v>2698</v>
      </c>
      <c r="C81" s="96">
        <v>44423.791724537034</v>
      </c>
      <c r="D81" s="96" t="s">
        <v>2616</v>
      </c>
      <c r="E81" s="136">
        <v>291</v>
      </c>
      <c r="F81" s="159" t="str">
        <f>VLOOKUP(E81,VIP!$A$2:$O14969,2,0)</f>
        <v>DRBR291</v>
      </c>
      <c r="G81" s="159" t="str">
        <f>VLOOKUP(E81,'LISTADO ATM'!$A$2:$B$900,2,0)</f>
        <v xml:space="preserve">ATM S/M Jumbo Las Colinas </v>
      </c>
      <c r="H81" s="159" t="str">
        <f>VLOOKUP(E81,VIP!$A$2:$O19930,7,FALSE)</f>
        <v>Si</v>
      </c>
      <c r="I81" s="159" t="str">
        <f>VLOOKUP(E81,VIP!$A$2:$O11895,8,FALSE)</f>
        <v>Si</v>
      </c>
      <c r="J81" s="159" t="str">
        <f>VLOOKUP(E81,VIP!$A$2:$O11845,8,FALSE)</f>
        <v>Si</v>
      </c>
      <c r="K81" s="159" t="str">
        <f>VLOOKUP(E81,VIP!$A$2:$O15419,6,0)</f>
        <v>NO</v>
      </c>
      <c r="L81" s="140" t="s">
        <v>2654</v>
      </c>
      <c r="M81" s="95" t="s">
        <v>2439</v>
      </c>
      <c r="N81" s="95" t="s">
        <v>2446</v>
      </c>
      <c r="O81" s="159" t="s">
        <v>2617</v>
      </c>
      <c r="P81" s="159"/>
      <c r="Q81" s="95" t="s">
        <v>2654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NORTE</v>
      </c>
      <c r="B82" s="150" t="s">
        <v>2697</v>
      </c>
      <c r="C82" s="96">
        <v>44423.797164351854</v>
      </c>
      <c r="D82" s="96" t="s">
        <v>2616</v>
      </c>
      <c r="E82" s="136">
        <v>654</v>
      </c>
      <c r="F82" s="159" t="str">
        <f>VLOOKUP(E82,VIP!$A$2:$O14968,2,0)</f>
        <v>DRBR654</v>
      </c>
      <c r="G82" s="159" t="str">
        <f>VLOOKUP(E82,'LISTADO ATM'!$A$2:$B$900,2,0)</f>
        <v>ATM Autoservicio S/M Jumbo Puerto Plata</v>
      </c>
      <c r="H82" s="159" t="str">
        <f>VLOOKUP(E82,VIP!$A$2:$O19929,7,FALSE)</f>
        <v>Si</v>
      </c>
      <c r="I82" s="159" t="str">
        <f>VLOOKUP(E82,VIP!$A$2:$O11894,8,FALSE)</f>
        <v>Si</v>
      </c>
      <c r="J82" s="159" t="str">
        <f>VLOOKUP(E82,VIP!$A$2:$O11844,8,FALSE)</f>
        <v>Si</v>
      </c>
      <c r="K82" s="159" t="str">
        <f>VLOOKUP(E82,VIP!$A$2:$O15418,6,0)</f>
        <v>NO</v>
      </c>
      <c r="L82" s="140" t="s">
        <v>2654</v>
      </c>
      <c r="M82" s="95" t="s">
        <v>2439</v>
      </c>
      <c r="N82" s="95" t="s">
        <v>2446</v>
      </c>
      <c r="O82" s="159" t="s">
        <v>2617</v>
      </c>
      <c r="P82" s="159"/>
      <c r="Q82" s="95" t="s">
        <v>2654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DISTRITO NACIONAL</v>
      </c>
      <c r="B83" s="150" t="s">
        <v>2733</v>
      </c>
      <c r="C83" s="96">
        <v>44423.81890046296</v>
      </c>
      <c r="D83" s="96" t="s">
        <v>2462</v>
      </c>
      <c r="E83" s="136">
        <v>743</v>
      </c>
      <c r="F83" s="159" t="str">
        <f>VLOOKUP(E83,VIP!$A$2:$O14981,2,0)</f>
        <v>DRBR287</v>
      </c>
      <c r="G83" s="159" t="str">
        <f>VLOOKUP(E83,'LISTADO ATM'!$A$2:$B$900,2,0)</f>
        <v xml:space="preserve">ATM Oficina Los Frailes </v>
      </c>
      <c r="H83" s="159" t="str">
        <f>VLOOKUP(E83,VIP!$A$2:$O19942,7,FALSE)</f>
        <v>Si</v>
      </c>
      <c r="I83" s="159" t="str">
        <f>VLOOKUP(E83,VIP!$A$2:$O11907,8,FALSE)</f>
        <v>Si</v>
      </c>
      <c r="J83" s="159" t="str">
        <f>VLOOKUP(E83,VIP!$A$2:$O11857,8,FALSE)</f>
        <v>Si</v>
      </c>
      <c r="K83" s="159" t="str">
        <f>VLOOKUP(E83,VIP!$A$2:$O15431,6,0)</f>
        <v>SI</v>
      </c>
      <c r="L83" s="140" t="s">
        <v>2654</v>
      </c>
      <c r="M83" s="95" t="s">
        <v>2439</v>
      </c>
      <c r="N83" s="95" t="s">
        <v>2446</v>
      </c>
      <c r="O83" s="159" t="s">
        <v>2463</v>
      </c>
      <c r="P83" s="159"/>
      <c r="Q83" s="95" t="s">
        <v>2654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DISTRITO NACIONAL</v>
      </c>
      <c r="B84" s="150" t="s">
        <v>2745</v>
      </c>
      <c r="C84" s="96">
        <v>44423.956944444442</v>
      </c>
      <c r="D84" s="96" t="s">
        <v>2442</v>
      </c>
      <c r="E84" s="136">
        <v>113</v>
      </c>
      <c r="F84" s="159" t="str">
        <f>VLOOKUP(E84,VIP!$A$2:$O14975,2,0)</f>
        <v>DRBR113</v>
      </c>
      <c r="G84" s="159" t="str">
        <f>VLOOKUP(E84,'LISTADO ATM'!$A$2:$B$900,2,0)</f>
        <v xml:space="preserve">ATM Autoservicio Atalaya del Mar </v>
      </c>
      <c r="H84" s="159" t="str">
        <f>VLOOKUP(E84,VIP!$A$2:$O19936,7,FALSE)</f>
        <v>Si</v>
      </c>
      <c r="I84" s="159" t="str">
        <f>VLOOKUP(E84,VIP!$A$2:$O11901,8,FALSE)</f>
        <v>No</v>
      </c>
      <c r="J84" s="159" t="str">
        <f>VLOOKUP(E84,VIP!$A$2:$O11851,8,FALSE)</f>
        <v>No</v>
      </c>
      <c r="K84" s="159" t="str">
        <f>VLOOKUP(E84,VIP!$A$2:$O15425,6,0)</f>
        <v>NO</v>
      </c>
      <c r="L84" s="140" t="s">
        <v>2654</v>
      </c>
      <c r="M84" s="95" t="s">
        <v>2439</v>
      </c>
      <c r="N84" s="95" t="s">
        <v>2446</v>
      </c>
      <c r="O84" s="159" t="s">
        <v>2447</v>
      </c>
      <c r="P84" s="159"/>
      <c r="Q84" s="95" t="s">
        <v>2654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ESTE</v>
      </c>
      <c r="B85" s="150" t="s">
        <v>2667</v>
      </c>
      <c r="C85" s="96">
        <v>44423.09752314815</v>
      </c>
      <c r="D85" s="96" t="s">
        <v>2442</v>
      </c>
      <c r="E85" s="136">
        <v>158</v>
      </c>
      <c r="F85" s="159" t="str">
        <f>VLOOKUP(E85,VIP!$A$2:$O14948,2,0)</f>
        <v>DRBR158</v>
      </c>
      <c r="G85" s="159" t="str">
        <f>VLOOKUP(E85,'LISTADO ATM'!$A$2:$B$900,2,0)</f>
        <v xml:space="preserve">ATM Oficina Romana Norte </v>
      </c>
      <c r="H85" s="159" t="str">
        <f>VLOOKUP(E85,VIP!$A$2:$O19909,7,FALSE)</f>
        <v>Si</v>
      </c>
      <c r="I85" s="159" t="str">
        <f>VLOOKUP(E85,VIP!$A$2:$O11874,8,FALSE)</f>
        <v>Si</v>
      </c>
      <c r="J85" s="159" t="str">
        <f>VLOOKUP(E85,VIP!$A$2:$O11824,8,FALSE)</f>
        <v>Si</v>
      </c>
      <c r="K85" s="159" t="str">
        <f>VLOOKUP(E85,VIP!$A$2:$O15398,6,0)</f>
        <v>SI</v>
      </c>
      <c r="L85" s="140" t="s">
        <v>2694</v>
      </c>
      <c r="M85" s="95" t="s">
        <v>2439</v>
      </c>
      <c r="N85" s="95" t="s">
        <v>2446</v>
      </c>
      <c r="O85" s="159" t="s">
        <v>2447</v>
      </c>
      <c r="P85" s="159"/>
      <c r="Q85" s="95" t="s">
        <v>2694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DISTRITO NACIONAL</v>
      </c>
      <c r="B86" s="150">
        <v>3335989527</v>
      </c>
      <c r="C86" s="96">
        <v>44423.536770833336</v>
      </c>
      <c r="D86" s="96" t="s">
        <v>2462</v>
      </c>
      <c r="E86" s="136">
        <v>354</v>
      </c>
      <c r="F86" s="159" t="str">
        <f>VLOOKUP(E86,VIP!$A$2:$O14961,2,0)</f>
        <v>DRBR354</v>
      </c>
      <c r="G86" s="159" t="str">
        <f>VLOOKUP(E86,'LISTADO ATM'!$A$2:$B$900,2,0)</f>
        <v xml:space="preserve">ATM Oficina Núñez de Cáceres II </v>
      </c>
      <c r="H86" s="159" t="str">
        <f>VLOOKUP(E86,VIP!$A$2:$O19922,7,FALSE)</f>
        <v>Si</v>
      </c>
      <c r="I86" s="159" t="str">
        <f>VLOOKUP(E86,VIP!$A$2:$O11887,8,FALSE)</f>
        <v>Si</v>
      </c>
      <c r="J86" s="159" t="str">
        <f>VLOOKUP(E86,VIP!$A$2:$O11837,8,FALSE)</f>
        <v>Si</v>
      </c>
      <c r="K86" s="159" t="str">
        <f>VLOOKUP(E86,VIP!$A$2:$O15411,6,0)</f>
        <v>NO</v>
      </c>
      <c r="L86" s="140" t="s">
        <v>2552</v>
      </c>
      <c r="M86" s="95" t="s">
        <v>2439</v>
      </c>
      <c r="N86" s="95" t="s">
        <v>2446</v>
      </c>
      <c r="O86" s="159" t="s">
        <v>2463</v>
      </c>
      <c r="P86" s="159"/>
      <c r="Q86" s="95" t="s">
        <v>2552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SUR</v>
      </c>
      <c r="B87" s="150" t="s">
        <v>2710</v>
      </c>
      <c r="C87" s="96">
        <v>44423.624652777777</v>
      </c>
      <c r="D87" s="96" t="s">
        <v>2462</v>
      </c>
      <c r="E87" s="136">
        <v>252</v>
      </c>
      <c r="F87" s="159" t="str">
        <f>VLOOKUP(E87,VIP!$A$2:$O14983,2,0)</f>
        <v>DRBR252</v>
      </c>
      <c r="G87" s="159" t="str">
        <f>VLOOKUP(E87,'LISTADO ATM'!$A$2:$B$900,2,0)</f>
        <v xml:space="preserve">ATM Banco Agrícola (Barahona) </v>
      </c>
      <c r="H87" s="159" t="str">
        <f>VLOOKUP(E87,VIP!$A$2:$O19944,7,FALSE)</f>
        <v>Si</v>
      </c>
      <c r="I87" s="159" t="str">
        <f>VLOOKUP(E87,VIP!$A$2:$O11909,8,FALSE)</f>
        <v>Si</v>
      </c>
      <c r="J87" s="159" t="str">
        <f>VLOOKUP(E87,VIP!$A$2:$O11859,8,FALSE)</f>
        <v>Si</v>
      </c>
      <c r="K87" s="159" t="str">
        <f>VLOOKUP(E87,VIP!$A$2:$O15433,6,0)</f>
        <v>NO</v>
      </c>
      <c r="L87" s="140" t="s">
        <v>2552</v>
      </c>
      <c r="M87" s="95" t="s">
        <v>2439</v>
      </c>
      <c r="N87" s="95" t="s">
        <v>2446</v>
      </c>
      <c r="O87" s="159" t="s">
        <v>2463</v>
      </c>
      <c r="P87" s="159"/>
      <c r="Q87" s="95" t="s">
        <v>2552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DISTRITO NACIONAL</v>
      </c>
      <c r="B88" s="150" t="s">
        <v>2724</v>
      </c>
      <c r="C88" s="96">
        <v>44423.853668981479</v>
      </c>
      <c r="D88" s="96" t="s">
        <v>2442</v>
      </c>
      <c r="E88" s="136">
        <v>240</v>
      </c>
      <c r="F88" s="159" t="str">
        <f>VLOOKUP(E88,VIP!$A$2:$O14972,2,0)</f>
        <v>DRBR24D</v>
      </c>
      <c r="G88" s="159" t="str">
        <f>VLOOKUP(E88,'LISTADO ATM'!$A$2:$B$900,2,0)</f>
        <v xml:space="preserve">ATM Oficina Carrefour I </v>
      </c>
      <c r="H88" s="159" t="str">
        <f>VLOOKUP(E88,VIP!$A$2:$O19933,7,FALSE)</f>
        <v>Si</v>
      </c>
      <c r="I88" s="159" t="str">
        <f>VLOOKUP(E88,VIP!$A$2:$O11898,8,FALSE)</f>
        <v>Si</v>
      </c>
      <c r="J88" s="159" t="str">
        <f>VLOOKUP(E88,VIP!$A$2:$O11848,8,FALSE)</f>
        <v>Si</v>
      </c>
      <c r="K88" s="159" t="str">
        <f>VLOOKUP(E88,VIP!$A$2:$O15422,6,0)</f>
        <v>SI</v>
      </c>
      <c r="L88" s="140" t="s">
        <v>2552</v>
      </c>
      <c r="M88" s="95" t="s">
        <v>2439</v>
      </c>
      <c r="N88" s="95" t="s">
        <v>2446</v>
      </c>
      <c r="O88" s="159" t="s">
        <v>2447</v>
      </c>
      <c r="P88" s="159"/>
      <c r="Q88" s="95" t="s">
        <v>2734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DISTRITO NACIONAL</v>
      </c>
      <c r="B89" s="150" t="s">
        <v>2776</v>
      </c>
      <c r="C89" s="96">
        <v>44424.442395833335</v>
      </c>
      <c r="D89" s="96" t="s">
        <v>2462</v>
      </c>
      <c r="E89" s="136">
        <v>516</v>
      </c>
      <c r="F89" s="159" t="str">
        <f>VLOOKUP(E89,VIP!$A$2:$O14989,2,0)</f>
        <v>DRBR516</v>
      </c>
      <c r="G89" s="159" t="str">
        <f>VLOOKUP(E89,'LISTADO ATM'!$A$2:$B$900,2,0)</f>
        <v xml:space="preserve">ATM Oficina Gascue </v>
      </c>
      <c r="H89" s="159" t="str">
        <f>VLOOKUP(E89,VIP!$A$2:$O19950,7,FALSE)</f>
        <v>Si</v>
      </c>
      <c r="I89" s="159" t="str">
        <f>VLOOKUP(E89,VIP!$A$2:$O11915,8,FALSE)</f>
        <v>Si</v>
      </c>
      <c r="J89" s="159" t="str">
        <f>VLOOKUP(E89,VIP!$A$2:$O11865,8,FALSE)</f>
        <v>Si</v>
      </c>
      <c r="K89" s="159" t="str">
        <f>VLOOKUP(E89,VIP!$A$2:$O15439,6,0)</f>
        <v>SI</v>
      </c>
      <c r="L89" s="140" t="s">
        <v>2552</v>
      </c>
      <c r="M89" s="95" t="s">
        <v>2439</v>
      </c>
      <c r="N89" s="95" t="s">
        <v>2446</v>
      </c>
      <c r="O89" s="173" t="s">
        <v>2782</v>
      </c>
      <c r="P89" s="173"/>
      <c r="Q89" s="95" t="s">
        <v>2552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ESTE</v>
      </c>
      <c r="B90" s="150" t="s">
        <v>2669</v>
      </c>
      <c r="C90" s="96">
        <v>44423.074837962966</v>
      </c>
      <c r="D90" s="96" t="s">
        <v>2442</v>
      </c>
      <c r="E90" s="136">
        <v>159</v>
      </c>
      <c r="F90" s="159" t="str">
        <f>VLOOKUP(E90,VIP!$A$2:$O14952,2,0)</f>
        <v>DRBR159</v>
      </c>
      <c r="G90" s="159" t="str">
        <f>VLOOKUP(E90,'LISTADO ATM'!$A$2:$B$900,2,0)</f>
        <v xml:space="preserve">ATM Hotel Dreams Bayahibe I </v>
      </c>
      <c r="H90" s="159" t="str">
        <f>VLOOKUP(E90,VIP!$A$2:$O19913,7,FALSE)</f>
        <v>Si</v>
      </c>
      <c r="I90" s="159" t="str">
        <f>VLOOKUP(E90,VIP!$A$2:$O11878,8,FALSE)</f>
        <v>Si</v>
      </c>
      <c r="J90" s="159" t="str">
        <f>VLOOKUP(E90,VIP!$A$2:$O11828,8,FALSE)</f>
        <v>Si</v>
      </c>
      <c r="K90" s="159" t="str">
        <f>VLOOKUP(E90,VIP!$A$2:$O15402,6,0)</f>
        <v>NO</v>
      </c>
      <c r="L90" s="140" t="s">
        <v>2695</v>
      </c>
      <c r="M90" s="95" t="s">
        <v>2439</v>
      </c>
      <c r="N90" s="95" t="s">
        <v>2446</v>
      </c>
      <c r="O90" s="159" t="s">
        <v>2447</v>
      </c>
      <c r="P90" s="159"/>
      <c r="Q90" s="95" t="s">
        <v>2695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DISTRITO NACIONAL</v>
      </c>
      <c r="B91" s="150" t="s">
        <v>2638</v>
      </c>
      <c r="C91" s="96">
        <v>44422.531678240739</v>
      </c>
      <c r="D91" s="96" t="s">
        <v>2462</v>
      </c>
      <c r="E91" s="136">
        <v>39</v>
      </c>
      <c r="F91" s="159" t="str">
        <f>VLOOKUP(E91,VIP!$A$2:$O14937,2,0)</f>
        <v>DRBR039</v>
      </c>
      <c r="G91" s="159" t="str">
        <f>VLOOKUP(E91,'LISTADO ATM'!$A$2:$B$900,2,0)</f>
        <v xml:space="preserve">ATM Oficina Ovando </v>
      </c>
      <c r="H91" s="159" t="str">
        <f>VLOOKUP(E91,VIP!$A$2:$O19898,7,FALSE)</f>
        <v>Si</v>
      </c>
      <c r="I91" s="159" t="str">
        <f>VLOOKUP(E91,VIP!$A$2:$O11863,8,FALSE)</f>
        <v>No</v>
      </c>
      <c r="J91" s="159" t="str">
        <f>VLOOKUP(E91,VIP!$A$2:$O11813,8,FALSE)</f>
        <v>No</v>
      </c>
      <c r="K91" s="159" t="str">
        <f>VLOOKUP(E91,VIP!$A$2:$O15387,6,0)</f>
        <v>NO</v>
      </c>
      <c r="L91" s="140" t="s">
        <v>2435</v>
      </c>
      <c r="M91" s="95" t="s">
        <v>2439</v>
      </c>
      <c r="N91" s="95" t="s">
        <v>2446</v>
      </c>
      <c r="O91" s="159" t="s">
        <v>2463</v>
      </c>
      <c r="P91" s="159"/>
      <c r="Q91" s="95" t="s">
        <v>2435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DISTRITO NACIONAL</v>
      </c>
      <c r="B92" s="150" t="s">
        <v>2657</v>
      </c>
      <c r="C92" s="96">
        <v>44422.643541666665</v>
      </c>
      <c r="D92" s="96" t="s">
        <v>2462</v>
      </c>
      <c r="E92" s="136">
        <v>717</v>
      </c>
      <c r="F92" s="159" t="str">
        <f>VLOOKUP(E92,VIP!$A$2:$O14956,2,0)</f>
        <v>DRBR24K</v>
      </c>
      <c r="G92" s="159" t="str">
        <f>VLOOKUP(E92,'LISTADO ATM'!$A$2:$B$900,2,0)</f>
        <v xml:space="preserve">ATM Oficina Los Alcarrizos </v>
      </c>
      <c r="H92" s="159" t="str">
        <f>VLOOKUP(E92,VIP!$A$2:$O19917,7,FALSE)</f>
        <v>Si</v>
      </c>
      <c r="I92" s="159" t="str">
        <f>VLOOKUP(E92,VIP!$A$2:$O11882,8,FALSE)</f>
        <v>Si</v>
      </c>
      <c r="J92" s="159" t="str">
        <f>VLOOKUP(E92,VIP!$A$2:$O11832,8,FALSE)</f>
        <v>Si</v>
      </c>
      <c r="K92" s="159" t="str">
        <f>VLOOKUP(E92,VIP!$A$2:$O15406,6,0)</f>
        <v>SI</v>
      </c>
      <c r="L92" s="140" t="s">
        <v>2435</v>
      </c>
      <c r="M92" s="95" t="s">
        <v>2439</v>
      </c>
      <c r="N92" s="95" t="s">
        <v>2446</v>
      </c>
      <c r="O92" s="159" t="s">
        <v>2463</v>
      </c>
      <c r="P92" s="159"/>
      <c r="Q92" s="95" t="s">
        <v>2435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ESTE</v>
      </c>
      <c r="B93" s="150" t="s">
        <v>2685</v>
      </c>
      <c r="C93" s="96">
        <v>44423.029293981483</v>
      </c>
      <c r="D93" s="96" t="s">
        <v>2442</v>
      </c>
      <c r="E93" s="136">
        <v>843</v>
      </c>
      <c r="F93" s="159" t="str">
        <f>VLOOKUP(E93,VIP!$A$2:$O14968,2,0)</f>
        <v>DRBR843</v>
      </c>
      <c r="G93" s="159" t="str">
        <f>VLOOKUP(E93,'LISTADO ATM'!$A$2:$B$900,2,0)</f>
        <v xml:space="preserve">ATM Oficina Romana Centro </v>
      </c>
      <c r="H93" s="159" t="str">
        <f>VLOOKUP(E93,VIP!$A$2:$O19929,7,FALSE)</f>
        <v>Si</v>
      </c>
      <c r="I93" s="159" t="str">
        <f>VLOOKUP(E93,VIP!$A$2:$O11894,8,FALSE)</f>
        <v>Si</v>
      </c>
      <c r="J93" s="159" t="str">
        <f>VLOOKUP(E93,VIP!$A$2:$O11844,8,FALSE)</f>
        <v>Si</v>
      </c>
      <c r="K93" s="159" t="str">
        <f>VLOOKUP(E93,VIP!$A$2:$O15418,6,0)</f>
        <v>NO</v>
      </c>
      <c r="L93" s="140" t="s">
        <v>2435</v>
      </c>
      <c r="M93" s="95" t="s">
        <v>2439</v>
      </c>
      <c r="N93" s="95" t="s">
        <v>2446</v>
      </c>
      <c r="O93" s="159" t="s">
        <v>2447</v>
      </c>
      <c r="P93" s="159"/>
      <c r="Q93" s="95" t="s">
        <v>2435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NORTE</v>
      </c>
      <c r="B94" s="150" t="s">
        <v>2679</v>
      </c>
      <c r="C94" s="96">
        <v>44423.043541666666</v>
      </c>
      <c r="D94" s="96" t="s">
        <v>2616</v>
      </c>
      <c r="E94" s="136">
        <v>208</v>
      </c>
      <c r="F94" s="159" t="str">
        <f>VLOOKUP(E94,VIP!$A$2:$O14962,2,0)</f>
        <v>DRBR208</v>
      </c>
      <c r="G94" s="159" t="str">
        <f>VLOOKUP(E94,'LISTADO ATM'!$A$2:$B$900,2,0)</f>
        <v xml:space="preserve">ATM UNP Tireo </v>
      </c>
      <c r="H94" s="159" t="str">
        <f>VLOOKUP(E94,VIP!$A$2:$O19923,7,FALSE)</f>
        <v>Si</v>
      </c>
      <c r="I94" s="159" t="str">
        <f>VLOOKUP(E94,VIP!$A$2:$O11888,8,FALSE)</f>
        <v>Si</v>
      </c>
      <c r="J94" s="159" t="str">
        <f>VLOOKUP(E94,VIP!$A$2:$O11838,8,FALSE)</f>
        <v>Si</v>
      </c>
      <c r="K94" s="159" t="str">
        <f>VLOOKUP(E94,VIP!$A$2:$O15412,6,0)</f>
        <v>NO</v>
      </c>
      <c r="L94" s="140" t="s">
        <v>2435</v>
      </c>
      <c r="M94" s="95" t="s">
        <v>2439</v>
      </c>
      <c r="N94" s="95" t="s">
        <v>2446</v>
      </c>
      <c r="O94" s="159" t="s">
        <v>2617</v>
      </c>
      <c r="P94" s="159"/>
      <c r="Q94" s="95" t="s">
        <v>2435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DISTRITO NACIONAL</v>
      </c>
      <c r="B95" s="150" t="s">
        <v>2671</v>
      </c>
      <c r="C95" s="96">
        <v>44423.068090277775</v>
      </c>
      <c r="D95" s="96" t="s">
        <v>2462</v>
      </c>
      <c r="E95" s="136">
        <v>911</v>
      </c>
      <c r="F95" s="159" t="str">
        <f>VLOOKUP(E95,VIP!$A$2:$O14954,2,0)</f>
        <v>DRBR911</v>
      </c>
      <c r="G95" s="159" t="str">
        <f>VLOOKUP(E95,'LISTADO ATM'!$A$2:$B$900,2,0)</f>
        <v xml:space="preserve">ATM Oficina Venezuela II </v>
      </c>
      <c r="H95" s="159" t="str">
        <f>VLOOKUP(E95,VIP!$A$2:$O19915,7,FALSE)</f>
        <v>Si</v>
      </c>
      <c r="I95" s="159" t="str">
        <f>VLOOKUP(E95,VIP!$A$2:$O11880,8,FALSE)</f>
        <v>Si</v>
      </c>
      <c r="J95" s="159" t="str">
        <f>VLOOKUP(E95,VIP!$A$2:$O11830,8,FALSE)</f>
        <v>Si</v>
      </c>
      <c r="K95" s="159" t="str">
        <f>VLOOKUP(E95,VIP!$A$2:$O15404,6,0)</f>
        <v>SI</v>
      </c>
      <c r="L95" s="140" t="s">
        <v>2435</v>
      </c>
      <c r="M95" s="95" t="s">
        <v>2439</v>
      </c>
      <c r="N95" s="95" t="s">
        <v>2446</v>
      </c>
      <c r="O95" s="159" t="s">
        <v>2696</v>
      </c>
      <c r="P95" s="159"/>
      <c r="Q95" s="95" t="s">
        <v>2435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NORTE</v>
      </c>
      <c r="B96" s="150" t="s">
        <v>2670</v>
      </c>
      <c r="C96" s="96">
        <v>44423.069467592592</v>
      </c>
      <c r="D96" s="96" t="s">
        <v>2462</v>
      </c>
      <c r="E96" s="136">
        <v>910</v>
      </c>
      <c r="F96" s="159" t="str">
        <f>VLOOKUP(E96,VIP!$A$2:$O14953,2,0)</f>
        <v>DRBR12A</v>
      </c>
      <c r="G96" s="159" t="str">
        <f>VLOOKUP(E96,'LISTADO ATM'!$A$2:$B$900,2,0)</f>
        <v xml:space="preserve">ATM Oficina El Sol II (Santiago) </v>
      </c>
      <c r="H96" s="159" t="str">
        <f>VLOOKUP(E96,VIP!$A$2:$O19914,7,FALSE)</f>
        <v>Si</v>
      </c>
      <c r="I96" s="159" t="str">
        <f>VLOOKUP(E96,VIP!$A$2:$O11879,8,FALSE)</f>
        <v>Si</v>
      </c>
      <c r="J96" s="159" t="str">
        <f>VLOOKUP(E96,VIP!$A$2:$O11829,8,FALSE)</f>
        <v>Si</v>
      </c>
      <c r="K96" s="159" t="str">
        <f>VLOOKUP(E96,VIP!$A$2:$O15403,6,0)</f>
        <v>SI</v>
      </c>
      <c r="L96" s="140" t="s">
        <v>2435</v>
      </c>
      <c r="M96" s="95" t="s">
        <v>2439</v>
      </c>
      <c r="N96" s="95" t="s">
        <v>2446</v>
      </c>
      <c r="O96" s="159" t="s">
        <v>2696</v>
      </c>
      <c r="P96" s="159"/>
      <c r="Q96" s="95" t="s">
        <v>2435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>
        <v>3335989515</v>
      </c>
      <c r="C97" s="96">
        <v>44423.459467592591</v>
      </c>
      <c r="D97" s="96" t="s">
        <v>2175</v>
      </c>
      <c r="E97" s="136">
        <v>160</v>
      </c>
      <c r="F97" s="159" t="str">
        <f>VLOOKUP(E97,VIP!$A$2:$O14957,2,0)</f>
        <v>DRBR160</v>
      </c>
      <c r="G97" s="159" t="str">
        <f>VLOOKUP(E97,'LISTADO ATM'!$A$2:$B$900,2,0)</f>
        <v xml:space="preserve">ATM Oficina Herrera </v>
      </c>
      <c r="H97" s="159" t="str">
        <f>VLOOKUP(E97,VIP!$A$2:$O19918,7,FALSE)</f>
        <v>Si</v>
      </c>
      <c r="I97" s="159" t="str">
        <f>VLOOKUP(E97,VIP!$A$2:$O11883,8,FALSE)</f>
        <v>Si</v>
      </c>
      <c r="J97" s="159" t="str">
        <f>VLOOKUP(E97,VIP!$A$2:$O11833,8,FALSE)</f>
        <v>Si</v>
      </c>
      <c r="K97" s="159" t="str">
        <f>VLOOKUP(E97,VIP!$A$2:$O15407,6,0)</f>
        <v>NO</v>
      </c>
      <c r="L97" s="140" t="s">
        <v>2435</v>
      </c>
      <c r="M97" s="95" t="s">
        <v>2439</v>
      </c>
      <c r="N97" s="95" t="s">
        <v>2446</v>
      </c>
      <c r="O97" s="159" t="s">
        <v>2463</v>
      </c>
      <c r="P97" s="159"/>
      <c r="Q97" s="95" t="s">
        <v>2435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DISTRITO NACIONAL</v>
      </c>
      <c r="B98" s="150" t="s">
        <v>2713</v>
      </c>
      <c r="C98" s="96">
        <v>44423.61886574074</v>
      </c>
      <c r="D98" s="96" t="s">
        <v>2442</v>
      </c>
      <c r="E98" s="136">
        <v>435</v>
      </c>
      <c r="F98" s="159" t="str">
        <f>VLOOKUP(E98,VIP!$A$2:$O14986,2,0)</f>
        <v>DRBR435</v>
      </c>
      <c r="G98" s="159" t="str">
        <f>VLOOKUP(E98,'LISTADO ATM'!$A$2:$B$900,2,0)</f>
        <v xml:space="preserve">ATM Autobanco Torre I </v>
      </c>
      <c r="H98" s="159" t="str">
        <f>VLOOKUP(E98,VIP!$A$2:$O19947,7,FALSE)</f>
        <v>Si</v>
      </c>
      <c r="I98" s="159" t="str">
        <f>VLOOKUP(E98,VIP!$A$2:$O11912,8,FALSE)</f>
        <v>Si</v>
      </c>
      <c r="J98" s="159" t="str">
        <f>VLOOKUP(E98,VIP!$A$2:$O11862,8,FALSE)</f>
        <v>Si</v>
      </c>
      <c r="K98" s="159" t="str">
        <f>VLOOKUP(E98,VIP!$A$2:$O15436,6,0)</f>
        <v>SI</v>
      </c>
      <c r="L98" s="140" t="s">
        <v>2435</v>
      </c>
      <c r="M98" s="95" t="s">
        <v>2439</v>
      </c>
      <c r="N98" s="95" t="s">
        <v>2446</v>
      </c>
      <c r="O98" s="159" t="s">
        <v>2447</v>
      </c>
      <c r="P98" s="159"/>
      <c r="Q98" s="95" t="s">
        <v>2435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SUR</v>
      </c>
      <c r="B99" s="150" t="s">
        <v>2709</v>
      </c>
      <c r="C99" s="96">
        <v>44423.634502314817</v>
      </c>
      <c r="D99" s="96" t="s">
        <v>2656</v>
      </c>
      <c r="E99" s="136">
        <v>470</v>
      </c>
      <c r="F99" s="159" t="str">
        <f>VLOOKUP(E99,VIP!$A$2:$O14982,2,0)</f>
        <v>DRBR470</v>
      </c>
      <c r="G99" s="159" t="str">
        <f>VLOOKUP(E99,'LISTADO ATM'!$A$2:$B$900,2,0)</f>
        <v xml:space="preserve">ATM Hospital Taiwán (Azua) </v>
      </c>
      <c r="H99" s="159" t="str">
        <f>VLOOKUP(E99,VIP!$A$2:$O19943,7,FALSE)</f>
        <v>Si</v>
      </c>
      <c r="I99" s="159" t="str">
        <f>VLOOKUP(E99,VIP!$A$2:$O11908,8,FALSE)</f>
        <v>Si</v>
      </c>
      <c r="J99" s="159" t="str">
        <f>VLOOKUP(E99,VIP!$A$2:$O11858,8,FALSE)</f>
        <v>Si</v>
      </c>
      <c r="K99" s="159" t="str">
        <f>VLOOKUP(E99,VIP!$A$2:$O15432,6,0)</f>
        <v>NO</v>
      </c>
      <c r="L99" s="140" t="s">
        <v>2435</v>
      </c>
      <c r="M99" s="95" t="s">
        <v>2439</v>
      </c>
      <c r="N99" s="95" t="s">
        <v>2446</v>
      </c>
      <c r="O99" s="159" t="s">
        <v>2717</v>
      </c>
      <c r="P99" s="159"/>
      <c r="Q99" s="95" t="s">
        <v>2435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DISTRITO NACIONAL</v>
      </c>
      <c r="B100" s="150" t="s">
        <v>2728</v>
      </c>
      <c r="C100" s="96">
        <v>44423.843564814815</v>
      </c>
      <c r="D100" s="96" t="s">
        <v>2442</v>
      </c>
      <c r="E100" s="136">
        <v>267</v>
      </c>
      <c r="F100" s="159" t="str">
        <f>VLOOKUP(E100,VIP!$A$2:$O14976,2,0)</f>
        <v>DRBR267</v>
      </c>
      <c r="G100" s="159" t="str">
        <f>VLOOKUP(E100,'LISTADO ATM'!$A$2:$B$900,2,0)</f>
        <v xml:space="preserve">ATM Centro de Caja México </v>
      </c>
      <c r="H100" s="159" t="str">
        <f>VLOOKUP(E100,VIP!$A$2:$O19937,7,FALSE)</f>
        <v>Si</v>
      </c>
      <c r="I100" s="159" t="str">
        <f>VLOOKUP(E100,VIP!$A$2:$O11902,8,FALSE)</f>
        <v>Si</v>
      </c>
      <c r="J100" s="159" t="str">
        <f>VLOOKUP(E100,VIP!$A$2:$O11852,8,FALSE)</f>
        <v>Si</v>
      </c>
      <c r="K100" s="159" t="str">
        <f>VLOOKUP(E100,VIP!$A$2:$O15426,6,0)</f>
        <v>NO</v>
      </c>
      <c r="L100" s="140" t="s">
        <v>2435</v>
      </c>
      <c r="M100" s="95" t="s">
        <v>2439</v>
      </c>
      <c r="N100" s="95" t="s">
        <v>2446</v>
      </c>
      <c r="O100" s="159" t="s">
        <v>2447</v>
      </c>
      <c r="P100" s="159"/>
      <c r="Q100" s="95" t="s">
        <v>2435</v>
      </c>
      <c r="U100" s="78"/>
      <c r="V100" s="138"/>
    </row>
    <row r="101" spans="1:23" s="123" customFormat="1" ht="18" x14ac:dyDescent="0.25">
      <c r="A101" s="159" t="str">
        <f>VLOOKUP(E101,'LISTADO ATM'!$A$2:$C$901,3,0)</f>
        <v>ESTE</v>
      </c>
      <c r="B101" s="150" t="s">
        <v>2721</v>
      </c>
      <c r="C101" s="96">
        <v>44423.866516203707</v>
      </c>
      <c r="D101" s="96" t="s">
        <v>2462</v>
      </c>
      <c r="E101" s="136">
        <v>366</v>
      </c>
      <c r="F101" s="159" t="str">
        <f>VLOOKUP(E101,VIP!$A$2:$O14969,2,0)</f>
        <v>DRBR366</v>
      </c>
      <c r="G101" s="159" t="str">
        <f>VLOOKUP(E101,'LISTADO ATM'!$A$2:$B$900,2,0)</f>
        <v>ATM Oficina Boulevard (Higuey) II</v>
      </c>
      <c r="H101" s="159" t="str">
        <f>VLOOKUP(E101,VIP!$A$2:$O19930,7,FALSE)</f>
        <v>N/A</v>
      </c>
      <c r="I101" s="159" t="str">
        <f>VLOOKUP(E101,VIP!$A$2:$O11895,8,FALSE)</f>
        <v>N/A</v>
      </c>
      <c r="J101" s="159" t="str">
        <f>VLOOKUP(E101,VIP!$A$2:$O11845,8,FALSE)</f>
        <v>N/A</v>
      </c>
      <c r="K101" s="159" t="str">
        <f>VLOOKUP(E101,VIP!$A$2:$O15419,6,0)</f>
        <v>N/A</v>
      </c>
      <c r="L101" s="140" t="s">
        <v>2435</v>
      </c>
      <c r="M101" s="95" t="s">
        <v>2439</v>
      </c>
      <c r="N101" s="95" t="s">
        <v>2446</v>
      </c>
      <c r="O101" s="159" t="s">
        <v>2463</v>
      </c>
      <c r="P101" s="159"/>
      <c r="Q101" s="95" t="s">
        <v>2435</v>
      </c>
      <c r="R101" s="44"/>
      <c r="V101" s="78"/>
      <c r="W101" s="138"/>
    </row>
    <row r="102" spans="1:23" s="123" customFormat="1" ht="18" x14ac:dyDescent="0.25">
      <c r="A102" s="159" t="str">
        <f>VLOOKUP(E102,'LISTADO ATM'!$A$2:$C$901,3,0)</f>
        <v>ESTE</v>
      </c>
      <c r="B102" s="150" t="s">
        <v>2769</v>
      </c>
      <c r="C102" s="96">
        <v>44424.50199074074</v>
      </c>
      <c r="D102" s="96" t="s">
        <v>2462</v>
      </c>
      <c r="E102" s="136">
        <v>111</v>
      </c>
      <c r="F102" s="159" t="str">
        <f>VLOOKUP(E102,VIP!$A$2:$O14982,2,0)</f>
        <v>DRBR111</v>
      </c>
      <c r="G102" s="159" t="str">
        <f>VLOOKUP(E102,'LISTADO ATM'!$A$2:$B$900,2,0)</f>
        <v xml:space="preserve">ATM Oficina San Pedro </v>
      </c>
      <c r="H102" s="159" t="str">
        <f>VLOOKUP(E102,VIP!$A$2:$O19943,7,FALSE)</f>
        <v>Si</v>
      </c>
      <c r="I102" s="159" t="str">
        <f>VLOOKUP(E102,VIP!$A$2:$O11908,8,FALSE)</f>
        <v>Si</v>
      </c>
      <c r="J102" s="159" t="str">
        <f>VLOOKUP(E102,VIP!$A$2:$O11858,8,FALSE)</f>
        <v>Si</v>
      </c>
      <c r="K102" s="159" t="str">
        <f>VLOOKUP(E102,VIP!$A$2:$O15432,6,0)</f>
        <v>SI</v>
      </c>
      <c r="L102" s="140" t="s">
        <v>2435</v>
      </c>
      <c r="M102" s="95" t="s">
        <v>2439</v>
      </c>
      <c r="N102" s="95" t="s">
        <v>2446</v>
      </c>
      <c r="O102" s="159" t="s">
        <v>2463</v>
      </c>
      <c r="P102" s="159"/>
      <c r="Q102" s="95" t="s">
        <v>2435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DISTRITO NACIONAL</v>
      </c>
      <c r="B103" s="150" t="s">
        <v>2768</v>
      </c>
      <c r="C103" s="96">
        <v>44424.504849537036</v>
      </c>
      <c r="D103" s="96" t="s">
        <v>2442</v>
      </c>
      <c r="E103" s="136">
        <v>225</v>
      </c>
      <c r="F103" s="159" t="str">
        <f>VLOOKUP(E103,VIP!$A$2:$O14981,2,0)</f>
        <v>DRBR225</v>
      </c>
      <c r="G103" s="159" t="str">
        <f>VLOOKUP(E103,'LISTADO ATM'!$A$2:$B$900,2,0)</f>
        <v xml:space="preserve">ATM S/M Nacional Arroyo Hondo </v>
      </c>
      <c r="H103" s="159" t="str">
        <f>VLOOKUP(E103,VIP!$A$2:$O19942,7,FALSE)</f>
        <v>Si</v>
      </c>
      <c r="I103" s="159" t="str">
        <f>VLOOKUP(E103,VIP!$A$2:$O11907,8,FALSE)</f>
        <v>Si</v>
      </c>
      <c r="J103" s="159" t="str">
        <f>VLOOKUP(E103,VIP!$A$2:$O11857,8,FALSE)</f>
        <v>Si</v>
      </c>
      <c r="K103" s="159" t="str">
        <f>VLOOKUP(E103,VIP!$A$2:$O15431,6,0)</f>
        <v>NO</v>
      </c>
      <c r="L103" s="140" t="s">
        <v>2435</v>
      </c>
      <c r="M103" s="95" t="s">
        <v>2439</v>
      </c>
      <c r="N103" s="95" t="s">
        <v>2446</v>
      </c>
      <c r="O103" s="159" t="s">
        <v>2447</v>
      </c>
      <c r="P103" s="159"/>
      <c r="Q103" s="95" t="s">
        <v>2435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DISTRITO NACIONAL</v>
      </c>
      <c r="B104" s="150" t="s">
        <v>2759</v>
      </c>
      <c r="C104" s="96">
        <v>44424.030104166668</v>
      </c>
      <c r="D104" s="96" t="s">
        <v>2175</v>
      </c>
      <c r="E104" s="136">
        <v>461</v>
      </c>
      <c r="F104" s="159" t="str">
        <f>VLOOKUP(E104,VIP!$A$2:$O14984,2,0)</f>
        <v>DRBR461</v>
      </c>
      <c r="G104" s="159" t="str">
        <f>VLOOKUP(E104,'LISTADO ATM'!$A$2:$B$900,2,0)</f>
        <v xml:space="preserve">ATM Autobanco Sarasota I </v>
      </c>
      <c r="H104" s="159" t="str">
        <f>VLOOKUP(E104,VIP!$A$2:$O19945,7,FALSE)</f>
        <v>Si</v>
      </c>
      <c r="I104" s="159" t="str">
        <f>VLOOKUP(E104,VIP!$A$2:$O11910,8,FALSE)</f>
        <v>Si</v>
      </c>
      <c r="J104" s="159" t="str">
        <f>VLOOKUP(E104,VIP!$A$2:$O11860,8,FALSE)</f>
        <v>Si</v>
      </c>
      <c r="K104" s="159" t="str">
        <f>VLOOKUP(E104,VIP!$A$2:$O15434,6,0)</f>
        <v>SI</v>
      </c>
      <c r="L104" s="140" t="s">
        <v>2693</v>
      </c>
      <c r="M104" s="95" t="s">
        <v>2439</v>
      </c>
      <c r="N104" s="95" t="s">
        <v>2446</v>
      </c>
      <c r="O104" s="159" t="s">
        <v>2448</v>
      </c>
      <c r="P104" s="159"/>
      <c r="Q104" s="95" t="s">
        <v>2693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DISTRITO NACIONAL</v>
      </c>
      <c r="B105" s="150" t="s">
        <v>2754</v>
      </c>
      <c r="C105" s="96">
        <v>44424.053240740737</v>
      </c>
      <c r="D105" s="96" t="s">
        <v>2175</v>
      </c>
      <c r="E105" s="136">
        <v>813</v>
      </c>
      <c r="F105" s="159" t="str">
        <f>VLOOKUP(E105,VIP!$A$2:$O14979,2,0)</f>
        <v>DRBR815</v>
      </c>
      <c r="G105" s="159" t="str">
        <f>VLOOKUP(E105,'LISTADO ATM'!$A$2:$B$900,2,0)</f>
        <v>ATM Occidental Mall</v>
      </c>
      <c r="H105" s="159" t="str">
        <f>VLOOKUP(E105,VIP!$A$2:$O19940,7,FALSE)</f>
        <v>Si</v>
      </c>
      <c r="I105" s="159" t="str">
        <f>VLOOKUP(E105,VIP!$A$2:$O11905,8,FALSE)</f>
        <v>Si</v>
      </c>
      <c r="J105" s="159" t="str">
        <f>VLOOKUP(E105,VIP!$A$2:$O11855,8,FALSE)</f>
        <v>Si</v>
      </c>
      <c r="K105" s="159" t="str">
        <f>VLOOKUP(E105,VIP!$A$2:$O15429,6,0)</f>
        <v>NO</v>
      </c>
      <c r="L105" s="140" t="s">
        <v>2693</v>
      </c>
      <c r="M105" s="95" t="s">
        <v>2439</v>
      </c>
      <c r="N105" s="95" t="s">
        <v>2446</v>
      </c>
      <c r="O105" s="159" t="s">
        <v>2448</v>
      </c>
      <c r="P105" s="159"/>
      <c r="Q105" s="95" t="s">
        <v>2693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SUR</v>
      </c>
      <c r="B106" s="150" t="s">
        <v>2749</v>
      </c>
      <c r="C106" s="96">
        <v>44424.141064814816</v>
      </c>
      <c r="D106" s="96" t="s">
        <v>2175</v>
      </c>
      <c r="E106" s="136">
        <v>512</v>
      </c>
      <c r="F106" s="159" t="str">
        <f>VLOOKUP(E106,VIP!$A$2:$O14974,2,0)</f>
        <v>DRBR512</v>
      </c>
      <c r="G106" s="159" t="str">
        <f>VLOOKUP(E106,'LISTADO ATM'!$A$2:$B$900,2,0)</f>
        <v>ATM Plaza Jesús Ferreira</v>
      </c>
      <c r="H106" s="159" t="str">
        <f>VLOOKUP(E106,VIP!$A$2:$O19935,7,FALSE)</f>
        <v>N/A</v>
      </c>
      <c r="I106" s="159" t="str">
        <f>VLOOKUP(E106,VIP!$A$2:$O11900,8,FALSE)</f>
        <v>N/A</v>
      </c>
      <c r="J106" s="159" t="str">
        <f>VLOOKUP(E106,VIP!$A$2:$O11850,8,FALSE)</f>
        <v>N/A</v>
      </c>
      <c r="K106" s="159" t="str">
        <f>VLOOKUP(E106,VIP!$A$2:$O15424,6,0)</f>
        <v>N/A</v>
      </c>
      <c r="L106" s="140" t="s">
        <v>2693</v>
      </c>
      <c r="M106" s="95" t="s">
        <v>2439</v>
      </c>
      <c r="N106" s="95" t="s">
        <v>2446</v>
      </c>
      <c r="O106" s="159" t="s">
        <v>2448</v>
      </c>
      <c r="P106" s="159"/>
      <c r="Q106" s="95" t="s">
        <v>2693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SUR</v>
      </c>
      <c r="B107" s="150" t="s">
        <v>2649</v>
      </c>
      <c r="C107" s="96">
        <v>44422.757743055554</v>
      </c>
      <c r="D107" s="96" t="s">
        <v>2175</v>
      </c>
      <c r="E107" s="136">
        <v>582</v>
      </c>
      <c r="F107" s="159" t="str">
        <f>VLOOKUP(E107,VIP!$A$2:$O14938,2,0)</f>
        <v xml:space="preserve">DRBR582 </v>
      </c>
      <c r="G107" s="159" t="str">
        <f>VLOOKUP(E107,'LISTADO ATM'!$A$2:$B$900,2,0)</f>
        <v>ATM Estación Sabana Yegua</v>
      </c>
      <c r="H107" s="159" t="str">
        <f>VLOOKUP(E107,VIP!$A$2:$O19899,7,FALSE)</f>
        <v>N/A</v>
      </c>
      <c r="I107" s="159" t="str">
        <f>VLOOKUP(E107,VIP!$A$2:$O11864,8,FALSE)</f>
        <v>N/A</v>
      </c>
      <c r="J107" s="159" t="str">
        <f>VLOOKUP(E107,VIP!$A$2:$O11814,8,FALSE)</f>
        <v>N/A</v>
      </c>
      <c r="K107" s="159" t="str">
        <f>VLOOKUP(E107,VIP!$A$2:$O15388,6,0)</f>
        <v>N/A</v>
      </c>
      <c r="L107" s="140" t="s">
        <v>2648</v>
      </c>
      <c r="M107" s="95" t="s">
        <v>2439</v>
      </c>
      <c r="N107" s="95" t="s">
        <v>2446</v>
      </c>
      <c r="O107" s="159" t="s">
        <v>2448</v>
      </c>
      <c r="P107" s="159" t="s">
        <v>2635</v>
      </c>
      <c r="Q107" s="95" t="s">
        <v>2622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DISTRITO NACIONAL</v>
      </c>
      <c r="B108" s="150" t="s">
        <v>2664</v>
      </c>
      <c r="C108" s="96">
        <v>44422.908877314818</v>
      </c>
      <c r="D108" s="96" t="s">
        <v>2175</v>
      </c>
      <c r="E108" s="136">
        <v>379</v>
      </c>
      <c r="F108" s="159" t="str">
        <f>VLOOKUP(E108,VIP!$A$2:$O14939,2,0)</f>
        <v>DRBR379</v>
      </c>
      <c r="G108" s="159" t="str">
        <f>VLOOKUP(E108,'LISTADO ATM'!$A$2:$B$900,2,0)</f>
        <v>ATM S/M Nacional Plaza Central</v>
      </c>
      <c r="H108" s="159">
        <f>VLOOKUP(E108,VIP!$A$2:$O19912,7,FALSE)</f>
        <v>0</v>
      </c>
      <c r="I108" s="159">
        <f>VLOOKUP(E108,VIP!$A$2:$O11877,8,FALSE)</f>
        <v>0</v>
      </c>
      <c r="J108" s="159">
        <f>VLOOKUP(E108,VIP!$A$2:$O11827,8,FALSE)</f>
        <v>0</v>
      </c>
      <c r="K108" s="159">
        <f>VLOOKUP(E108,VIP!$A$2:$O15401,6,0)</f>
        <v>0</v>
      </c>
      <c r="L108" s="140" t="s">
        <v>2648</v>
      </c>
      <c r="M108" s="95" t="s">
        <v>2439</v>
      </c>
      <c r="N108" s="95" t="s">
        <v>2446</v>
      </c>
      <c r="O108" s="159" t="s">
        <v>2448</v>
      </c>
      <c r="P108" s="159" t="s">
        <v>2635</v>
      </c>
      <c r="Q108" s="95" t="s">
        <v>2622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ESTE</v>
      </c>
      <c r="B109" s="150" t="s">
        <v>2663</v>
      </c>
      <c r="C109" s="96">
        <v>44422.910532407404</v>
      </c>
      <c r="D109" s="96" t="s">
        <v>2175</v>
      </c>
      <c r="E109" s="136">
        <v>742</v>
      </c>
      <c r="F109" s="159" t="str">
        <f>VLOOKUP(E109,VIP!$A$2:$O14950,2,0)</f>
        <v>DRBR990</v>
      </c>
      <c r="G109" s="159" t="str">
        <f>VLOOKUP(E109,'LISTADO ATM'!$A$2:$B$900,2,0)</f>
        <v xml:space="preserve">ATM Oficina Plaza del Rey (La Romana) </v>
      </c>
      <c r="H109" s="159" t="str">
        <f>VLOOKUP(E109,VIP!$A$2:$O19911,7,FALSE)</f>
        <v>Si</v>
      </c>
      <c r="I109" s="159" t="str">
        <f>VLOOKUP(E109,VIP!$A$2:$O11876,8,FALSE)</f>
        <v>Si</v>
      </c>
      <c r="J109" s="159" t="str">
        <f>VLOOKUP(E109,VIP!$A$2:$O11826,8,FALSE)</f>
        <v>Si</v>
      </c>
      <c r="K109" s="159" t="str">
        <f>VLOOKUP(E109,VIP!$A$2:$O15400,6,0)</f>
        <v>NO</v>
      </c>
      <c r="L109" s="140" t="s">
        <v>2648</v>
      </c>
      <c r="M109" s="95" t="s">
        <v>2439</v>
      </c>
      <c r="N109" s="95" t="s">
        <v>2446</v>
      </c>
      <c r="O109" s="159" t="s">
        <v>2448</v>
      </c>
      <c r="P109" s="159" t="s">
        <v>2635</v>
      </c>
      <c r="Q109" s="95" t="s">
        <v>2622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SUR</v>
      </c>
      <c r="B110" s="150" t="s">
        <v>2706</v>
      </c>
      <c r="C110" s="96">
        <v>44423.640486111108</v>
      </c>
      <c r="D110" s="96" t="s">
        <v>2656</v>
      </c>
      <c r="E110" s="136">
        <v>103</v>
      </c>
      <c r="F110" s="159" t="str">
        <f>VLOOKUP(E110,VIP!$A$2:$O14979,2,0)</f>
        <v>DRBR103</v>
      </c>
      <c r="G110" s="159" t="str">
        <f>VLOOKUP(E110,'LISTADO ATM'!$A$2:$B$900,2,0)</f>
        <v xml:space="preserve">ATM Oficina Las Matas de Farfán </v>
      </c>
      <c r="H110" s="159" t="str">
        <f>VLOOKUP(E110,VIP!$A$2:$O19940,7,FALSE)</f>
        <v>Si</v>
      </c>
      <c r="I110" s="159" t="str">
        <f>VLOOKUP(E110,VIP!$A$2:$O11905,8,FALSE)</f>
        <v>Si</v>
      </c>
      <c r="J110" s="159" t="str">
        <f>VLOOKUP(E110,VIP!$A$2:$O11855,8,FALSE)</f>
        <v>Si</v>
      </c>
      <c r="K110" s="159" t="str">
        <f>VLOOKUP(E110,VIP!$A$2:$O15429,6,0)</f>
        <v>NO</v>
      </c>
      <c r="L110" s="140" t="s">
        <v>2716</v>
      </c>
      <c r="M110" s="95" t="s">
        <v>2439</v>
      </c>
      <c r="N110" s="95" t="s">
        <v>2446</v>
      </c>
      <c r="O110" s="159" t="s">
        <v>2717</v>
      </c>
      <c r="P110" s="159"/>
      <c r="Q110" s="95" t="s">
        <v>2716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DISTRITO NACIONAL</v>
      </c>
      <c r="B111" s="150" t="s">
        <v>2632</v>
      </c>
      <c r="C111" s="96">
        <v>44422.453611111108</v>
      </c>
      <c r="D111" s="96" t="s">
        <v>2462</v>
      </c>
      <c r="E111" s="136">
        <v>551</v>
      </c>
      <c r="F111" s="159" t="str">
        <f>VLOOKUP(E111,VIP!$A$2:$O14932,2,0)</f>
        <v>DRBR01C</v>
      </c>
      <c r="G111" s="159" t="str">
        <f>VLOOKUP(E111,'LISTADO ATM'!$A$2:$B$900,2,0)</f>
        <v xml:space="preserve">ATM Oficina Padre Castellanos </v>
      </c>
      <c r="H111" s="159" t="str">
        <f>VLOOKUP(E111,VIP!$A$2:$O19893,7,FALSE)</f>
        <v>Si</v>
      </c>
      <c r="I111" s="159" t="str">
        <f>VLOOKUP(E111,VIP!$A$2:$O11858,8,FALSE)</f>
        <v>Si</v>
      </c>
      <c r="J111" s="159" t="str">
        <f>VLOOKUP(E111,VIP!$A$2:$O11808,8,FALSE)</f>
        <v>Si</v>
      </c>
      <c r="K111" s="159" t="str">
        <f>VLOOKUP(E111,VIP!$A$2:$O15382,6,0)</f>
        <v>NO</v>
      </c>
      <c r="L111" s="140" t="s">
        <v>2411</v>
      </c>
      <c r="M111" s="95" t="s">
        <v>2439</v>
      </c>
      <c r="N111" s="95" t="s">
        <v>2446</v>
      </c>
      <c r="O111" s="159" t="s">
        <v>2463</v>
      </c>
      <c r="P111" s="159"/>
      <c r="Q111" s="95" t="s">
        <v>2411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ESTE</v>
      </c>
      <c r="B112" s="150" t="s">
        <v>2640</v>
      </c>
      <c r="C112" s="96">
        <v>44422.524317129632</v>
      </c>
      <c r="D112" s="96" t="s">
        <v>2442</v>
      </c>
      <c r="E112" s="136">
        <v>68</v>
      </c>
      <c r="F112" s="159" t="str">
        <f>VLOOKUP(E112,VIP!$A$2:$O14941,2,0)</f>
        <v>DRBR068</v>
      </c>
      <c r="G112" s="159" t="str">
        <f>VLOOKUP(E112,'LISTADO ATM'!$A$2:$B$900,2,0)</f>
        <v xml:space="preserve">ATM Hotel Nickelodeon (Punta Cana) </v>
      </c>
      <c r="H112" s="159" t="str">
        <f>VLOOKUP(E112,VIP!$A$2:$O19902,7,FALSE)</f>
        <v>Si</v>
      </c>
      <c r="I112" s="159" t="str">
        <f>VLOOKUP(E112,VIP!$A$2:$O11867,8,FALSE)</f>
        <v>Si</v>
      </c>
      <c r="J112" s="159" t="str">
        <f>VLOOKUP(E112,VIP!$A$2:$O11817,8,FALSE)</f>
        <v>Si</v>
      </c>
      <c r="K112" s="159" t="str">
        <f>VLOOKUP(E112,VIP!$A$2:$O15391,6,0)</f>
        <v>NO</v>
      </c>
      <c r="L112" s="140" t="s">
        <v>2411</v>
      </c>
      <c r="M112" s="95" t="s">
        <v>2439</v>
      </c>
      <c r="N112" s="95" t="s">
        <v>2446</v>
      </c>
      <c r="O112" s="159" t="s">
        <v>2447</v>
      </c>
      <c r="P112" s="159"/>
      <c r="Q112" s="95" t="s">
        <v>2411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NORTE</v>
      </c>
      <c r="B113" s="150" t="s">
        <v>2636</v>
      </c>
      <c r="C113" s="96">
        <v>44422.58457175926</v>
      </c>
      <c r="D113" s="96" t="s">
        <v>2462</v>
      </c>
      <c r="E113" s="136">
        <v>969</v>
      </c>
      <c r="F113" s="159" t="str">
        <f>VLOOKUP(E113,VIP!$A$2:$O14932,2,0)</f>
        <v>DRBR12F</v>
      </c>
      <c r="G113" s="159" t="str">
        <f>VLOOKUP(E113,'LISTADO ATM'!$A$2:$B$900,2,0)</f>
        <v xml:space="preserve">ATM Oficina El Sol I (Santiago) </v>
      </c>
      <c r="H113" s="159" t="str">
        <f>VLOOKUP(E113,VIP!$A$2:$O19893,7,FALSE)</f>
        <v>Si</v>
      </c>
      <c r="I113" s="159" t="str">
        <f>VLOOKUP(E113,VIP!$A$2:$O11858,8,FALSE)</f>
        <v>Si</v>
      </c>
      <c r="J113" s="159" t="str">
        <f>VLOOKUP(E113,VIP!$A$2:$O11808,8,FALSE)</f>
        <v>Si</v>
      </c>
      <c r="K113" s="159" t="str">
        <f>VLOOKUP(E113,VIP!$A$2:$O15382,6,0)</f>
        <v>SI</v>
      </c>
      <c r="L113" s="140" t="s">
        <v>2411</v>
      </c>
      <c r="M113" s="95" t="s">
        <v>2439</v>
      </c>
      <c r="N113" s="95" t="s">
        <v>2446</v>
      </c>
      <c r="O113" s="159" t="s">
        <v>2463</v>
      </c>
      <c r="P113" s="159"/>
      <c r="Q113" s="95" t="s">
        <v>2411</v>
      </c>
      <c r="R113" s="44"/>
      <c r="V113" s="78"/>
      <c r="W113" s="138"/>
    </row>
    <row r="114" spans="1:23" ht="18" x14ac:dyDescent="0.25">
      <c r="A114" s="162" t="str">
        <f>VLOOKUP(E114,'LISTADO ATM'!$A$2:$C$901,3,0)</f>
        <v>ESTE</v>
      </c>
      <c r="B114" s="150" t="s">
        <v>2665</v>
      </c>
      <c r="C114" s="96">
        <v>44422.895162037035</v>
      </c>
      <c r="D114" s="96" t="s">
        <v>2442</v>
      </c>
      <c r="E114" s="136">
        <v>399</v>
      </c>
      <c r="F114" s="162" t="str">
        <f>VLOOKUP(E114,VIP!$A$2:$O14957,2,0)</f>
        <v>DRBR399</v>
      </c>
      <c r="G114" s="162" t="str">
        <f>VLOOKUP(E114,'LISTADO ATM'!$A$2:$B$900,2,0)</f>
        <v xml:space="preserve">ATM Oficina La Romana II </v>
      </c>
      <c r="H114" s="162" t="str">
        <f>VLOOKUP(E114,VIP!$A$2:$O19918,7,FALSE)</f>
        <v>Si</v>
      </c>
      <c r="I114" s="162" t="str">
        <f>VLOOKUP(E114,VIP!$A$2:$O11883,8,FALSE)</f>
        <v>Si</v>
      </c>
      <c r="J114" s="162" t="str">
        <f>VLOOKUP(E114,VIP!$A$2:$O11833,8,FALSE)</f>
        <v>Si</v>
      </c>
      <c r="K114" s="162" t="str">
        <f>VLOOKUP(E114,VIP!$A$2:$O15407,6,0)</f>
        <v>NO</v>
      </c>
      <c r="L114" s="140" t="s">
        <v>2411</v>
      </c>
      <c r="M114" s="95" t="s">
        <v>2439</v>
      </c>
      <c r="N114" s="95" t="s">
        <v>2446</v>
      </c>
      <c r="O114" s="162" t="s">
        <v>2447</v>
      </c>
      <c r="P114" s="162"/>
      <c r="Q114" s="95" t="s">
        <v>2411</v>
      </c>
    </row>
    <row r="115" spans="1:23" ht="18" x14ac:dyDescent="0.25">
      <c r="A115" s="162" t="str">
        <f>VLOOKUP(E115,'LISTADO ATM'!$A$2:$C$901,3,0)</f>
        <v>NORTE</v>
      </c>
      <c r="B115" s="150" t="s">
        <v>2662</v>
      </c>
      <c r="C115" s="96">
        <v>44422.914837962962</v>
      </c>
      <c r="D115" s="96" t="s">
        <v>2462</v>
      </c>
      <c r="E115" s="136">
        <v>142</v>
      </c>
      <c r="F115" s="162" t="str">
        <f>VLOOKUP(E115,VIP!$A$2:$O14947,2,0)</f>
        <v>DRBR142</v>
      </c>
      <c r="G115" s="162" t="str">
        <f>VLOOKUP(E115,'LISTADO ATM'!$A$2:$B$900,2,0)</f>
        <v xml:space="preserve">ATM Centro de Caja Galerías Bonao </v>
      </c>
      <c r="H115" s="162" t="str">
        <f>VLOOKUP(E115,VIP!$A$2:$O19908,7,FALSE)</f>
        <v>Si</v>
      </c>
      <c r="I115" s="162" t="str">
        <f>VLOOKUP(E115,VIP!$A$2:$O11873,8,FALSE)</f>
        <v>Si</v>
      </c>
      <c r="J115" s="162" t="str">
        <f>VLOOKUP(E115,VIP!$A$2:$O11823,8,FALSE)</f>
        <v>Si</v>
      </c>
      <c r="K115" s="162" t="str">
        <f>VLOOKUP(E115,VIP!$A$2:$O15397,6,0)</f>
        <v>SI</v>
      </c>
      <c r="L115" s="140" t="s">
        <v>2411</v>
      </c>
      <c r="M115" s="95" t="s">
        <v>2439</v>
      </c>
      <c r="N115" s="95" t="s">
        <v>2446</v>
      </c>
      <c r="O115" s="162" t="s">
        <v>2463</v>
      </c>
      <c r="P115" s="162"/>
      <c r="Q115" s="95" t="s">
        <v>2411</v>
      </c>
    </row>
    <row r="116" spans="1:23" ht="18" x14ac:dyDescent="0.25">
      <c r="A116" s="162" t="str">
        <f>VLOOKUP(E116,'LISTADO ATM'!$A$2:$C$901,3,0)</f>
        <v>DISTRITO NACIONAL</v>
      </c>
      <c r="B116" s="150" t="s">
        <v>2692</v>
      </c>
      <c r="C116" s="96">
        <v>44423.018483796295</v>
      </c>
      <c r="D116" s="96" t="s">
        <v>2462</v>
      </c>
      <c r="E116" s="136">
        <v>713</v>
      </c>
      <c r="F116" s="162" t="str">
        <f>VLOOKUP(E116,VIP!$A$2:$O14975,2,0)</f>
        <v>DRBR016</v>
      </c>
      <c r="G116" s="162" t="str">
        <f>VLOOKUP(E116,'LISTADO ATM'!$A$2:$B$900,2,0)</f>
        <v xml:space="preserve">ATM Oficina Las Américas </v>
      </c>
      <c r="H116" s="162" t="str">
        <f>VLOOKUP(E116,VIP!$A$2:$O19936,7,FALSE)</f>
        <v>Si</v>
      </c>
      <c r="I116" s="162" t="str">
        <f>VLOOKUP(E116,VIP!$A$2:$O11901,8,FALSE)</f>
        <v>Si</v>
      </c>
      <c r="J116" s="162" t="str">
        <f>VLOOKUP(E116,VIP!$A$2:$O11851,8,FALSE)</f>
        <v>Si</v>
      </c>
      <c r="K116" s="162" t="str">
        <f>VLOOKUP(E116,VIP!$A$2:$O15425,6,0)</f>
        <v>NO</v>
      </c>
      <c r="L116" s="140" t="s">
        <v>2411</v>
      </c>
      <c r="M116" s="95" t="s">
        <v>2439</v>
      </c>
      <c r="N116" s="95" t="s">
        <v>2446</v>
      </c>
      <c r="O116" s="162" t="s">
        <v>2696</v>
      </c>
      <c r="P116" s="162"/>
      <c r="Q116" s="95" t="s">
        <v>2411</v>
      </c>
    </row>
    <row r="117" spans="1:23" ht="18" x14ac:dyDescent="0.25">
      <c r="A117" s="162" t="str">
        <f>VLOOKUP(E117,'LISTADO ATM'!$A$2:$C$901,3,0)</f>
        <v>ESTE</v>
      </c>
      <c r="B117" s="150" t="s">
        <v>2681</v>
      </c>
      <c r="C117" s="96">
        <v>44423.034837962965</v>
      </c>
      <c r="D117" s="96" t="s">
        <v>2462</v>
      </c>
      <c r="E117" s="136">
        <v>345</v>
      </c>
      <c r="F117" s="162" t="str">
        <f>VLOOKUP(E117,VIP!$A$2:$O14964,2,0)</f>
        <v>DRBR345</v>
      </c>
      <c r="G117" s="162" t="str">
        <f>VLOOKUP(E117,'LISTADO ATM'!$A$2:$B$900,2,0)</f>
        <v>ATM Oficina Yamasá  II</v>
      </c>
      <c r="H117" s="162" t="str">
        <f>VLOOKUP(E117,VIP!$A$2:$O19925,7,FALSE)</f>
        <v>N/A</v>
      </c>
      <c r="I117" s="162" t="str">
        <f>VLOOKUP(E117,VIP!$A$2:$O11890,8,FALSE)</f>
        <v>N/A</v>
      </c>
      <c r="J117" s="162" t="str">
        <f>VLOOKUP(E117,VIP!$A$2:$O11840,8,FALSE)</f>
        <v>N/A</v>
      </c>
      <c r="K117" s="162" t="str">
        <f>VLOOKUP(E117,VIP!$A$2:$O15414,6,0)</f>
        <v>N/A</v>
      </c>
      <c r="L117" s="140" t="s">
        <v>2411</v>
      </c>
      <c r="M117" s="95" t="s">
        <v>2439</v>
      </c>
      <c r="N117" s="95" t="s">
        <v>2446</v>
      </c>
      <c r="O117" s="162" t="s">
        <v>2696</v>
      </c>
      <c r="P117" s="162"/>
      <c r="Q117" s="95" t="s">
        <v>2411</v>
      </c>
    </row>
    <row r="118" spans="1:23" ht="18" x14ac:dyDescent="0.25">
      <c r="A118" s="162" t="str">
        <f>VLOOKUP(E118,'LISTADO ATM'!$A$2:$C$901,3,0)</f>
        <v>DISTRITO NACIONAL</v>
      </c>
      <c r="B118" s="150" t="s">
        <v>2676</v>
      </c>
      <c r="C118" s="96">
        <v>44423.047685185185</v>
      </c>
      <c r="D118" s="96" t="s">
        <v>2462</v>
      </c>
      <c r="E118" s="136">
        <v>957</v>
      </c>
      <c r="F118" s="162" t="str">
        <f>VLOOKUP(E118,VIP!$A$2:$O14959,2,0)</f>
        <v>DRBR23F</v>
      </c>
      <c r="G118" s="162" t="str">
        <f>VLOOKUP(E118,'LISTADO ATM'!$A$2:$B$900,2,0)</f>
        <v xml:space="preserve">ATM Oficina Venezuela </v>
      </c>
      <c r="H118" s="162" t="str">
        <f>VLOOKUP(E118,VIP!$A$2:$O19920,7,FALSE)</f>
        <v>Si</v>
      </c>
      <c r="I118" s="162" t="str">
        <f>VLOOKUP(E118,VIP!$A$2:$O11885,8,FALSE)</f>
        <v>Si</v>
      </c>
      <c r="J118" s="162" t="str">
        <f>VLOOKUP(E118,VIP!$A$2:$O11835,8,FALSE)</f>
        <v>Si</v>
      </c>
      <c r="K118" s="162" t="str">
        <f>VLOOKUP(E118,VIP!$A$2:$O15409,6,0)</f>
        <v>SI</v>
      </c>
      <c r="L118" s="140" t="s">
        <v>2411</v>
      </c>
      <c r="M118" s="95" t="s">
        <v>2439</v>
      </c>
      <c r="N118" s="95" t="s">
        <v>2446</v>
      </c>
      <c r="O118" s="162" t="s">
        <v>2696</v>
      </c>
      <c r="P118" s="162"/>
      <c r="Q118" s="95" t="s">
        <v>2411</v>
      </c>
    </row>
    <row r="119" spans="1:23" ht="18" x14ac:dyDescent="0.25">
      <c r="A119" s="162" t="str">
        <f>VLOOKUP(E119,'LISTADO ATM'!$A$2:$C$901,3,0)</f>
        <v>ESTE</v>
      </c>
      <c r="B119" s="150" t="s">
        <v>2675</v>
      </c>
      <c r="C119" s="96">
        <v>44423.052337962959</v>
      </c>
      <c r="D119" s="96" t="s">
        <v>2462</v>
      </c>
      <c r="E119" s="136">
        <v>211</v>
      </c>
      <c r="F119" s="162" t="str">
        <f>VLOOKUP(E119,VIP!$A$2:$O14958,2,0)</f>
        <v>DRBR211</v>
      </c>
      <c r="G119" s="162" t="str">
        <f>VLOOKUP(E119,'LISTADO ATM'!$A$2:$B$900,2,0)</f>
        <v xml:space="preserve">ATM Oficina La Romana I </v>
      </c>
      <c r="H119" s="162" t="str">
        <f>VLOOKUP(E119,VIP!$A$2:$O19919,7,FALSE)</f>
        <v>Si</v>
      </c>
      <c r="I119" s="162" t="str">
        <f>VLOOKUP(E119,VIP!$A$2:$O11884,8,FALSE)</f>
        <v>Si</v>
      </c>
      <c r="J119" s="162" t="str">
        <f>VLOOKUP(E119,VIP!$A$2:$O11834,8,FALSE)</f>
        <v>Si</v>
      </c>
      <c r="K119" s="162" t="str">
        <f>VLOOKUP(E119,VIP!$A$2:$O15408,6,0)</f>
        <v>NO</v>
      </c>
      <c r="L119" s="140" t="s">
        <v>2411</v>
      </c>
      <c r="M119" s="95" t="s">
        <v>2439</v>
      </c>
      <c r="N119" s="95" t="s">
        <v>2446</v>
      </c>
      <c r="O119" s="162" t="s">
        <v>2696</v>
      </c>
      <c r="P119" s="162"/>
      <c r="Q119" s="95" t="s">
        <v>2411</v>
      </c>
    </row>
    <row r="120" spans="1:23" ht="18" x14ac:dyDescent="0.25">
      <c r="A120" s="162" t="str">
        <f>VLOOKUP(E120,'LISTADO ATM'!$A$2:$C$901,3,0)</f>
        <v>ESTE</v>
      </c>
      <c r="B120" s="150" t="s">
        <v>2672</v>
      </c>
      <c r="C120" s="96">
        <v>44423.064432870371</v>
      </c>
      <c r="D120" s="96" t="s">
        <v>2442</v>
      </c>
      <c r="E120" s="136">
        <v>609</v>
      </c>
      <c r="F120" s="162" t="str">
        <f>VLOOKUP(E120,VIP!$A$2:$O14955,2,0)</f>
        <v>DRBR120</v>
      </c>
      <c r="G120" s="162" t="str">
        <f>VLOOKUP(E120,'LISTADO ATM'!$A$2:$B$900,2,0)</f>
        <v xml:space="preserve">ATM S/M Jumbo (San Pedro) </v>
      </c>
      <c r="H120" s="162" t="str">
        <f>VLOOKUP(E120,VIP!$A$2:$O19916,7,FALSE)</f>
        <v>Si</v>
      </c>
      <c r="I120" s="162" t="str">
        <f>VLOOKUP(E120,VIP!$A$2:$O11881,8,FALSE)</f>
        <v>Si</v>
      </c>
      <c r="J120" s="162" t="str">
        <f>VLOOKUP(E120,VIP!$A$2:$O11831,8,FALSE)</f>
        <v>Si</v>
      </c>
      <c r="K120" s="162" t="str">
        <f>VLOOKUP(E120,VIP!$A$2:$O15405,6,0)</f>
        <v>NO</v>
      </c>
      <c r="L120" s="140" t="s">
        <v>2411</v>
      </c>
      <c r="M120" s="95" t="s">
        <v>2439</v>
      </c>
      <c r="N120" s="95" t="s">
        <v>2446</v>
      </c>
      <c r="O120" s="162" t="s">
        <v>2447</v>
      </c>
      <c r="P120" s="162"/>
      <c r="Q120" s="95" t="s">
        <v>2411</v>
      </c>
    </row>
    <row r="121" spans="1:23" ht="18" x14ac:dyDescent="0.25">
      <c r="A121" s="162" t="str">
        <f>VLOOKUP(E121,'LISTADO ATM'!$A$2:$C$901,3,0)</f>
        <v>DISTRITO NACIONAL</v>
      </c>
      <c r="B121" s="150">
        <v>3335989503</v>
      </c>
      <c r="C121" s="96">
        <v>44423.357905092591</v>
      </c>
      <c r="D121" s="96" t="s">
        <v>2442</v>
      </c>
      <c r="E121" s="136">
        <v>183</v>
      </c>
      <c r="F121" s="162" t="str">
        <f>VLOOKUP(E121,VIP!$A$2:$O14955,2,0)</f>
        <v>DRBR183</v>
      </c>
      <c r="G121" s="162" t="str">
        <f>VLOOKUP(E121,'LISTADO ATM'!$A$2:$B$900,2,0)</f>
        <v>ATM Estación Nativa Km. 22 Aut. Duarte.</v>
      </c>
      <c r="H121" s="162" t="str">
        <f>VLOOKUP(E121,VIP!$A$2:$O19916,7,FALSE)</f>
        <v>N/A</v>
      </c>
      <c r="I121" s="162" t="str">
        <f>VLOOKUP(E121,VIP!$A$2:$O11881,8,FALSE)</f>
        <v>N/A</v>
      </c>
      <c r="J121" s="162" t="str">
        <f>VLOOKUP(E121,VIP!$A$2:$O11831,8,FALSE)</f>
        <v>N/A</v>
      </c>
      <c r="K121" s="162" t="str">
        <f>VLOOKUP(E121,VIP!$A$2:$O15405,6,0)</f>
        <v>N/A</v>
      </c>
      <c r="L121" s="140" t="s">
        <v>2411</v>
      </c>
      <c r="M121" s="95" t="s">
        <v>2439</v>
      </c>
      <c r="N121" s="95" t="s">
        <v>2446</v>
      </c>
      <c r="O121" s="162" t="s">
        <v>2447</v>
      </c>
      <c r="P121" s="162"/>
      <c r="Q121" s="95" t="s">
        <v>2411</v>
      </c>
    </row>
    <row r="122" spans="1:23" ht="18" x14ac:dyDescent="0.25">
      <c r="A122" s="162" t="str">
        <f>VLOOKUP(E122,'LISTADO ATM'!$A$2:$C$901,3,0)</f>
        <v>NORTE</v>
      </c>
      <c r="B122" s="150">
        <v>3335989514</v>
      </c>
      <c r="C122" s="96">
        <v>44423.458321759259</v>
      </c>
      <c r="D122" s="96" t="s">
        <v>2175</v>
      </c>
      <c r="E122" s="136">
        <v>965</v>
      </c>
      <c r="F122" s="162" t="str">
        <f>VLOOKUP(E122,VIP!$A$2:$O14958,2,0)</f>
        <v>DRBR965</v>
      </c>
      <c r="G122" s="162" t="str">
        <f>VLOOKUP(E122,'LISTADO ATM'!$A$2:$B$900,2,0)</f>
        <v xml:space="preserve">ATM S/M La Fuente FUN (Santiago) </v>
      </c>
      <c r="H122" s="162" t="str">
        <f>VLOOKUP(E122,VIP!$A$2:$O19919,7,FALSE)</f>
        <v>Si</v>
      </c>
      <c r="I122" s="162" t="str">
        <f>VLOOKUP(E122,VIP!$A$2:$O11884,8,FALSE)</f>
        <v>Si</v>
      </c>
      <c r="J122" s="162" t="str">
        <f>VLOOKUP(E122,VIP!$A$2:$O11834,8,FALSE)</f>
        <v>Si</v>
      </c>
      <c r="K122" s="162" t="str">
        <f>VLOOKUP(E122,VIP!$A$2:$O15408,6,0)</f>
        <v>NO</v>
      </c>
      <c r="L122" s="140" t="s">
        <v>2411</v>
      </c>
      <c r="M122" s="95" t="s">
        <v>2439</v>
      </c>
      <c r="N122" s="95" t="s">
        <v>2446</v>
      </c>
      <c r="O122" s="162" t="s">
        <v>2463</v>
      </c>
      <c r="P122" s="162"/>
      <c r="Q122" s="95" t="s">
        <v>2411</v>
      </c>
    </row>
    <row r="123" spans="1:23" ht="18" x14ac:dyDescent="0.25">
      <c r="A123" s="162" t="str">
        <f>VLOOKUP(E123,'LISTADO ATM'!$A$2:$C$901,3,0)</f>
        <v>DISTRITO NACIONAL</v>
      </c>
      <c r="B123" s="150">
        <v>3335989522</v>
      </c>
      <c r="C123" s="96">
        <v>44423.527037037034</v>
      </c>
      <c r="D123" s="96" t="s">
        <v>2462</v>
      </c>
      <c r="E123" s="136">
        <v>527</v>
      </c>
      <c r="F123" s="162" t="str">
        <f>VLOOKUP(E123,VIP!$A$2:$O14966,2,0)</f>
        <v>DRBR527</v>
      </c>
      <c r="G123" s="162" t="str">
        <f>VLOOKUP(E123,'LISTADO ATM'!$A$2:$B$900,2,0)</f>
        <v>ATM Oficina Zona Oriental II</v>
      </c>
      <c r="H123" s="162" t="str">
        <f>VLOOKUP(E123,VIP!$A$2:$O19927,7,FALSE)</f>
        <v>Si</v>
      </c>
      <c r="I123" s="162" t="str">
        <f>VLOOKUP(E123,VIP!$A$2:$O11892,8,FALSE)</f>
        <v>Si</v>
      </c>
      <c r="J123" s="162" t="str">
        <f>VLOOKUP(E123,VIP!$A$2:$O11842,8,FALSE)</f>
        <v>Si</v>
      </c>
      <c r="K123" s="162" t="str">
        <f>VLOOKUP(E123,VIP!$A$2:$O15416,6,0)</f>
        <v>SI</v>
      </c>
      <c r="L123" s="140" t="s">
        <v>2411</v>
      </c>
      <c r="M123" s="95" t="s">
        <v>2439</v>
      </c>
      <c r="N123" s="95" t="s">
        <v>2446</v>
      </c>
      <c r="O123" s="162" t="s">
        <v>2463</v>
      </c>
      <c r="P123" s="162"/>
      <c r="Q123" s="95" t="s">
        <v>2411</v>
      </c>
    </row>
    <row r="124" spans="1:23" ht="18" x14ac:dyDescent="0.25">
      <c r="A124" s="162" t="str">
        <f>VLOOKUP(E124,'LISTADO ATM'!$A$2:$C$901,3,0)</f>
        <v>SUR</v>
      </c>
      <c r="B124" s="150">
        <v>3335989523</v>
      </c>
      <c r="C124" s="96">
        <v>44423.528078703705</v>
      </c>
      <c r="D124" s="96" t="s">
        <v>2462</v>
      </c>
      <c r="E124" s="136">
        <v>881</v>
      </c>
      <c r="F124" s="162" t="str">
        <f>VLOOKUP(E124,VIP!$A$2:$O14965,2,0)</f>
        <v>DRBR881</v>
      </c>
      <c r="G124" s="162" t="str">
        <f>VLOOKUP(E124,'LISTADO ATM'!$A$2:$B$900,2,0)</f>
        <v xml:space="preserve">ATM UNP Yaguate (San Cristóbal) </v>
      </c>
      <c r="H124" s="162" t="str">
        <f>VLOOKUP(E124,VIP!$A$2:$O19926,7,FALSE)</f>
        <v>Si</v>
      </c>
      <c r="I124" s="162" t="str">
        <f>VLOOKUP(E124,VIP!$A$2:$O11891,8,FALSE)</f>
        <v>Si</v>
      </c>
      <c r="J124" s="162" t="str">
        <f>VLOOKUP(E124,VIP!$A$2:$O11841,8,FALSE)</f>
        <v>Si</v>
      </c>
      <c r="K124" s="162" t="str">
        <f>VLOOKUP(E124,VIP!$A$2:$O15415,6,0)</f>
        <v>NO</v>
      </c>
      <c r="L124" s="140" t="s">
        <v>2411</v>
      </c>
      <c r="M124" s="95" t="s">
        <v>2439</v>
      </c>
      <c r="N124" s="95" t="s">
        <v>2446</v>
      </c>
      <c r="O124" s="173" t="s">
        <v>2463</v>
      </c>
      <c r="P124" s="173"/>
      <c r="Q124" s="95" t="s">
        <v>2411</v>
      </c>
    </row>
    <row r="125" spans="1:23" ht="18" x14ac:dyDescent="0.25">
      <c r="A125" s="162" t="str">
        <f>VLOOKUP(E125,'LISTADO ATM'!$A$2:$C$901,3,0)</f>
        <v>ESTE</v>
      </c>
      <c r="B125" s="150">
        <v>3335989524</v>
      </c>
      <c r="C125" s="96">
        <v>44423.529560185183</v>
      </c>
      <c r="D125" s="96" t="s">
        <v>2462</v>
      </c>
      <c r="E125" s="136">
        <v>912</v>
      </c>
      <c r="F125" s="162" t="str">
        <f>VLOOKUP(E125,VIP!$A$2:$O14964,2,0)</f>
        <v>DRBR973</v>
      </c>
      <c r="G125" s="162" t="str">
        <f>VLOOKUP(E125,'LISTADO ATM'!$A$2:$B$900,2,0)</f>
        <v xml:space="preserve">ATM Oficina San Pedro II </v>
      </c>
      <c r="H125" s="162" t="str">
        <f>VLOOKUP(E125,VIP!$A$2:$O19925,7,FALSE)</f>
        <v>Si</v>
      </c>
      <c r="I125" s="162" t="str">
        <f>VLOOKUP(E125,VIP!$A$2:$O11890,8,FALSE)</f>
        <v>Si</v>
      </c>
      <c r="J125" s="162" t="str">
        <f>VLOOKUP(E125,VIP!$A$2:$O11840,8,FALSE)</f>
        <v>Si</v>
      </c>
      <c r="K125" s="162" t="str">
        <f>VLOOKUP(E125,VIP!$A$2:$O15414,6,0)</f>
        <v>SI</v>
      </c>
      <c r="L125" s="140" t="s">
        <v>2411</v>
      </c>
      <c r="M125" s="95" t="s">
        <v>2439</v>
      </c>
      <c r="N125" s="95" t="s">
        <v>2446</v>
      </c>
      <c r="O125" s="162" t="s">
        <v>2463</v>
      </c>
      <c r="P125" s="162"/>
      <c r="Q125" s="95" t="s">
        <v>2411</v>
      </c>
    </row>
    <row r="126" spans="1:23" ht="18" x14ac:dyDescent="0.25">
      <c r="A126" s="162" t="str">
        <f>VLOOKUP(E126,'LISTADO ATM'!$A$2:$C$901,3,0)</f>
        <v>NORTE</v>
      </c>
      <c r="B126" s="150">
        <v>3335989525</v>
      </c>
      <c r="C126" s="96">
        <v>44423.530543981484</v>
      </c>
      <c r="D126" s="96" t="s">
        <v>2462</v>
      </c>
      <c r="E126" s="136">
        <v>119</v>
      </c>
      <c r="F126" s="162" t="str">
        <f>VLOOKUP(E126,VIP!$A$2:$O14963,2,0)</f>
        <v>DRBR119</v>
      </c>
      <c r="G126" s="162" t="str">
        <f>VLOOKUP(E126,'LISTADO ATM'!$A$2:$B$900,2,0)</f>
        <v>ATM Oficina La Barranquita</v>
      </c>
      <c r="H126" s="162" t="str">
        <f>VLOOKUP(E126,VIP!$A$2:$O19924,7,FALSE)</f>
        <v>N/A</v>
      </c>
      <c r="I126" s="162" t="str">
        <f>VLOOKUP(E126,VIP!$A$2:$O11889,8,FALSE)</f>
        <v>N/A</v>
      </c>
      <c r="J126" s="162" t="str">
        <f>VLOOKUP(E126,VIP!$A$2:$O11839,8,FALSE)</f>
        <v>N/A</v>
      </c>
      <c r="K126" s="162" t="str">
        <f>VLOOKUP(E126,VIP!$A$2:$O15413,6,0)</f>
        <v>N/A</v>
      </c>
      <c r="L126" s="140" t="s">
        <v>2411</v>
      </c>
      <c r="M126" s="95" t="s">
        <v>2439</v>
      </c>
      <c r="N126" s="95" t="s">
        <v>2446</v>
      </c>
      <c r="O126" s="162" t="s">
        <v>2463</v>
      </c>
      <c r="P126" s="162"/>
      <c r="Q126" s="95" t="s">
        <v>2411</v>
      </c>
    </row>
    <row r="127" spans="1:23" ht="18" x14ac:dyDescent="0.25">
      <c r="A127" s="162" t="str">
        <f>VLOOKUP(E127,'LISTADO ATM'!$A$2:$C$901,3,0)</f>
        <v>ESTE</v>
      </c>
      <c r="B127" s="150">
        <v>3335989526</v>
      </c>
      <c r="C127" s="96">
        <v>44423.5312037037</v>
      </c>
      <c r="D127" s="96" t="s">
        <v>2462</v>
      </c>
      <c r="E127" s="136">
        <v>842</v>
      </c>
      <c r="F127" s="162" t="str">
        <f>VLOOKUP(E127,VIP!$A$2:$O14962,2,0)</f>
        <v>DRBR842</v>
      </c>
      <c r="G127" s="162" t="str">
        <f>VLOOKUP(E127,'LISTADO ATM'!$A$2:$B$900,2,0)</f>
        <v xml:space="preserve">ATM Plaza Orense II (La Romana) </v>
      </c>
      <c r="H127" s="162" t="str">
        <f>VLOOKUP(E127,VIP!$A$2:$O19923,7,FALSE)</f>
        <v>Si</v>
      </c>
      <c r="I127" s="162" t="str">
        <f>VLOOKUP(E127,VIP!$A$2:$O11888,8,FALSE)</f>
        <v>Si</v>
      </c>
      <c r="J127" s="162" t="str">
        <f>VLOOKUP(E127,VIP!$A$2:$O11838,8,FALSE)</f>
        <v>Si</v>
      </c>
      <c r="K127" s="162" t="str">
        <f>VLOOKUP(E127,VIP!$A$2:$O15412,6,0)</f>
        <v>NO</v>
      </c>
      <c r="L127" s="140" t="s">
        <v>2411</v>
      </c>
      <c r="M127" s="95" t="s">
        <v>2439</v>
      </c>
      <c r="N127" s="95" t="s">
        <v>2446</v>
      </c>
      <c r="O127" s="173" t="s">
        <v>2463</v>
      </c>
      <c r="P127" s="173"/>
      <c r="Q127" s="95" t="s">
        <v>2411</v>
      </c>
    </row>
    <row r="128" spans="1:23" ht="18" x14ac:dyDescent="0.25">
      <c r="A128" s="167" t="str">
        <f>VLOOKUP(E128,'LISTADO ATM'!$A$2:$C$901,3,0)</f>
        <v>ESTE</v>
      </c>
      <c r="B128" s="150" t="s">
        <v>2715</v>
      </c>
      <c r="C128" s="96">
        <v>44423.61446759259</v>
      </c>
      <c r="D128" s="96" t="s">
        <v>2462</v>
      </c>
      <c r="E128" s="136">
        <v>824</v>
      </c>
      <c r="F128" s="167" t="str">
        <f>VLOOKUP(E128,VIP!$A$2:$O14988,2,0)</f>
        <v>DRBR824</v>
      </c>
      <c r="G128" s="167" t="str">
        <f>VLOOKUP(E128,'LISTADO ATM'!$A$2:$B$900,2,0)</f>
        <v xml:space="preserve">ATM Multiplaza (Higuey) </v>
      </c>
      <c r="H128" s="167" t="str">
        <f>VLOOKUP(E128,VIP!$A$2:$O19949,7,FALSE)</f>
        <v>Si</v>
      </c>
      <c r="I128" s="167" t="str">
        <f>VLOOKUP(E128,VIP!$A$2:$O11914,8,FALSE)</f>
        <v>Si</v>
      </c>
      <c r="J128" s="167" t="str">
        <f>VLOOKUP(E128,VIP!$A$2:$O11864,8,FALSE)</f>
        <v>Si</v>
      </c>
      <c r="K128" s="167" t="str">
        <f>VLOOKUP(E128,VIP!$A$2:$O15438,6,0)</f>
        <v>NO</v>
      </c>
      <c r="L128" s="140" t="s">
        <v>2411</v>
      </c>
      <c r="M128" s="95" t="s">
        <v>2439</v>
      </c>
      <c r="N128" s="95" t="s">
        <v>2446</v>
      </c>
      <c r="O128" s="167" t="s">
        <v>2463</v>
      </c>
      <c r="P128" s="167"/>
      <c r="Q128" s="95" t="s">
        <v>2411</v>
      </c>
    </row>
    <row r="129" spans="1:17" ht="18" x14ac:dyDescent="0.25">
      <c r="A129" s="167" t="str">
        <f>VLOOKUP(E129,'LISTADO ATM'!$A$2:$C$901,3,0)</f>
        <v>DISTRITO NACIONAL</v>
      </c>
      <c r="B129" s="150" t="s">
        <v>2714</v>
      </c>
      <c r="C129" s="96">
        <v>44423.617407407408</v>
      </c>
      <c r="D129" s="96" t="s">
        <v>2442</v>
      </c>
      <c r="E129" s="136">
        <v>300</v>
      </c>
      <c r="F129" s="167" t="str">
        <f>VLOOKUP(E129,VIP!$A$2:$O14987,2,0)</f>
        <v>DRBR300</v>
      </c>
      <c r="G129" s="167" t="str">
        <f>VLOOKUP(E129,'LISTADO ATM'!$A$2:$B$900,2,0)</f>
        <v xml:space="preserve">ATM S/M Aprezio Los Guaricanos </v>
      </c>
      <c r="H129" s="167" t="str">
        <f>VLOOKUP(E129,VIP!$A$2:$O19948,7,FALSE)</f>
        <v>Si</v>
      </c>
      <c r="I129" s="167" t="str">
        <f>VLOOKUP(E129,VIP!$A$2:$O11913,8,FALSE)</f>
        <v>Si</v>
      </c>
      <c r="J129" s="167" t="str">
        <f>VLOOKUP(E129,VIP!$A$2:$O11863,8,FALSE)</f>
        <v>Si</v>
      </c>
      <c r="K129" s="167" t="str">
        <f>VLOOKUP(E129,VIP!$A$2:$O15437,6,0)</f>
        <v>NO</v>
      </c>
      <c r="L129" s="140" t="s">
        <v>2411</v>
      </c>
      <c r="M129" s="95" t="s">
        <v>2439</v>
      </c>
      <c r="N129" s="95" t="s">
        <v>2446</v>
      </c>
      <c r="O129" s="167" t="s">
        <v>2447</v>
      </c>
      <c r="P129" s="167"/>
      <c r="Q129" s="95" t="s">
        <v>2411</v>
      </c>
    </row>
    <row r="130" spans="1:17" ht="18" x14ac:dyDescent="0.25">
      <c r="A130" s="174" t="str">
        <f>VLOOKUP(E130,'LISTADO ATM'!$A$2:$C$901,3,0)</f>
        <v>NORTE</v>
      </c>
      <c r="B130" s="150" t="s">
        <v>2712</v>
      </c>
      <c r="C130" s="96">
        <v>44423.621400462966</v>
      </c>
      <c r="D130" s="96" t="s">
        <v>2462</v>
      </c>
      <c r="E130" s="136">
        <v>285</v>
      </c>
      <c r="F130" s="174" t="str">
        <f>VLOOKUP(E130,VIP!$A$2:$O14985,2,0)</f>
        <v>DRBR285</v>
      </c>
      <c r="G130" s="174" t="str">
        <f>VLOOKUP(E130,'LISTADO ATM'!$A$2:$B$900,2,0)</f>
        <v xml:space="preserve">ATM Oficina Camino Real (Puerto Plata) </v>
      </c>
      <c r="H130" s="174" t="str">
        <f>VLOOKUP(E130,VIP!$A$2:$O19946,7,FALSE)</f>
        <v>Si</v>
      </c>
      <c r="I130" s="174" t="str">
        <f>VLOOKUP(E130,VIP!$A$2:$O11911,8,FALSE)</f>
        <v>Si</v>
      </c>
      <c r="J130" s="174" t="str">
        <f>VLOOKUP(E130,VIP!$A$2:$O11861,8,FALSE)</f>
        <v>Si</v>
      </c>
      <c r="K130" s="174" t="str">
        <f>VLOOKUP(E130,VIP!$A$2:$O15435,6,0)</f>
        <v>NO</v>
      </c>
      <c r="L130" s="140" t="s">
        <v>2411</v>
      </c>
      <c r="M130" s="95" t="s">
        <v>2439</v>
      </c>
      <c r="N130" s="95" t="s">
        <v>2446</v>
      </c>
      <c r="O130" s="174" t="s">
        <v>2463</v>
      </c>
      <c r="P130" s="174"/>
      <c r="Q130" s="95" t="s">
        <v>2411</v>
      </c>
    </row>
    <row r="131" spans="1:17" ht="18" x14ac:dyDescent="0.25">
      <c r="A131" s="174" t="str">
        <f>VLOOKUP(E131,'LISTADO ATM'!$A$2:$C$901,3,0)</f>
        <v>DISTRITO NACIONAL</v>
      </c>
      <c r="B131" s="150" t="s">
        <v>2711</v>
      </c>
      <c r="C131" s="96">
        <v>44423.623148148145</v>
      </c>
      <c r="D131" s="96" t="s">
        <v>2462</v>
      </c>
      <c r="E131" s="136">
        <v>23</v>
      </c>
      <c r="F131" s="174" t="str">
        <f>VLOOKUP(E131,VIP!$A$2:$O14984,2,0)</f>
        <v>DRBR023</v>
      </c>
      <c r="G131" s="174" t="str">
        <f>VLOOKUP(E131,'LISTADO ATM'!$A$2:$B$900,2,0)</f>
        <v xml:space="preserve">ATM Oficina México </v>
      </c>
      <c r="H131" s="174" t="str">
        <f>VLOOKUP(E131,VIP!$A$2:$O19945,7,FALSE)</f>
        <v>Si</v>
      </c>
      <c r="I131" s="174" t="str">
        <f>VLOOKUP(E131,VIP!$A$2:$O11910,8,FALSE)</f>
        <v>Si</v>
      </c>
      <c r="J131" s="174" t="str">
        <f>VLOOKUP(E131,VIP!$A$2:$O11860,8,FALSE)</f>
        <v>Si</v>
      </c>
      <c r="K131" s="174" t="str">
        <f>VLOOKUP(E131,VIP!$A$2:$O15434,6,0)</f>
        <v>NO</v>
      </c>
      <c r="L131" s="140" t="s">
        <v>2411</v>
      </c>
      <c r="M131" s="95" t="s">
        <v>2439</v>
      </c>
      <c r="N131" s="95" t="s">
        <v>2446</v>
      </c>
      <c r="O131" s="174" t="s">
        <v>2463</v>
      </c>
      <c r="P131" s="174"/>
      <c r="Q131" s="95" t="s">
        <v>2411</v>
      </c>
    </row>
    <row r="132" spans="1:17" ht="18" x14ac:dyDescent="0.25">
      <c r="A132" s="174" t="str">
        <f>VLOOKUP(E132,'LISTADO ATM'!$A$2:$C$901,3,0)</f>
        <v>DISTRITO NACIONAL</v>
      </c>
      <c r="B132" s="150" t="s">
        <v>2732</v>
      </c>
      <c r="C132" s="96">
        <v>44423.825046296297</v>
      </c>
      <c r="D132" s="96" t="s">
        <v>2442</v>
      </c>
      <c r="E132" s="136">
        <v>237</v>
      </c>
      <c r="F132" s="174" t="str">
        <f>VLOOKUP(E132,VIP!$A$2:$O14980,2,0)</f>
        <v>DRBR237</v>
      </c>
      <c r="G132" s="174" t="str">
        <f>VLOOKUP(E132,'LISTADO ATM'!$A$2:$B$900,2,0)</f>
        <v xml:space="preserve">ATM UNP Plaza Vásquez </v>
      </c>
      <c r="H132" s="174" t="str">
        <f>VLOOKUP(E132,VIP!$A$2:$O19941,7,FALSE)</f>
        <v>Si</v>
      </c>
      <c r="I132" s="174" t="str">
        <f>VLOOKUP(E132,VIP!$A$2:$O11906,8,FALSE)</f>
        <v>Si</v>
      </c>
      <c r="J132" s="174" t="str">
        <f>VLOOKUP(E132,VIP!$A$2:$O11856,8,FALSE)</f>
        <v>Si</v>
      </c>
      <c r="K132" s="174" t="str">
        <f>VLOOKUP(E132,VIP!$A$2:$O15430,6,0)</f>
        <v>SI</v>
      </c>
      <c r="L132" s="140" t="s">
        <v>2411</v>
      </c>
      <c r="M132" s="95" t="s">
        <v>2439</v>
      </c>
      <c r="N132" s="95" t="s">
        <v>2446</v>
      </c>
      <c r="O132" s="174" t="s">
        <v>2447</v>
      </c>
      <c r="P132" s="174"/>
      <c r="Q132" s="95" t="s">
        <v>2411</v>
      </c>
    </row>
    <row r="133" spans="1:17" ht="18" x14ac:dyDescent="0.25">
      <c r="A133" s="174" t="str">
        <f>VLOOKUP(E133,'LISTADO ATM'!$A$2:$C$901,3,0)</f>
        <v>DISTRITO NACIONAL</v>
      </c>
      <c r="B133" s="150" t="s">
        <v>2731</v>
      </c>
      <c r="C133" s="96">
        <v>44423.826921296299</v>
      </c>
      <c r="D133" s="96" t="s">
        <v>2442</v>
      </c>
      <c r="E133" s="136">
        <v>698</v>
      </c>
      <c r="F133" s="174" t="str">
        <f>VLOOKUP(E133,VIP!$A$2:$O14979,2,0)</f>
        <v>DRBR698</v>
      </c>
      <c r="G133" s="174" t="str">
        <f>VLOOKUP(E133,'LISTADO ATM'!$A$2:$B$900,2,0)</f>
        <v>ATM Parador Bellamar</v>
      </c>
      <c r="H133" s="174" t="str">
        <f>VLOOKUP(E133,VIP!$A$2:$O19940,7,FALSE)</f>
        <v>Si</v>
      </c>
      <c r="I133" s="174" t="str">
        <f>VLOOKUP(E133,VIP!$A$2:$O11905,8,FALSE)</f>
        <v>Si</v>
      </c>
      <c r="J133" s="174" t="str">
        <f>VLOOKUP(E133,VIP!$A$2:$O11855,8,FALSE)</f>
        <v>Si</v>
      </c>
      <c r="K133" s="174" t="str">
        <f>VLOOKUP(E133,VIP!$A$2:$O15429,6,0)</f>
        <v>NO</v>
      </c>
      <c r="L133" s="140" t="s">
        <v>2411</v>
      </c>
      <c r="M133" s="95" t="s">
        <v>2439</v>
      </c>
      <c r="N133" s="95" t="s">
        <v>2446</v>
      </c>
      <c r="O133" s="174" t="s">
        <v>2447</v>
      </c>
      <c r="P133" s="174"/>
      <c r="Q133" s="95" t="s">
        <v>2411</v>
      </c>
    </row>
    <row r="134" spans="1:17" ht="18" x14ac:dyDescent="0.25">
      <c r="A134" s="174" t="str">
        <f>VLOOKUP(E134,'LISTADO ATM'!$A$2:$C$901,3,0)</f>
        <v>NORTE</v>
      </c>
      <c r="B134" s="150" t="s">
        <v>2730</v>
      </c>
      <c r="C134" s="96">
        <v>44423.832187499997</v>
      </c>
      <c r="D134" s="96" t="s">
        <v>2616</v>
      </c>
      <c r="E134" s="136">
        <v>633</v>
      </c>
      <c r="F134" s="174" t="str">
        <f>VLOOKUP(E134,VIP!$A$2:$O14978,2,0)</f>
        <v>DRBR260</v>
      </c>
      <c r="G134" s="174" t="str">
        <f>VLOOKUP(E134,'LISTADO ATM'!$A$2:$B$900,2,0)</f>
        <v xml:space="preserve">ATM Autobanco Las Colinas </v>
      </c>
      <c r="H134" s="174" t="str">
        <f>VLOOKUP(E134,VIP!$A$2:$O19939,7,FALSE)</f>
        <v>Si</v>
      </c>
      <c r="I134" s="174" t="str">
        <f>VLOOKUP(E134,VIP!$A$2:$O11904,8,FALSE)</f>
        <v>Si</v>
      </c>
      <c r="J134" s="174" t="str">
        <f>VLOOKUP(E134,VIP!$A$2:$O11854,8,FALSE)</f>
        <v>Si</v>
      </c>
      <c r="K134" s="174" t="str">
        <f>VLOOKUP(E134,VIP!$A$2:$O15428,6,0)</f>
        <v>SI</v>
      </c>
      <c r="L134" s="140" t="s">
        <v>2411</v>
      </c>
      <c r="M134" s="95" t="s">
        <v>2439</v>
      </c>
      <c r="N134" s="95" t="s">
        <v>2446</v>
      </c>
      <c r="O134" s="174" t="s">
        <v>2617</v>
      </c>
      <c r="P134" s="174"/>
      <c r="Q134" s="95" t="s">
        <v>2411</v>
      </c>
    </row>
    <row r="135" spans="1:17" ht="18" x14ac:dyDescent="0.25">
      <c r="A135" s="174" t="str">
        <f>VLOOKUP(E135,'LISTADO ATM'!$A$2:$C$901,3,0)</f>
        <v>DISTRITO NACIONAL</v>
      </c>
      <c r="B135" s="150" t="s">
        <v>2729</v>
      </c>
      <c r="C135" s="96">
        <v>44423.839988425927</v>
      </c>
      <c r="D135" s="96" t="s">
        <v>2462</v>
      </c>
      <c r="E135" s="136">
        <v>504</v>
      </c>
      <c r="F135" s="174" t="str">
        <f>VLOOKUP(E135,VIP!$A$2:$O14977,2,0)</f>
        <v>DRBR504</v>
      </c>
      <c r="G135" s="174" t="str">
        <f>VLOOKUP(E135,'LISTADO ATM'!$A$2:$B$900,2,0)</f>
        <v>ATM Oficina Plaza Moderna</v>
      </c>
      <c r="H135" s="174" t="str">
        <f>VLOOKUP(E135,VIP!$A$2:$O19938,7,FALSE)</f>
        <v>Si</v>
      </c>
      <c r="I135" s="174" t="str">
        <f>VLOOKUP(E135,VIP!$A$2:$O11903,8,FALSE)</f>
        <v>Si</v>
      </c>
      <c r="J135" s="174" t="str">
        <f>VLOOKUP(E135,VIP!$A$2:$O11853,8,FALSE)</f>
        <v>Si</v>
      </c>
      <c r="K135" s="174" t="str">
        <f>VLOOKUP(E135,VIP!$A$2:$O15427,6,0)</f>
        <v>NO</v>
      </c>
      <c r="L135" s="140" t="s">
        <v>2411</v>
      </c>
      <c r="M135" s="95" t="s">
        <v>2439</v>
      </c>
      <c r="N135" s="95" t="s">
        <v>2446</v>
      </c>
      <c r="O135" s="174" t="s">
        <v>2463</v>
      </c>
      <c r="P135" s="174"/>
      <c r="Q135" s="95" t="s">
        <v>2411</v>
      </c>
    </row>
    <row r="136" spans="1:17" ht="18" x14ac:dyDescent="0.25">
      <c r="A136" s="174" t="str">
        <f>VLOOKUP(E136,'LISTADO ATM'!$A$2:$C$901,3,0)</f>
        <v>ESTE</v>
      </c>
      <c r="B136" s="150" t="s">
        <v>2727</v>
      </c>
      <c r="C136" s="96">
        <v>44423.845879629633</v>
      </c>
      <c r="D136" s="96" t="s">
        <v>2442</v>
      </c>
      <c r="E136" s="136">
        <v>934</v>
      </c>
      <c r="F136" s="174" t="str">
        <f>VLOOKUP(E136,VIP!$A$2:$O14975,2,0)</f>
        <v>DRBR934</v>
      </c>
      <c r="G136" s="174" t="str">
        <f>VLOOKUP(E136,'LISTADO ATM'!$A$2:$B$900,2,0)</f>
        <v>ATM Hotel Dreams La Romana</v>
      </c>
      <c r="H136" s="174" t="str">
        <f>VLOOKUP(E136,VIP!$A$2:$O19936,7,FALSE)</f>
        <v>Si</v>
      </c>
      <c r="I136" s="174" t="str">
        <f>VLOOKUP(E136,VIP!$A$2:$O11901,8,FALSE)</f>
        <v>Si</v>
      </c>
      <c r="J136" s="174" t="str">
        <f>VLOOKUP(E136,VIP!$A$2:$O11851,8,FALSE)</f>
        <v>Si</v>
      </c>
      <c r="K136" s="174" t="str">
        <f>VLOOKUP(E136,VIP!$A$2:$O15425,6,0)</f>
        <v>NO</v>
      </c>
      <c r="L136" s="140" t="s">
        <v>2411</v>
      </c>
      <c r="M136" s="95" t="s">
        <v>2439</v>
      </c>
      <c r="N136" s="95" t="s">
        <v>2446</v>
      </c>
      <c r="O136" s="174" t="s">
        <v>2447</v>
      </c>
      <c r="P136" s="174"/>
      <c r="Q136" s="95" t="s">
        <v>2411</v>
      </c>
    </row>
    <row r="137" spans="1:17" ht="18" x14ac:dyDescent="0.25">
      <c r="A137" s="174" t="str">
        <f>VLOOKUP(E137,'LISTADO ATM'!$A$2:$C$901,3,0)</f>
        <v>ESTE</v>
      </c>
      <c r="B137" s="150" t="s">
        <v>2726</v>
      </c>
      <c r="C137" s="96">
        <v>44423.848020833335</v>
      </c>
      <c r="D137" s="96" t="s">
        <v>2442</v>
      </c>
      <c r="E137" s="136">
        <v>480</v>
      </c>
      <c r="F137" s="174" t="str">
        <f>VLOOKUP(E137,VIP!$A$2:$O14974,2,0)</f>
        <v>DRBR480</v>
      </c>
      <c r="G137" s="174" t="str">
        <f>VLOOKUP(E137,'LISTADO ATM'!$A$2:$B$900,2,0)</f>
        <v>ATM UNP Farmaconal Higuey</v>
      </c>
      <c r="H137" s="174" t="str">
        <f>VLOOKUP(E137,VIP!$A$2:$O19935,7,FALSE)</f>
        <v>N/A</v>
      </c>
      <c r="I137" s="174" t="str">
        <f>VLOOKUP(E137,VIP!$A$2:$O11900,8,FALSE)</f>
        <v>N/A</v>
      </c>
      <c r="J137" s="174" t="str">
        <f>VLOOKUP(E137,VIP!$A$2:$O11850,8,FALSE)</f>
        <v>N/A</v>
      </c>
      <c r="K137" s="174" t="str">
        <f>VLOOKUP(E137,VIP!$A$2:$O15424,6,0)</f>
        <v>N/A</v>
      </c>
      <c r="L137" s="140" t="s">
        <v>2411</v>
      </c>
      <c r="M137" s="95" t="s">
        <v>2439</v>
      </c>
      <c r="N137" s="95" t="s">
        <v>2446</v>
      </c>
      <c r="O137" s="174" t="s">
        <v>2447</v>
      </c>
      <c r="P137" s="174"/>
      <c r="Q137" s="95" t="s">
        <v>2411</v>
      </c>
    </row>
    <row r="138" spans="1:17" ht="18" x14ac:dyDescent="0.25">
      <c r="A138" s="174" t="str">
        <f>VLOOKUP(E138,'LISTADO ATM'!$A$2:$C$901,3,0)</f>
        <v>ESTE</v>
      </c>
      <c r="B138" s="150" t="s">
        <v>2740</v>
      </c>
      <c r="C138" s="96">
        <v>44423.931180555555</v>
      </c>
      <c r="D138" s="96" t="s">
        <v>2442</v>
      </c>
      <c r="E138" s="136">
        <v>963</v>
      </c>
      <c r="F138" s="174" t="str">
        <f>VLOOKUP(E138,VIP!$A$2:$O14973,2,0)</f>
        <v>DRBR963</v>
      </c>
      <c r="G138" s="174" t="str">
        <f>VLOOKUP(E138,'LISTADO ATM'!$A$2:$B$900,2,0)</f>
        <v xml:space="preserve">ATM Multiplaza La Romana </v>
      </c>
      <c r="H138" s="174" t="str">
        <f>VLOOKUP(E138,VIP!$A$2:$O19934,7,FALSE)</f>
        <v>Si</v>
      </c>
      <c r="I138" s="174" t="str">
        <f>VLOOKUP(E138,VIP!$A$2:$O11899,8,FALSE)</f>
        <v>Si</v>
      </c>
      <c r="J138" s="174" t="str">
        <f>VLOOKUP(E138,VIP!$A$2:$O11849,8,FALSE)</f>
        <v>Si</v>
      </c>
      <c r="K138" s="174" t="str">
        <f>VLOOKUP(E138,VIP!$A$2:$O15423,6,0)</f>
        <v>NO</v>
      </c>
      <c r="L138" s="140" t="s">
        <v>2411</v>
      </c>
      <c r="M138" s="95" t="s">
        <v>2439</v>
      </c>
      <c r="N138" s="95" t="s">
        <v>2446</v>
      </c>
      <c r="O138" s="174" t="s">
        <v>2447</v>
      </c>
      <c r="P138" s="174"/>
      <c r="Q138" s="95" t="s">
        <v>2411</v>
      </c>
    </row>
    <row r="139" spans="1:17" ht="18" x14ac:dyDescent="0.25">
      <c r="A139" s="174" t="str">
        <f>VLOOKUP(E139,'LISTADO ATM'!$A$2:$C$901,3,0)</f>
        <v>DISTRITO NACIONAL</v>
      </c>
      <c r="B139" s="150" t="s">
        <v>2739</v>
      </c>
      <c r="C139" s="96">
        <v>44423.933912037035</v>
      </c>
      <c r="D139" s="96" t="s">
        <v>2462</v>
      </c>
      <c r="E139" s="136">
        <v>409</v>
      </c>
      <c r="F139" s="174" t="str">
        <f>VLOOKUP(E139,VIP!$A$2:$O14972,2,0)</f>
        <v>DRBR409</v>
      </c>
      <c r="G139" s="174" t="str">
        <f>VLOOKUP(E139,'LISTADO ATM'!$A$2:$B$900,2,0)</f>
        <v xml:space="preserve">ATM Oficina Las Palmas de Herrera I </v>
      </c>
      <c r="H139" s="174" t="str">
        <f>VLOOKUP(E139,VIP!$A$2:$O19933,7,FALSE)</f>
        <v>Si</v>
      </c>
      <c r="I139" s="174" t="str">
        <f>VLOOKUP(E139,VIP!$A$2:$O11898,8,FALSE)</f>
        <v>Si</v>
      </c>
      <c r="J139" s="174" t="str">
        <f>VLOOKUP(E139,VIP!$A$2:$O11848,8,FALSE)</f>
        <v>Si</v>
      </c>
      <c r="K139" s="174" t="str">
        <f>VLOOKUP(E139,VIP!$A$2:$O15422,6,0)</f>
        <v>NO</v>
      </c>
      <c r="L139" s="140" t="s">
        <v>2411</v>
      </c>
      <c r="M139" s="95" t="s">
        <v>2439</v>
      </c>
      <c r="N139" s="95" t="s">
        <v>2446</v>
      </c>
      <c r="O139" s="174" t="s">
        <v>2463</v>
      </c>
      <c r="P139" s="174"/>
      <c r="Q139" s="95" t="s">
        <v>2411</v>
      </c>
    </row>
    <row r="140" spans="1:17" ht="18" x14ac:dyDescent="0.25">
      <c r="A140" s="174" t="str">
        <f>VLOOKUP(E140,'LISTADO ATM'!$A$2:$C$901,3,0)</f>
        <v>NORTE</v>
      </c>
      <c r="B140" s="150" t="s">
        <v>2738</v>
      </c>
      <c r="C140" s="96">
        <v>44423.935567129629</v>
      </c>
      <c r="D140" s="96" t="s">
        <v>2616</v>
      </c>
      <c r="E140" s="136">
        <v>606</v>
      </c>
      <c r="F140" s="174" t="str">
        <f>VLOOKUP(E140,VIP!$A$2:$O14971,2,0)</f>
        <v>DRBR704</v>
      </c>
      <c r="G140" s="174" t="str">
        <f>VLOOKUP(E140,'LISTADO ATM'!$A$2:$B$900,2,0)</f>
        <v xml:space="preserve">ATM UNP Manolo Tavarez Justo </v>
      </c>
      <c r="H140" s="174" t="str">
        <f>VLOOKUP(E140,VIP!$A$2:$O19932,7,FALSE)</f>
        <v>Si</v>
      </c>
      <c r="I140" s="174" t="str">
        <f>VLOOKUP(E140,VIP!$A$2:$O11897,8,FALSE)</f>
        <v>Si</v>
      </c>
      <c r="J140" s="174" t="str">
        <f>VLOOKUP(E140,VIP!$A$2:$O11847,8,FALSE)</f>
        <v>Si</v>
      </c>
      <c r="K140" s="174" t="str">
        <f>VLOOKUP(E140,VIP!$A$2:$O15421,6,0)</f>
        <v>NO</v>
      </c>
      <c r="L140" s="140" t="s">
        <v>2411</v>
      </c>
      <c r="M140" s="95" t="s">
        <v>2439</v>
      </c>
      <c r="N140" s="95" t="s">
        <v>2446</v>
      </c>
      <c r="O140" s="174" t="s">
        <v>2617</v>
      </c>
      <c r="P140" s="174"/>
      <c r="Q140" s="95" t="s">
        <v>2411</v>
      </c>
    </row>
    <row r="141" spans="1:17" ht="18" x14ac:dyDescent="0.25">
      <c r="A141" s="174" t="str">
        <f>VLOOKUP(E141,'LISTADO ATM'!$A$2:$C$901,3,0)</f>
        <v>NORTE</v>
      </c>
      <c r="B141" s="150" t="s">
        <v>2772</v>
      </c>
      <c r="C141" s="96">
        <v>44424.481134259258</v>
      </c>
      <c r="D141" s="96" t="s">
        <v>2462</v>
      </c>
      <c r="E141" s="136">
        <v>991</v>
      </c>
      <c r="F141" s="174" t="str">
        <f>VLOOKUP(E141,VIP!$A$2:$O14985,2,0)</f>
        <v>DRBR991</v>
      </c>
      <c r="G141" s="174" t="str">
        <f>VLOOKUP(E141,'LISTADO ATM'!$A$2:$B$900,2,0)</f>
        <v xml:space="preserve">ATM UNP Las Matas de Santa Cruz </v>
      </c>
      <c r="H141" s="174" t="str">
        <f>VLOOKUP(E141,VIP!$A$2:$O19946,7,FALSE)</f>
        <v>Si</v>
      </c>
      <c r="I141" s="174" t="str">
        <f>VLOOKUP(E141,VIP!$A$2:$O11911,8,FALSE)</f>
        <v>Si</v>
      </c>
      <c r="J141" s="174" t="str">
        <f>VLOOKUP(E141,VIP!$A$2:$O11861,8,FALSE)</f>
        <v>Si</v>
      </c>
      <c r="K141" s="174" t="str">
        <f>VLOOKUP(E141,VIP!$A$2:$O15435,6,0)</f>
        <v>NO</v>
      </c>
      <c r="L141" s="140" t="s">
        <v>2411</v>
      </c>
      <c r="M141" s="95" t="s">
        <v>2439</v>
      </c>
      <c r="N141" s="95" t="s">
        <v>2446</v>
      </c>
      <c r="O141" s="174" t="s">
        <v>2463</v>
      </c>
      <c r="P141" s="174"/>
      <c r="Q141" s="95" t="s">
        <v>2781</v>
      </c>
    </row>
    <row r="142" spans="1:17" ht="18" x14ac:dyDescent="0.25">
      <c r="A142" s="174" t="str">
        <f>VLOOKUP(E142,'LISTADO ATM'!$A$2:$C$901,3,0)</f>
        <v>SUR</v>
      </c>
      <c r="B142" s="150" t="s">
        <v>2771</v>
      </c>
      <c r="C142" s="96">
        <v>44424.486377314817</v>
      </c>
      <c r="D142" s="96" t="s">
        <v>2462</v>
      </c>
      <c r="E142" s="136">
        <v>984</v>
      </c>
      <c r="F142" s="174" t="str">
        <f>VLOOKUP(E142,VIP!$A$2:$O14984,2,0)</f>
        <v>DRBR984</v>
      </c>
      <c r="G142" s="174" t="str">
        <f>VLOOKUP(E142,'LISTADO ATM'!$A$2:$B$900,2,0)</f>
        <v xml:space="preserve">ATM Oficina Neiba II </v>
      </c>
      <c r="H142" s="174" t="str">
        <f>VLOOKUP(E142,VIP!$A$2:$O19945,7,FALSE)</f>
        <v>Si</v>
      </c>
      <c r="I142" s="174" t="str">
        <f>VLOOKUP(E142,VIP!$A$2:$O11910,8,FALSE)</f>
        <v>Si</v>
      </c>
      <c r="J142" s="174" t="str">
        <f>VLOOKUP(E142,VIP!$A$2:$O11860,8,FALSE)</f>
        <v>Si</v>
      </c>
      <c r="K142" s="174" t="str">
        <f>VLOOKUP(E142,VIP!$A$2:$O15434,6,0)</f>
        <v>NO</v>
      </c>
      <c r="L142" s="140" t="s">
        <v>2411</v>
      </c>
      <c r="M142" s="95" t="s">
        <v>2439</v>
      </c>
      <c r="N142" s="95" t="s">
        <v>2446</v>
      </c>
      <c r="O142" s="174" t="s">
        <v>2463</v>
      </c>
      <c r="P142" s="174"/>
      <c r="Q142" s="95" t="s">
        <v>2411</v>
      </c>
    </row>
    <row r="143" spans="1:17" ht="18" x14ac:dyDescent="0.25">
      <c r="A143" s="174" t="str">
        <f>VLOOKUP(E143,'LISTADO ATM'!$A$2:$C$901,3,0)</f>
        <v>DISTRITO NACIONAL</v>
      </c>
      <c r="B143" s="150" t="s">
        <v>2770</v>
      </c>
      <c r="C143" s="96">
        <v>44424.499155092592</v>
      </c>
      <c r="D143" s="96" t="s">
        <v>2442</v>
      </c>
      <c r="E143" s="136">
        <v>929</v>
      </c>
      <c r="F143" s="174" t="str">
        <f>VLOOKUP(E143,VIP!$A$2:$O14983,2,0)</f>
        <v>DRBR929</v>
      </c>
      <c r="G143" s="174" t="str">
        <f>VLOOKUP(E143,'LISTADO ATM'!$A$2:$B$900,2,0)</f>
        <v>ATM Autoservicio Nacional El Conde</v>
      </c>
      <c r="H143" s="174" t="str">
        <f>VLOOKUP(E143,VIP!$A$2:$O19944,7,FALSE)</f>
        <v>Si</v>
      </c>
      <c r="I143" s="174" t="str">
        <f>VLOOKUP(E143,VIP!$A$2:$O11909,8,FALSE)</f>
        <v>Si</v>
      </c>
      <c r="J143" s="174" t="str">
        <f>VLOOKUP(E143,VIP!$A$2:$O11859,8,FALSE)</f>
        <v>Si</v>
      </c>
      <c r="K143" s="174" t="str">
        <f>VLOOKUP(E143,VIP!$A$2:$O15433,6,0)</f>
        <v>NO</v>
      </c>
      <c r="L143" s="140" t="s">
        <v>2411</v>
      </c>
      <c r="M143" s="95" t="s">
        <v>2439</v>
      </c>
      <c r="N143" s="95" t="s">
        <v>2446</v>
      </c>
      <c r="O143" s="174" t="s">
        <v>2447</v>
      </c>
      <c r="P143" s="174"/>
      <c r="Q143" s="95" t="s">
        <v>2411</v>
      </c>
    </row>
    <row r="144" spans="1:17" ht="18" x14ac:dyDescent="0.25">
      <c r="A144" s="174" t="str">
        <f>VLOOKUP(E144,'LISTADO ATM'!$A$2:$C$901,3,0)</f>
        <v>DISTRITO NACIONAL</v>
      </c>
      <c r="B144" s="150" t="s">
        <v>2766</v>
      </c>
      <c r="C144" s="96">
        <v>44424.513518518521</v>
      </c>
      <c r="D144" s="96" t="s">
        <v>2442</v>
      </c>
      <c r="E144" s="136">
        <v>823</v>
      </c>
      <c r="F144" s="174" t="str">
        <f>VLOOKUP(E144,VIP!$A$2:$O14979,2,0)</f>
        <v>DRBR823</v>
      </c>
      <c r="G144" s="174" t="str">
        <f>VLOOKUP(E144,'LISTADO ATM'!$A$2:$B$900,2,0)</f>
        <v xml:space="preserve">ATM UNP El Carril (Haina) </v>
      </c>
      <c r="H144" s="174" t="str">
        <f>VLOOKUP(E144,VIP!$A$2:$O19940,7,FALSE)</f>
        <v>Si</v>
      </c>
      <c r="I144" s="174" t="str">
        <f>VLOOKUP(E144,VIP!$A$2:$O11905,8,FALSE)</f>
        <v>Si</v>
      </c>
      <c r="J144" s="174" t="str">
        <f>VLOOKUP(E144,VIP!$A$2:$O11855,8,FALSE)</f>
        <v>Si</v>
      </c>
      <c r="K144" s="174" t="str">
        <f>VLOOKUP(E144,VIP!$A$2:$O15429,6,0)</f>
        <v>NO</v>
      </c>
      <c r="L144" s="140" t="s">
        <v>2411</v>
      </c>
      <c r="M144" s="95" t="s">
        <v>2439</v>
      </c>
      <c r="N144" s="95" t="s">
        <v>2446</v>
      </c>
      <c r="O144" s="174" t="s">
        <v>2447</v>
      </c>
      <c r="P144" s="174"/>
      <c r="Q144" s="95" t="s">
        <v>2411</v>
      </c>
    </row>
    <row r="145" spans="1:17" ht="18" x14ac:dyDescent="0.25">
      <c r="A145" s="174" t="str">
        <f>VLOOKUP(E145,'LISTADO ATM'!$A$2:$C$901,3,0)</f>
        <v>DISTRITO NACIONAL</v>
      </c>
      <c r="B145" s="150">
        <v>3335988174</v>
      </c>
      <c r="C145" s="96">
        <v>44421.450532407405</v>
      </c>
      <c r="D145" s="96" t="s">
        <v>2175</v>
      </c>
      <c r="E145" s="136">
        <v>35</v>
      </c>
      <c r="F145" s="174" t="str">
        <f>VLOOKUP(E145,VIP!$A$2:$O14944,2,0)</f>
        <v>DRBR035</v>
      </c>
      <c r="G145" s="174" t="str">
        <f>VLOOKUP(E145,'LISTADO ATM'!$A$2:$B$900,2,0)</f>
        <v xml:space="preserve">ATM Dirección General de Aduanas I </v>
      </c>
      <c r="H145" s="174" t="str">
        <f>VLOOKUP(E145,VIP!$A$2:$O19905,7,FALSE)</f>
        <v>Si</v>
      </c>
      <c r="I145" s="174" t="str">
        <f>VLOOKUP(E145,VIP!$A$2:$O11870,8,FALSE)</f>
        <v>Si</v>
      </c>
      <c r="J145" s="174" t="str">
        <f>VLOOKUP(E145,VIP!$A$2:$O11820,8,FALSE)</f>
        <v>Si</v>
      </c>
      <c r="K145" s="174" t="str">
        <f>VLOOKUP(E145,VIP!$A$2:$O15394,6,0)</f>
        <v>NO</v>
      </c>
      <c r="L145" s="140" t="s">
        <v>2458</v>
      </c>
      <c r="M145" s="95" t="s">
        <v>2439</v>
      </c>
      <c r="N145" s="95" t="s">
        <v>2611</v>
      </c>
      <c r="O145" s="174" t="s">
        <v>2448</v>
      </c>
      <c r="P145" s="174"/>
      <c r="Q145" s="95" t="s">
        <v>2458</v>
      </c>
    </row>
    <row r="146" spans="1:17" ht="18" x14ac:dyDescent="0.25">
      <c r="A146" s="174" t="str">
        <f>VLOOKUP(E146,'LISTADO ATM'!$A$2:$C$901,3,0)</f>
        <v>DISTRITO NACIONAL</v>
      </c>
      <c r="B146" s="150">
        <v>3335988829</v>
      </c>
      <c r="C146" s="96">
        <v>44421.650995370372</v>
      </c>
      <c r="D146" s="96" t="s">
        <v>2175</v>
      </c>
      <c r="E146" s="136">
        <v>349</v>
      </c>
      <c r="F146" s="174" t="str">
        <f>VLOOKUP(E146,VIP!$A$2:$O14943,2,0)</f>
        <v>DRBR349</v>
      </c>
      <c r="G146" s="174" t="str">
        <f>VLOOKUP(E146,'LISTADO ATM'!$A$2:$B$900,2,0)</f>
        <v>ATM SENASA</v>
      </c>
      <c r="H146" s="174" t="str">
        <f>VLOOKUP(E146,VIP!$A$2:$O19904,7,FALSE)</f>
        <v>Si</v>
      </c>
      <c r="I146" s="174" t="str">
        <f>VLOOKUP(E146,VIP!$A$2:$O11869,8,FALSE)</f>
        <v>Si</v>
      </c>
      <c r="J146" s="174" t="str">
        <f>VLOOKUP(E146,VIP!$A$2:$O11819,8,FALSE)</f>
        <v>Si</v>
      </c>
      <c r="K146" s="174" t="str">
        <f>VLOOKUP(E146,VIP!$A$2:$O15393,6,0)</f>
        <v>NO</v>
      </c>
      <c r="L146" s="140" t="s">
        <v>2458</v>
      </c>
      <c r="M146" s="95" t="s">
        <v>2439</v>
      </c>
      <c r="N146" s="95" t="s">
        <v>2611</v>
      </c>
      <c r="O146" s="174" t="s">
        <v>2448</v>
      </c>
      <c r="P146" s="174"/>
      <c r="Q146" s="95" t="s">
        <v>2458</v>
      </c>
    </row>
    <row r="147" spans="1:17" ht="18" x14ac:dyDescent="0.25">
      <c r="A147" s="174" t="str">
        <f>VLOOKUP(E147,'LISTADO ATM'!$A$2:$C$901,3,0)</f>
        <v>SUR</v>
      </c>
      <c r="B147" s="150" t="s">
        <v>2666</v>
      </c>
      <c r="C147" s="96">
        <v>44422.894189814811</v>
      </c>
      <c r="D147" s="96" t="s">
        <v>2175</v>
      </c>
      <c r="E147" s="136">
        <v>5</v>
      </c>
      <c r="F147" s="174" t="str">
        <f>VLOOKUP(E147,VIP!$A$2:$O14958,2,0)</f>
        <v>DRBR005</v>
      </c>
      <c r="G147" s="174" t="str">
        <f>VLOOKUP(E147,'LISTADO ATM'!$A$2:$B$900,2,0)</f>
        <v>ATM Oficina Autoservicio Villa Ofelia (San Juan)</v>
      </c>
      <c r="H147" s="174" t="str">
        <f>VLOOKUP(E147,VIP!$A$2:$O19919,7,FALSE)</f>
        <v>Si</v>
      </c>
      <c r="I147" s="174" t="str">
        <f>VLOOKUP(E147,VIP!$A$2:$O11884,8,FALSE)</f>
        <v>Si</v>
      </c>
      <c r="J147" s="174" t="str">
        <f>VLOOKUP(E147,VIP!$A$2:$O11834,8,FALSE)</f>
        <v>Si</v>
      </c>
      <c r="K147" s="174" t="str">
        <f>VLOOKUP(E147,VIP!$A$2:$O15408,6,0)</f>
        <v>NO</v>
      </c>
      <c r="L147" s="140" t="s">
        <v>2458</v>
      </c>
      <c r="M147" s="95" t="s">
        <v>2439</v>
      </c>
      <c r="N147" s="95" t="s">
        <v>2446</v>
      </c>
      <c r="O147" s="174" t="s">
        <v>2448</v>
      </c>
      <c r="P147" s="174"/>
      <c r="Q147" s="95" t="s">
        <v>2458</v>
      </c>
    </row>
    <row r="148" spans="1:17" ht="18" x14ac:dyDescent="0.25">
      <c r="A148" s="174" t="str">
        <f>VLOOKUP(E148,'LISTADO ATM'!$A$2:$C$901,3,0)</f>
        <v>DISTRITO NACIONAL</v>
      </c>
      <c r="B148" s="150" t="s">
        <v>2705</v>
      </c>
      <c r="C148" s="96">
        <v>44423.665208333332</v>
      </c>
      <c r="D148" s="96" t="s">
        <v>2175</v>
      </c>
      <c r="E148" s="136">
        <v>493</v>
      </c>
      <c r="F148" s="174" t="str">
        <f>VLOOKUP(E148,VIP!$A$2:$O14977,2,0)</f>
        <v>DRBR493</v>
      </c>
      <c r="G148" s="174" t="str">
        <f>VLOOKUP(E148,'LISTADO ATM'!$A$2:$B$900,2,0)</f>
        <v xml:space="preserve">ATM Oficina Haina Occidental II </v>
      </c>
      <c r="H148" s="174" t="str">
        <f>VLOOKUP(E148,VIP!$A$2:$O19938,7,FALSE)</f>
        <v>Si</v>
      </c>
      <c r="I148" s="174" t="str">
        <f>VLOOKUP(E148,VIP!$A$2:$O11903,8,FALSE)</f>
        <v>Si</v>
      </c>
      <c r="J148" s="174" t="str">
        <f>VLOOKUP(E148,VIP!$A$2:$O11853,8,FALSE)</f>
        <v>Si</v>
      </c>
      <c r="K148" s="174" t="str">
        <f>VLOOKUP(E148,VIP!$A$2:$O15427,6,0)</f>
        <v>NO</v>
      </c>
      <c r="L148" s="140" t="s">
        <v>2458</v>
      </c>
      <c r="M148" s="95" t="s">
        <v>2439</v>
      </c>
      <c r="N148" s="95" t="s">
        <v>2446</v>
      </c>
      <c r="O148" s="174" t="s">
        <v>2448</v>
      </c>
      <c r="P148" s="174"/>
      <c r="Q148" s="95" t="s">
        <v>2458</v>
      </c>
    </row>
    <row r="149" spans="1:17" ht="18" x14ac:dyDescent="0.25">
      <c r="A149" s="174" t="str">
        <f>VLOOKUP(E149,'LISTADO ATM'!$A$2:$C$901,3,0)</f>
        <v>SUR</v>
      </c>
      <c r="B149" s="150" t="s">
        <v>2780</v>
      </c>
      <c r="C149" s="96">
        <v>44424.431527777779</v>
      </c>
      <c r="D149" s="96" t="s">
        <v>2175</v>
      </c>
      <c r="E149" s="136">
        <v>33</v>
      </c>
      <c r="F149" s="174" t="str">
        <f>VLOOKUP(E149,VIP!$A$2:$O14993,2,0)</f>
        <v>DRBR033</v>
      </c>
      <c r="G149" s="174" t="str">
        <f>VLOOKUP(E149,'LISTADO ATM'!$A$2:$B$900,2,0)</f>
        <v xml:space="preserve">ATM UNP Juan de Herrera </v>
      </c>
      <c r="H149" s="174" t="str">
        <f>VLOOKUP(E149,VIP!$A$2:$O19954,7,FALSE)</f>
        <v>Si</v>
      </c>
      <c r="I149" s="174" t="str">
        <f>VLOOKUP(E149,VIP!$A$2:$O11919,8,FALSE)</f>
        <v>Si</v>
      </c>
      <c r="J149" s="174" t="str">
        <f>VLOOKUP(E149,VIP!$A$2:$O11869,8,FALSE)</f>
        <v>Si</v>
      </c>
      <c r="K149" s="174" t="str">
        <f>VLOOKUP(E149,VIP!$A$2:$O15443,6,0)</f>
        <v>NO</v>
      </c>
      <c r="L149" s="140" t="s">
        <v>2458</v>
      </c>
      <c r="M149" s="95" t="s">
        <v>2439</v>
      </c>
      <c r="N149" s="95" t="s">
        <v>2446</v>
      </c>
      <c r="O149" s="174" t="s">
        <v>2448</v>
      </c>
      <c r="P149" s="174"/>
      <c r="Q149" s="95" t="s">
        <v>2458</v>
      </c>
    </row>
    <row r="150" spans="1:17" ht="18" x14ac:dyDescent="0.25">
      <c r="A150" s="174" t="str">
        <f>VLOOKUP(E150,'LISTADO ATM'!$A$2:$C$901,3,0)</f>
        <v>SUR</v>
      </c>
      <c r="B150" s="150" t="s">
        <v>2778</v>
      </c>
      <c r="C150" s="96">
        <v>44424.439432870371</v>
      </c>
      <c r="D150" s="96" t="s">
        <v>2175</v>
      </c>
      <c r="E150" s="224">
        <v>101</v>
      </c>
      <c r="F150" s="174" t="str">
        <f>VLOOKUP(E150,VIP!$A$2:$O14991,2,0)</f>
        <v>DRBR101</v>
      </c>
      <c r="G150" s="174" t="str">
        <f>VLOOKUP(E150,'LISTADO ATM'!$A$2:$B$900,2,0)</f>
        <v xml:space="preserve">ATM Oficina San Juan de la Maguana I </v>
      </c>
      <c r="H150" s="174" t="str">
        <f>VLOOKUP(E150,VIP!$A$2:$O19952,7,FALSE)</f>
        <v>Si</v>
      </c>
      <c r="I150" s="174" t="str">
        <f>VLOOKUP(E150,VIP!$A$2:$O11917,8,FALSE)</f>
        <v>Si</v>
      </c>
      <c r="J150" s="174" t="str">
        <f>VLOOKUP(E150,VIP!$A$2:$O11867,8,FALSE)</f>
        <v>Si</v>
      </c>
      <c r="K150" s="174" t="str">
        <f>VLOOKUP(E150,VIP!$A$2:$O15441,6,0)</f>
        <v>SI</v>
      </c>
      <c r="L150" s="140" t="s">
        <v>2458</v>
      </c>
      <c r="M150" s="95" t="s">
        <v>2439</v>
      </c>
      <c r="N150" s="95" t="s">
        <v>2446</v>
      </c>
      <c r="O150" s="174" t="s">
        <v>2448</v>
      </c>
      <c r="P150" s="174"/>
      <c r="Q150" s="95" t="s">
        <v>2458</v>
      </c>
    </row>
    <row r="151" spans="1:17" ht="18" x14ac:dyDescent="0.25">
      <c r="A151" s="174" t="str">
        <f>VLOOKUP(E151,'LISTADO ATM'!$A$2:$C$901,3,0)</f>
        <v>SUR</v>
      </c>
      <c r="B151" s="150" t="s">
        <v>2764</v>
      </c>
      <c r="C151" s="96">
        <v>44424.516701388886</v>
      </c>
      <c r="D151" s="96" t="s">
        <v>2175</v>
      </c>
      <c r="E151" s="136">
        <v>962</v>
      </c>
      <c r="F151" s="174" t="str">
        <f>VLOOKUP(E151,VIP!$A$2:$O14977,2,0)</f>
        <v>DRBR962</v>
      </c>
      <c r="G151" s="174" t="str">
        <f>VLOOKUP(E151,'LISTADO ATM'!$A$2:$B$900,2,0)</f>
        <v xml:space="preserve">ATM Oficina Villa Ofelia II (San Juan) </v>
      </c>
      <c r="H151" s="174" t="str">
        <f>VLOOKUP(E151,VIP!$A$2:$O19938,7,FALSE)</f>
        <v>Si</v>
      </c>
      <c r="I151" s="174" t="str">
        <f>VLOOKUP(E151,VIP!$A$2:$O11903,8,FALSE)</f>
        <v>Si</v>
      </c>
      <c r="J151" s="174" t="str">
        <f>VLOOKUP(E151,VIP!$A$2:$O11853,8,FALSE)</f>
        <v>Si</v>
      </c>
      <c r="K151" s="174" t="str">
        <f>VLOOKUP(E151,VIP!$A$2:$O15427,6,0)</f>
        <v>NO</v>
      </c>
      <c r="L151" s="140" t="s">
        <v>2458</v>
      </c>
      <c r="M151" s="95" t="s">
        <v>2439</v>
      </c>
      <c r="N151" s="95" t="s">
        <v>2446</v>
      </c>
      <c r="O151" s="174" t="s">
        <v>2448</v>
      </c>
      <c r="P151" s="174"/>
      <c r="Q151" s="95" t="s">
        <v>2458</v>
      </c>
    </row>
    <row r="152" spans="1:17" ht="18" x14ac:dyDescent="0.25">
      <c r="A152" s="174" t="str">
        <f>VLOOKUP(E152,'LISTADO ATM'!$A$2:$C$901,3,0)</f>
        <v>NORTE</v>
      </c>
      <c r="B152" s="150" t="s">
        <v>2763</v>
      </c>
      <c r="C152" s="96">
        <v>44424.518252314818</v>
      </c>
      <c r="D152" s="96" t="s">
        <v>2176</v>
      </c>
      <c r="E152" s="136">
        <v>291</v>
      </c>
      <c r="F152" s="174" t="str">
        <f>VLOOKUP(E152,VIP!$A$2:$O14976,2,0)</f>
        <v>DRBR291</v>
      </c>
      <c r="G152" s="174" t="str">
        <f>VLOOKUP(E152,'LISTADO ATM'!$A$2:$B$900,2,0)</f>
        <v xml:space="preserve">ATM S/M Jumbo Las Colinas </v>
      </c>
      <c r="H152" s="174" t="str">
        <f>VLOOKUP(E152,VIP!$A$2:$O19937,7,FALSE)</f>
        <v>Si</v>
      </c>
      <c r="I152" s="174" t="str">
        <f>VLOOKUP(E152,VIP!$A$2:$O11902,8,FALSE)</f>
        <v>Si</v>
      </c>
      <c r="J152" s="174" t="str">
        <f>VLOOKUP(E152,VIP!$A$2:$O11852,8,FALSE)</f>
        <v>Si</v>
      </c>
      <c r="K152" s="174" t="str">
        <f>VLOOKUP(E152,VIP!$A$2:$O15426,6,0)</f>
        <v>NO</v>
      </c>
      <c r="L152" s="140" t="s">
        <v>2458</v>
      </c>
      <c r="M152" s="95" t="s">
        <v>2439</v>
      </c>
      <c r="N152" s="95" t="s">
        <v>2446</v>
      </c>
      <c r="O152" s="174" t="s">
        <v>2585</v>
      </c>
      <c r="P152" s="174"/>
      <c r="Q152" s="95" t="s">
        <v>2458</v>
      </c>
    </row>
    <row r="1037272" spans="16:16" ht="18" x14ac:dyDescent="0.25">
      <c r="P1037272" s="110"/>
    </row>
  </sheetData>
  <autoFilter ref="A4:Q14">
    <sortState ref="A5:Q152">
      <sortCondition ref="M4:M14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3:B1048576 B114:B123 B1:B4 B125:B127">
    <cfRule type="duplicateValues" dxfId="808" priority="130063"/>
  </conditionalFormatting>
  <conditionalFormatting sqref="B153:B1048576 B114:B123 B125:B127">
    <cfRule type="duplicateValues" dxfId="807" priority="130072"/>
  </conditionalFormatting>
  <conditionalFormatting sqref="B14">
    <cfRule type="duplicateValues" dxfId="806" priority="256"/>
  </conditionalFormatting>
  <conditionalFormatting sqref="E14">
    <cfRule type="duplicateValues" dxfId="805" priority="252"/>
    <cfRule type="duplicateValues" dxfId="804" priority="253"/>
    <cfRule type="duplicateValues" dxfId="803" priority="254"/>
    <cfRule type="duplicateValues" dxfId="802" priority="255"/>
  </conditionalFormatting>
  <conditionalFormatting sqref="E14">
    <cfRule type="duplicateValues" dxfId="801" priority="248"/>
    <cfRule type="duplicateValues" dxfId="800" priority="249"/>
    <cfRule type="duplicateValues" dxfId="799" priority="250"/>
    <cfRule type="duplicateValues" dxfId="798" priority="251"/>
  </conditionalFormatting>
  <conditionalFormatting sqref="B15:B45 B7:B13">
    <cfRule type="duplicateValues" dxfId="797" priority="130666"/>
  </conditionalFormatting>
  <conditionalFormatting sqref="E15:E45 E6:E13">
    <cfRule type="duplicateValues" dxfId="796" priority="130668"/>
    <cfRule type="duplicateValues" dxfId="795" priority="130669"/>
    <cfRule type="duplicateValues" dxfId="794" priority="130670"/>
    <cfRule type="duplicateValues" dxfId="793" priority="130671"/>
  </conditionalFormatting>
  <conditionalFormatting sqref="E15:E45 E5:E13">
    <cfRule type="duplicateValues" dxfId="792" priority="130676"/>
    <cfRule type="duplicateValues" dxfId="791" priority="130677"/>
    <cfRule type="duplicateValues" dxfId="790" priority="130678"/>
    <cfRule type="duplicateValues" dxfId="789" priority="130679"/>
  </conditionalFormatting>
  <conditionalFormatting sqref="B46:B67">
    <cfRule type="duplicateValues" dxfId="788" priority="130722"/>
  </conditionalFormatting>
  <conditionalFormatting sqref="E46:E67">
    <cfRule type="duplicateValues" dxfId="787" priority="130723"/>
    <cfRule type="duplicateValues" dxfId="786" priority="130724"/>
    <cfRule type="duplicateValues" dxfId="785" priority="130725"/>
    <cfRule type="duplicateValues" dxfId="784" priority="130726"/>
  </conditionalFormatting>
  <conditionalFormatting sqref="E150:E1048576 E114:E127 E1:E86 E129:E131">
    <cfRule type="duplicateValues" dxfId="783" priority="233"/>
  </conditionalFormatting>
  <conditionalFormatting sqref="B153:B1048576 B114:B123 B1:B5 B7:B86 B125:B127">
    <cfRule type="duplicateValues" dxfId="782" priority="232"/>
  </conditionalFormatting>
  <conditionalFormatting sqref="E87:E99">
    <cfRule type="duplicateValues" dxfId="781" priority="231"/>
  </conditionalFormatting>
  <conditionalFormatting sqref="B87:B99">
    <cfRule type="duplicateValues" dxfId="780" priority="230"/>
  </conditionalFormatting>
  <conditionalFormatting sqref="B87:B99">
    <cfRule type="duplicateValues" dxfId="779" priority="229"/>
  </conditionalFormatting>
  <conditionalFormatting sqref="E87:E99">
    <cfRule type="duplicateValues" dxfId="778" priority="225"/>
    <cfRule type="duplicateValues" dxfId="777" priority="226"/>
    <cfRule type="duplicateValues" dxfId="776" priority="227"/>
    <cfRule type="duplicateValues" dxfId="775" priority="228"/>
  </conditionalFormatting>
  <conditionalFormatting sqref="E150:E1048576 E114:E127 E1:E99 E129:E131">
    <cfRule type="duplicateValues" dxfId="774" priority="224"/>
  </conditionalFormatting>
  <conditionalFormatting sqref="B153:B1048576 B114:B123 B1:B5 B7:B99 B125:B127">
    <cfRule type="duplicateValues" dxfId="773" priority="223"/>
  </conditionalFormatting>
  <conditionalFormatting sqref="E100">
    <cfRule type="duplicateValues" dxfId="772" priority="222"/>
  </conditionalFormatting>
  <conditionalFormatting sqref="B100">
    <cfRule type="duplicateValues" dxfId="771" priority="221"/>
  </conditionalFormatting>
  <conditionalFormatting sqref="B100">
    <cfRule type="duplicateValues" dxfId="770" priority="220"/>
  </conditionalFormatting>
  <conditionalFormatting sqref="E100">
    <cfRule type="duplicateValues" dxfId="769" priority="216"/>
    <cfRule type="duplicateValues" dxfId="768" priority="217"/>
    <cfRule type="duplicateValues" dxfId="767" priority="218"/>
    <cfRule type="duplicateValues" dxfId="766" priority="219"/>
  </conditionalFormatting>
  <conditionalFormatting sqref="E100">
    <cfRule type="duplicateValues" dxfId="765" priority="215"/>
  </conditionalFormatting>
  <conditionalFormatting sqref="B100">
    <cfRule type="duplicateValues" dxfId="764" priority="214"/>
  </conditionalFormatting>
  <conditionalFormatting sqref="B153:B1048576 B114:B123 B1:B5 B7:B100 B125:B127">
    <cfRule type="duplicateValues" dxfId="763" priority="213"/>
  </conditionalFormatting>
  <conditionalFormatting sqref="E101:E105">
    <cfRule type="duplicateValues" dxfId="762" priority="209"/>
    <cfRule type="duplicateValues" dxfId="761" priority="210"/>
    <cfRule type="duplicateValues" dxfId="760" priority="211"/>
    <cfRule type="duplicateValues" dxfId="759" priority="212"/>
  </conditionalFormatting>
  <conditionalFormatting sqref="B101:B105">
    <cfRule type="duplicateValues" dxfId="758" priority="208"/>
  </conditionalFormatting>
  <conditionalFormatting sqref="E101:E105">
    <cfRule type="duplicateValues" dxfId="757" priority="204"/>
    <cfRule type="duplicateValues" dxfId="756" priority="205"/>
    <cfRule type="duplicateValues" dxfId="755" priority="206"/>
    <cfRule type="duplicateValues" dxfId="754" priority="207"/>
  </conditionalFormatting>
  <conditionalFormatting sqref="E101:E105">
    <cfRule type="duplicateValues" dxfId="753" priority="203"/>
  </conditionalFormatting>
  <conditionalFormatting sqref="B101:B105">
    <cfRule type="duplicateValues" dxfId="752" priority="202"/>
  </conditionalFormatting>
  <conditionalFormatting sqref="E101:E105">
    <cfRule type="duplicateValues" dxfId="751" priority="201"/>
  </conditionalFormatting>
  <conditionalFormatting sqref="B101:B105">
    <cfRule type="duplicateValues" dxfId="750" priority="200"/>
  </conditionalFormatting>
  <conditionalFormatting sqref="B101:B105">
    <cfRule type="duplicateValues" dxfId="749" priority="199"/>
  </conditionalFormatting>
  <conditionalFormatting sqref="E150:E1048576 E114:E127 E1:E105 E129:E131">
    <cfRule type="duplicateValues" dxfId="748" priority="196"/>
    <cfRule type="duplicateValues" dxfId="747" priority="198"/>
  </conditionalFormatting>
  <conditionalFormatting sqref="B153:B1048576 B114:B123 B1:B5 B7:B105 B125:B127">
    <cfRule type="duplicateValues" dxfId="746" priority="197"/>
  </conditionalFormatting>
  <conditionalFormatting sqref="E106:E109">
    <cfRule type="duplicateValues" dxfId="745" priority="192"/>
    <cfRule type="duplicateValues" dxfId="744" priority="193"/>
    <cfRule type="duplicateValues" dxfId="743" priority="194"/>
    <cfRule type="duplicateValues" dxfId="742" priority="195"/>
  </conditionalFormatting>
  <conditionalFormatting sqref="B106:B109">
    <cfRule type="duplicateValues" dxfId="741" priority="191"/>
  </conditionalFormatting>
  <conditionalFormatting sqref="E106:E109">
    <cfRule type="duplicateValues" dxfId="740" priority="187"/>
    <cfRule type="duplicateValues" dxfId="739" priority="188"/>
    <cfRule type="duplicateValues" dxfId="738" priority="189"/>
    <cfRule type="duplicateValues" dxfId="737" priority="190"/>
  </conditionalFormatting>
  <conditionalFormatting sqref="E106:E109">
    <cfRule type="duplicateValues" dxfId="736" priority="186"/>
  </conditionalFormatting>
  <conditionalFormatting sqref="B106:B109">
    <cfRule type="duplicateValues" dxfId="735" priority="185"/>
  </conditionalFormatting>
  <conditionalFormatting sqref="E106:E109">
    <cfRule type="duplicateValues" dxfId="734" priority="184"/>
  </conditionalFormatting>
  <conditionalFormatting sqref="B106:B109">
    <cfRule type="duplicateValues" dxfId="733" priority="183"/>
  </conditionalFormatting>
  <conditionalFormatting sqref="B106:B109">
    <cfRule type="duplicateValues" dxfId="732" priority="182"/>
  </conditionalFormatting>
  <conditionalFormatting sqref="E106:E109">
    <cfRule type="duplicateValues" dxfId="731" priority="179"/>
    <cfRule type="duplicateValues" dxfId="730" priority="181"/>
  </conditionalFormatting>
  <conditionalFormatting sqref="B106:B109">
    <cfRule type="duplicateValues" dxfId="729" priority="180"/>
  </conditionalFormatting>
  <conditionalFormatting sqref="E150:E1048576 E114:E127 E1:E109 E129:E131">
    <cfRule type="duplicateValues" dxfId="728" priority="178"/>
  </conditionalFormatting>
  <conditionalFormatting sqref="E150:E1048576 E1:E127 E129:E131">
    <cfRule type="duplicateValues" dxfId="727" priority="159"/>
  </conditionalFormatting>
  <conditionalFormatting sqref="B5">
    <cfRule type="duplicateValues" dxfId="726" priority="131430"/>
  </conditionalFormatting>
  <conditionalFormatting sqref="B125:B127 B110:B123">
    <cfRule type="duplicateValues" dxfId="725" priority="131596"/>
  </conditionalFormatting>
  <conditionalFormatting sqref="B6">
    <cfRule type="duplicateValues" dxfId="724" priority="158"/>
  </conditionalFormatting>
  <conditionalFormatting sqref="B6">
    <cfRule type="duplicateValues" dxfId="723" priority="157"/>
  </conditionalFormatting>
  <conditionalFormatting sqref="B6">
    <cfRule type="duplicateValues" dxfId="722" priority="156"/>
  </conditionalFormatting>
  <conditionalFormatting sqref="B6">
    <cfRule type="duplicateValues" dxfId="721" priority="155"/>
  </conditionalFormatting>
  <conditionalFormatting sqref="B6">
    <cfRule type="duplicateValues" dxfId="720" priority="154"/>
  </conditionalFormatting>
  <conditionalFormatting sqref="E128">
    <cfRule type="duplicateValues" dxfId="719" priority="153"/>
  </conditionalFormatting>
  <conditionalFormatting sqref="E128">
    <cfRule type="duplicateValues" dxfId="718" priority="152"/>
  </conditionalFormatting>
  <conditionalFormatting sqref="E128">
    <cfRule type="duplicateValues" dxfId="717" priority="150"/>
    <cfRule type="duplicateValues" dxfId="716" priority="151"/>
  </conditionalFormatting>
  <conditionalFormatting sqref="E128">
    <cfRule type="duplicateValues" dxfId="715" priority="149"/>
  </conditionalFormatting>
  <conditionalFormatting sqref="E128">
    <cfRule type="duplicateValues" dxfId="714" priority="148"/>
  </conditionalFormatting>
  <conditionalFormatting sqref="E128">
    <cfRule type="duplicateValues" dxfId="713" priority="144"/>
    <cfRule type="duplicateValues" dxfId="712" priority="145"/>
    <cfRule type="duplicateValues" dxfId="711" priority="146"/>
    <cfRule type="duplicateValues" dxfId="710" priority="147"/>
  </conditionalFormatting>
  <conditionalFormatting sqref="E128">
    <cfRule type="duplicateValues" dxfId="709" priority="143"/>
  </conditionalFormatting>
  <conditionalFormatting sqref="E128">
    <cfRule type="duplicateValues" dxfId="708" priority="141"/>
    <cfRule type="duplicateValues" dxfId="707" priority="142"/>
  </conditionalFormatting>
  <conditionalFormatting sqref="B128">
    <cfRule type="duplicateValues" dxfId="706" priority="140"/>
  </conditionalFormatting>
  <conditionalFormatting sqref="B128">
    <cfRule type="duplicateValues" dxfId="705" priority="139"/>
  </conditionalFormatting>
  <conditionalFormatting sqref="B128">
    <cfRule type="duplicateValues" dxfId="704" priority="138"/>
  </conditionalFormatting>
  <conditionalFormatting sqref="B128">
    <cfRule type="duplicateValues" dxfId="703" priority="137"/>
  </conditionalFormatting>
  <conditionalFormatting sqref="B128">
    <cfRule type="duplicateValues" dxfId="702" priority="136"/>
  </conditionalFormatting>
  <conditionalFormatting sqref="B128">
    <cfRule type="duplicateValues" dxfId="701" priority="135"/>
  </conditionalFormatting>
  <conditionalFormatting sqref="B128">
    <cfRule type="duplicateValues" dxfId="700" priority="134"/>
  </conditionalFormatting>
  <conditionalFormatting sqref="E150:E1048576 E1:E131">
    <cfRule type="duplicateValues" dxfId="699" priority="105"/>
    <cfRule type="duplicateValues" dxfId="698" priority="133"/>
  </conditionalFormatting>
  <conditionalFormatting sqref="B124">
    <cfRule type="duplicateValues" dxfId="697" priority="112"/>
  </conditionalFormatting>
  <conditionalFormatting sqref="B124">
    <cfRule type="duplicateValues" dxfId="696" priority="111"/>
  </conditionalFormatting>
  <conditionalFormatting sqref="B124">
    <cfRule type="duplicateValues" dxfId="695" priority="110"/>
  </conditionalFormatting>
  <conditionalFormatting sqref="B124">
    <cfRule type="duplicateValues" dxfId="694" priority="109"/>
  </conditionalFormatting>
  <conditionalFormatting sqref="B124">
    <cfRule type="duplicateValues" dxfId="693" priority="108"/>
  </conditionalFormatting>
  <conditionalFormatting sqref="B124">
    <cfRule type="duplicateValues" dxfId="692" priority="107"/>
  </conditionalFormatting>
  <conditionalFormatting sqref="B124">
    <cfRule type="duplicateValues" dxfId="691" priority="106"/>
  </conditionalFormatting>
  <conditionalFormatting sqref="E110:E127">
    <cfRule type="duplicateValues" dxfId="690" priority="131635"/>
    <cfRule type="duplicateValues" dxfId="689" priority="131636"/>
    <cfRule type="duplicateValues" dxfId="688" priority="131637"/>
    <cfRule type="duplicateValues" dxfId="687" priority="131638"/>
  </conditionalFormatting>
  <conditionalFormatting sqref="E110:E127">
    <cfRule type="duplicateValues" dxfId="686" priority="131645"/>
  </conditionalFormatting>
  <conditionalFormatting sqref="E110:E127">
    <cfRule type="duplicateValues" dxfId="685" priority="131647"/>
    <cfRule type="duplicateValues" dxfId="684" priority="131648"/>
  </conditionalFormatting>
  <conditionalFormatting sqref="B68:B86">
    <cfRule type="duplicateValues" dxfId="683" priority="131691"/>
  </conditionalFormatting>
  <conditionalFormatting sqref="E68:E86">
    <cfRule type="duplicateValues" dxfId="682" priority="131693"/>
    <cfRule type="duplicateValues" dxfId="681" priority="131694"/>
    <cfRule type="duplicateValues" dxfId="680" priority="131695"/>
    <cfRule type="duplicateValues" dxfId="679" priority="131696"/>
  </conditionalFormatting>
  <conditionalFormatting sqref="E130">
    <cfRule type="duplicateValues" dxfId="678" priority="104"/>
  </conditionalFormatting>
  <conditionalFormatting sqref="E130">
    <cfRule type="duplicateValues" dxfId="677" priority="103"/>
  </conditionalFormatting>
  <conditionalFormatting sqref="E130">
    <cfRule type="duplicateValues" dxfId="676" priority="101"/>
    <cfRule type="duplicateValues" dxfId="675" priority="102"/>
  </conditionalFormatting>
  <conditionalFormatting sqref="E130">
    <cfRule type="duplicateValues" dxfId="674" priority="100"/>
  </conditionalFormatting>
  <conditionalFormatting sqref="E130">
    <cfRule type="duplicateValues" dxfId="673" priority="99"/>
  </conditionalFormatting>
  <conditionalFormatting sqref="E130">
    <cfRule type="duplicateValues" dxfId="672" priority="95"/>
    <cfRule type="duplicateValues" dxfId="671" priority="96"/>
    <cfRule type="duplicateValues" dxfId="670" priority="97"/>
    <cfRule type="duplicateValues" dxfId="669" priority="98"/>
  </conditionalFormatting>
  <conditionalFormatting sqref="E130">
    <cfRule type="duplicateValues" dxfId="668" priority="94"/>
  </conditionalFormatting>
  <conditionalFormatting sqref="E130">
    <cfRule type="duplicateValues" dxfId="667" priority="92"/>
    <cfRule type="duplicateValues" dxfId="666" priority="93"/>
  </conditionalFormatting>
  <conditionalFormatting sqref="B130">
    <cfRule type="duplicateValues" dxfId="665" priority="91"/>
  </conditionalFormatting>
  <conditionalFormatting sqref="B130">
    <cfRule type="duplicateValues" dxfId="664" priority="90"/>
  </conditionalFormatting>
  <conditionalFormatting sqref="B130">
    <cfRule type="duplicateValues" dxfId="663" priority="89"/>
  </conditionalFormatting>
  <conditionalFormatting sqref="B130">
    <cfRule type="duplicateValues" dxfId="662" priority="88"/>
  </conditionalFormatting>
  <conditionalFormatting sqref="B130">
    <cfRule type="duplicateValues" dxfId="661" priority="87"/>
  </conditionalFormatting>
  <conditionalFormatting sqref="B130">
    <cfRule type="duplicateValues" dxfId="660" priority="86"/>
  </conditionalFormatting>
  <conditionalFormatting sqref="B130">
    <cfRule type="duplicateValues" dxfId="659" priority="85"/>
  </conditionalFormatting>
  <conditionalFormatting sqref="B131">
    <cfRule type="duplicateValues" dxfId="658" priority="84"/>
  </conditionalFormatting>
  <conditionalFormatting sqref="B131">
    <cfRule type="duplicateValues" dxfId="657" priority="83"/>
  </conditionalFormatting>
  <conditionalFormatting sqref="B131">
    <cfRule type="duplicateValues" dxfId="656" priority="82"/>
  </conditionalFormatting>
  <conditionalFormatting sqref="B131">
    <cfRule type="duplicateValues" dxfId="655" priority="81"/>
  </conditionalFormatting>
  <conditionalFormatting sqref="B131">
    <cfRule type="duplicateValues" dxfId="654" priority="80"/>
  </conditionalFormatting>
  <conditionalFormatting sqref="B131">
    <cfRule type="duplicateValues" dxfId="653" priority="79"/>
  </conditionalFormatting>
  <conditionalFormatting sqref="B131">
    <cfRule type="duplicateValues" dxfId="652" priority="78"/>
  </conditionalFormatting>
  <conditionalFormatting sqref="E131">
    <cfRule type="duplicateValues" dxfId="651" priority="77"/>
  </conditionalFormatting>
  <conditionalFormatting sqref="E131">
    <cfRule type="duplicateValues" dxfId="650" priority="76"/>
  </conditionalFormatting>
  <conditionalFormatting sqref="E131">
    <cfRule type="duplicateValues" dxfId="649" priority="74"/>
    <cfRule type="duplicateValues" dxfId="648" priority="75"/>
  </conditionalFormatting>
  <conditionalFormatting sqref="E131">
    <cfRule type="duplicateValues" dxfId="647" priority="73"/>
  </conditionalFormatting>
  <conditionalFormatting sqref="E131">
    <cfRule type="duplicateValues" dxfId="646" priority="72"/>
  </conditionalFormatting>
  <conditionalFormatting sqref="E131">
    <cfRule type="duplicateValues" dxfId="645" priority="68"/>
    <cfRule type="duplicateValues" dxfId="644" priority="69"/>
    <cfRule type="duplicateValues" dxfId="643" priority="70"/>
    <cfRule type="duplicateValues" dxfId="642" priority="71"/>
  </conditionalFormatting>
  <conditionalFormatting sqref="E131">
    <cfRule type="duplicateValues" dxfId="641" priority="67"/>
  </conditionalFormatting>
  <conditionalFormatting sqref="E131">
    <cfRule type="duplicateValues" dxfId="640" priority="65"/>
    <cfRule type="duplicateValues" dxfId="639" priority="66"/>
  </conditionalFormatting>
  <conditionalFormatting sqref="B129">
    <cfRule type="duplicateValues" dxfId="638" priority="131753"/>
  </conditionalFormatting>
  <conditionalFormatting sqref="E129">
    <cfRule type="duplicateValues" dxfId="637" priority="131760"/>
  </conditionalFormatting>
  <conditionalFormatting sqref="E129">
    <cfRule type="duplicateValues" dxfId="636" priority="131762"/>
    <cfRule type="duplicateValues" dxfId="635" priority="131763"/>
  </conditionalFormatting>
  <conditionalFormatting sqref="E129">
    <cfRule type="duplicateValues" dxfId="634" priority="131766"/>
    <cfRule type="duplicateValues" dxfId="633" priority="131767"/>
    <cfRule type="duplicateValues" dxfId="632" priority="131768"/>
    <cfRule type="duplicateValues" dxfId="631" priority="131769"/>
  </conditionalFormatting>
  <conditionalFormatting sqref="E132:E149">
    <cfRule type="duplicateValues" dxfId="630" priority="64"/>
  </conditionalFormatting>
  <conditionalFormatting sqref="E132:E149">
    <cfRule type="duplicateValues" dxfId="629" priority="63"/>
  </conditionalFormatting>
  <conditionalFormatting sqref="E132:E149">
    <cfRule type="duplicateValues" dxfId="628" priority="61"/>
    <cfRule type="duplicateValues" dxfId="627" priority="62"/>
  </conditionalFormatting>
  <conditionalFormatting sqref="E132:E149">
    <cfRule type="duplicateValues" dxfId="626" priority="60"/>
  </conditionalFormatting>
  <conditionalFormatting sqref="E132:E149">
    <cfRule type="duplicateValues" dxfId="625" priority="59"/>
  </conditionalFormatting>
  <conditionalFormatting sqref="E132:E149">
    <cfRule type="duplicateValues" dxfId="624" priority="57"/>
    <cfRule type="duplicateValues" dxfId="623" priority="58"/>
  </conditionalFormatting>
  <conditionalFormatting sqref="B132:B149">
    <cfRule type="duplicateValues" dxfId="622" priority="56"/>
  </conditionalFormatting>
  <conditionalFormatting sqref="B132:B149">
    <cfRule type="duplicateValues" dxfId="621" priority="55"/>
  </conditionalFormatting>
  <conditionalFormatting sqref="B132:B149">
    <cfRule type="duplicateValues" dxfId="620" priority="54"/>
  </conditionalFormatting>
  <conditionalFormatting sqref="B132:B149">
    <cfRule type="duplicateValues" dxfId="619" priority="53"/>
  </conditionalFormatting>
  <conditionalFormatting sqref="B132:B149">
    <cfRule type="duplicateValues" dxfId="618" priority="52"/>
  </conditionalFormatting>
  <conditionalFormatting sqref="B132:B149">
    <cfRule type="duplicateValues" dxfId="617" priority="51"/>
  </conditionalFormatting>
  <conditionalFormatting sqref="B132:B149">
    <cfRule type="duplicateValues" dxfId="616" priority="50"/>
  </conditionalFormatting>
  <conditionalFormatting sqref="E132:E149">
    <cfRule type="duplicateValues" dxfId="615" priority="49"/>
  </conditionalFormatting>
  <conditionalFormatting sqref="E132:E149">
    <cfRule type="duplicateValues" dxfId="614" priority="48"/>
  </conditionalFormatting>
  <conditionalFormatting sqref="E132:E149">
    <cfRule type="duplicateValues" dxfId="613" priority="46"/>
    <cfRule type="duplicateValues" dxfId="612" priority="47"/>
  </conditionalFormatting>
  <conditionalFormatting sqref="E132:E149">
    <cfRule type="duplicateValues" dxfId="611" priority="45"/>
  </conditionalFormatting>
  <conditionalFormatting sqref="E132:E149">
    <cfRule type="duplicateValues" dxfId="610" priority="44"/>
  </conditionalFormatting>
  <conditionalFormatting sqref="E132:E149">
    <cfRule type="duplicateValues" dxfId="609" priority="40"/>
    <cfRule type="duplicateValues" dxfId="608" priority="41"/>
    <cfRule type="duplicateValues" dxfId="607" priority="42"/>
    <cfRule type="duplicateValues" dxfId="606" priority="43"/>
  </conditionalFormatting>
  <conditionalFormatting sqref="E132:E149">
    <cfRule type="duplicateValues" dxfId="605" priority="39"/>
  </conditionalFormatting>
  <conditionalFormatting sqref="E132:E149">
    <cfRule type="duplicateValues" dxfId="604" priority="37"/>
    <cfRule type="duplicateValues" dxfId="603" priority="38"/>
  </conditionalFormatting>
  <conditionalFormatting sqref="E1:E1048576">
    <cfRule type="duplicateValues" dxfId="602" priority="36"/>
  </conditionalFormatting>
  <conditionalFormatting sqref="B150">
    <cfRule type="duplicateValues" dxfId="601" priority="35"/>
  </conditionalFormatting>
  <conditionalFormatting sqref="B150">
    <cfRule type="duplicateValues" dxfId="600" priority="34"/>
  </conditionalFormatting>
  <conditionalFormatting sqref="B150">
    <cfRule type="duplicateValues" dxfId="599" priority="33"/>
  </conditionalFormatting>
  <conditionalFormatting sqref="B150">
    <cfRule type="duplicateValues" dxfId="598" priority="32"/>
  </conditionalFormatting>
  <conditionalFormatting sqref="B150">
    <cfRule type="duplicateValues" dxfId="597" priority="31"/>
  </conditionalFormatting>
  <conditionalFormatting sqref="B150">
    <cfRule type="duplicateValues" dxfId="596" priority="30"/>
  </conditionalFormatting>
  <conditionalFormatting sqref="B150">
    <cfRule type="duplicateValues" dxfId="595" priority="29"/>
  </conditionalFormatting>
  <conditionalFormatting sqref="E151:E152">
    <cfRule type="duplicateValues" dxfId="594" priority="28"/>
  </conditionalFormatting>
  <conditionalFormatting sqref="E151:E152">
    <cfRule type="duplicateValues" dxfId="593" priority="27"/>
  </conditionalFormatting>
  <conditionalFormatting sqref="E151:E152">
    <cfRule type="duplicateValues" dxfId="592" priority="25"/>
    <cfRule type="duplicateValues" dxfId="591" priority="26"/>
  </conditionalFormatting>
  <conditionalFormatting sqref="E151:E152">
    <cfRule type="duplicateValues" dxfId="590" priority="24"/>
  </conditionalFormatting>
  <conditionalFormatting sqref="E151:E152">
    <cfRule type="duplicateValues" dxfId="589" priority="23"/>
  </conditionalFormatting>
  <conditionalFormatting sqref="E151:E152">
    <cfRule type="duplicateValues" dxfId="588" priority="21"/>
    <cfRule type="duplicateValues" dxfId="587" priority="22"/>
  </conditionalFormatting>
  <conditionalFormatting sqref="E151:E152">
    <cfRule type="duplicateValues" dxfId="586" priority="20"/>
  </conditionalFormatting>
  <conditionalFormatting sqref="E151:E152">
    <cfRule type="duplicateValues" dxfId="585" priority="19"/>
  </conditionalFormatting>
  <conditionalFormatting sqref="E151:E152">
    <cfRule type="duplicateValues" dxfId="584" priority="17"/>
    <cfRule type="duplicateValues" dxfId="583" priority="18"/>
  </conditionalFormatting>
  <conditionalFormatting sqref="E151:E152">
    <cfRule type="duplicateValues" dxfId="582" priority="16"/>
  </conditionalFormatting>
  <conditionalFormatting sqref="E151:E152">
    <cfRule type="duplicateValues" dxfId="581" priority="15"/>
  </conditionalFormatting>
  <conditionalFormatting sqref="E151:E152">
    <cfRule type="duplicateValues" dxfId="580" priority="11"/>
    <cfRule type="duplicateValues" dxfId="579" priority="12"/>
    <cfRule type="duplicateValues" dxfId="578" priority="13"/>
    <cfRule type="duplicateValues" dxfId="577" priority="14"/>
  </conditionalFormatting>
  <conditionalFormatting sqref="E151:E152">
    <cfRule type="duplicateValues" dxfId="576" priority="10"/>
  </conditionalFormatting>
  <conditionalFormatting sqref="E151:E152">
    <cfRule type="duplicateValues" dxfId="575" priority="8"/>
    <cfRule type="duplicateValues" dxfId="574" priority="9"/>
  </conditionalFormatting>
  <conditionalFormatting sqref="B151:B152">
    <cfRule type="duplicateValues" dxfId="573" priority="7"/>
  </conditionalFormatting>
  <conditionalFormatting sqref="B151:B152">
    <cfRule type="duplicateValues" dxfId="572" priority="6"/>
  </conditionalFormatting>
  <conditionalFormatting sqref="B151:B152">
    <cfRule type="duplicateValues" dxfId="571" priority="5"/>
  </conditionalFormatting>
  <conditionalFormatting sqref="B151:B152">
    <cfRule type="duplicateValues" dxfId="570" priority="4"/>
  </conditionalFormatting>
  <conditionalFormatting sqref="B151:B152">
    <cfRule type="duplicateValues" dxfId="569" priority="3"/>
  </conditionalFormatting>
  <conditionalFormatting sqref="B151:B152">
    <cfRule type="duplicateValues" dxfId="568" priority="2"/>
  </conditionalFormatting>
  <conditionalFormatting sqref="B151:B152">
    <cfRule type="duplicateValues" dxfId="567" priority="1"/>
  </conditionalFormatting>
  <hyperlinks>
    <hyperlink ref="O22" r:id="rId7" display="javascript:showDetailWithPersid(%22cnt:4469676F6E7A616C657A000000000000%22)"/>
    <hyperlink ref="O26" r:id="rId8" display="javascript:showDetailWithPersid(%22cnt:4469676F6E7A616C657A000000000000%22)"/>
    <hyperlink ref="O27" r:id="rId9" display="javascript:showDetailWithPersid(%22cnt:4469676F6E7A616C657A000000000000%22)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8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8" t="s">
        <v>2406</v>
      </c>
    </row>
    <row r="2" spans="2:5" ht="18.75" thickBot="1" x14ac:dyDescent="0.3">
      <c r="B2" s="136"/>
      <c r="C2" s="169" t="s">
        <v>2406</v>
      </c>
      <c r="E2" s="170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9" t="s">
        <v>2406</v>
      </c>
    </row>
    <row r="4" spans="2:5" ht="18.75" thickBot="1" x14ac:dyDescent="0.3">
      <c r="B4" s="136"/>
      <c r="C4" s="169" t="s">
        <v>2406</v>
      </c>
    </row>
    <row r="5" spans="2:5" ht="18.75" thickBot="1" x14ac:dyDescent="0.3">
      <c r="B5" s="136"/>
      <c r="C5" s="169" t="s">
        <v>2406</v>
      </c>
    </row>
    <row r="6" spans="2:5" ht="18.75" thickBot="1" x14ac:dyDescent="0.3">
      <c r="B6" s="136"/>
      <c r="C6" s="169" t="s">
        <v>2406</v>
      </c>
    </row>
    <row r="7" spans="2:5" ht="18.75" thickBot="1" x14ac:dyDescent="0.3">
      <c r="B7" s="136"/>
      <c r="C7" s="169" t="s">
        <v>2406</v>
      </c>
    </row>
    <row r="8" spans="2:5" ht="18.75" thickBot="1" x14ac:dyDescent="0.3">
      <c r="B8" s="136"/>
      <c r="C8" s="169" t="s">
        <v>2406</v>
      </c>
    </row>
    <row r="9" spans="2:5" ht="18.75" thickBot="1" x14ac:dyDescent="0.3">
      <c r="B9" s="136"/>
      <c r="C9" s="169" t="s">
        <v>2406</v>
      </c>
    </row>
    <row r="10" spans="2:5" ht="18.75" thickBot="1" x14ac:dyDescent="0.3">
      <c r="B10" s="136"/>
      <c r="C10" s="169" t="s">
        <v>2406</v>
      </c>
    </row>
    <row r="11" spans="2:5" ht="18.75" thickBot="1" x14ac:dyDescent="0.3">
      <c r="B11" s="136"/>
      <c r="C11" s="169" t="s">
        <v>2406</v>
      </c>
    </row>
    <row r="12" spans="2:5" ht="18.75" thickBot="1" x14ac:dyDescent="0.3">
      <c r="B12" s="224"/>
      <c r="C12" s="169" t="s">
        <v>2406</v>
      </c>
    </row>
    <row r="13" spans="2:5" ht="18.75" thickBot="1" x14ac:dyDescent="0.3">
      <c r="B13" s="136"/>
      <c r="C13" s="169" t="s">
        <v>2406</v>
      </c>
    </row>
    <row r="14" spans="2:5" ht="18.75" thickBot="1" x14ac:dyDescent="0.3">
      <c r="B14" s="136"/>
      <c r="C14" s="169" t="s">
        <v>2406</v>
      </c>
    </row>
    <row r="15" spans="2:5" ht="18.75" thickBot="1" x14ac:dyDescent="0.3">
      <c r="B15" s="136"/>
      <c r="C15" s="169" t="s">
        <v>2406</v>
      </c>
    </row>
    <row r="16" spans="2:5" ht="18.75" customHeight="1" thickBot="1" x14ac:dyDescent="0.3">
      <c r="B16" s="136"/>
      <c r="C16" s="169" t="s">
        <v>2406</v>
      </c>
    </row>
    <row r="17" spans="2:3" ht="18.75" thickBot="1" x14ac:dyDescent="0.3">
      <c r="B17" s="136"/>
      <c r="C17" s="169" t="s">
        <v>2406</v>
      </c>
    </row>
    <row r="18" spans="2:3" ht="18.75" thickBot="1" x14ac:dyDescent="0.3">
      <c r="B18" s="136"/>
      <c r="C18" s="169" t="s">
        <v>2406</v>
      </c>
    </row>
    <row r="19" spans="2:3" ht="18.75" thickBot="1" x14ac:dyDescent="0.3">
      <c r="B19" s="136"/>
      <c r="C19" s="169" t="s">
        <v>2406</v>
      </c>
    </row>
    <row r="20" spans="2:3" ht="18.75" thickBot="1" x14ac:dyDescent="0.3">
      <c r="B20" s="136"/>
      <c r="C20" s="169" t="s">
        <v>2406</v>
      </c>
    </row>
    <row r="21" spans="2:3" ht="18.75" thickBot="1" x14ac:dyDescent="0.3">
      <c r="B21" s="136"/>
      <c r="C21" s="169" t="s">
        <v>2406</v>
      </c>
    </row>
    <row r="22" spans="2:3" ht="18.75" thickBot="1" x14ac:dyDescent="0.3">
      <c r="B22" s="136"/>
      <c r="C22" s="169" t="s">
        <v>2406</v>
      </c>
    </row>
    <row r="23" spans="2:3" ht="18.75" thickBot="1" x14ac:dyDescent="0.3">
      <c r="B23" s="136"/>
      <c r="C23" s="169" t="s">
        <v>2406</v>
      </c>
    </row>
    <row r="24" spans="2:3" ht="18.75" thickBot="1" x14ac:dyDescent="0.3">
      <c r="B24" s="136"/>
      <c r="C24" s="169" t="s">
        <v>2406</v>
      </c>
    </row>
    <row r="25" spans="2:3" ht="18.75" thickBot="1" x14ac:dyDescent="0.3">
      <c r="B25" s="136"/>
      <c r="C25" s="169" t="s">
        <v>2406</v>
      </c>
    </row>
    <row r="26" spans="2:3" ht="18.75" thickBot="1" x14ac:dyDescent="0.3">
      <c r="B26" s="136"/>
      <c r="C26" s="169" t="s">
        <v>2406</v>
      </c>
    </row>
    <row r="27" spans="2:3" ht="18.75" thickBot="1" x14ac:dyDescent="0.3">
      <c r="B27" s="136"/>
      <c r="C27" s="169" t="s">
        <v>2406</v>
      </c>
    </row>
    <row r="28" spans="2:3" ht="18.75" thickBot="1" x14ac:dyDescent="0.3">
      <c r="B28" s="136"/>
      <c r="C28" s="169" t="s">
        <v>2406</v>
      </c>
    </row>
    <row r="29" spans="2:3" ht="18.75" thickBot="1" x14ac:dyDescent="0.3">
      <c r="B29" s="136"/>
      <c r="C29" s="169" t="s">
        <v>2406</v>
      </c>
    </row>
    <row r="30" spans="2:3" ht="18.75" thickBot="1" x14ac:dyDescent="0.3">
      <c r="B30" s="136"/>
      <c r="C30" s="169" t="s">
        <v>2406</v>
      </c>
    </row>
    <row r="31" spans="2:3" ht="18.75" thickBot="1" x14ac:dyDescent="0.3">
      <c r="B31" s="136"/>
      <c r="C31" s="169" t="s">
        <v>2406</v>
      </c>
    </row>
    <row r="32" spans="2:3" ht="18.75" thickBot="1" x14ac:dyDescent="0.3">
      <c r="B32" s="136"/>
      <c r="C32" s="169" t="s">
        <v>2406</v>
      </c>
    </row>
    <row r="33" spans="2:3" ht="18.75" thickBot="1" x14ac:dyDescent="0.3">
      <c r="B33" s="136"/>
      <c r="C33" s="169" t="s">
        <v>2406</v>
      </c>
    </row>
    <row r="34" spans="2:3" ht="18.75" thickBot="1" x14ac:dyDescent="0.3">
      <c r="B34" s="136"/>
      <c r="C34" s="169" t="s">
        <v>2406</v>
      </c>
    </row>
    <row r="35" spans="2:3" ht="18.75" thickBot="1" x14ac:dyDescent="0.3">
      <c r="B35" s="136"/>
      <c r="C35" s="169" t="s">
        <v>2406</v>
      </c>
    </row>
    <row r="36" spans="2:3" ht="18.75" thickBot="1" x14ac:dyDescent="0.3">
      <c r="B36" s="136"/>
      <c r="C36" s="169" t="s">
        <v>2406</v>
      </c>
    </row>
    <row r="37" spans="2:3" ht="18.75" thickBot="1" x14ac:dyDescent="0.3">
      <c r="B37" s="136"/>
      <c r="C37" s="169" t="s">
        <v>2406</v>
      </c>
    </row>
    <row r="38" spans="2:3" ht="18.75" thickBot="1" x14ac:dyDescent="0.3">
      <c r="B38" s="136"/>
      <c r="C38" s="169" t="s">
        <v>2406</v>
      </c>
    </row>
    <row r="39" spans="2:3" ht="18.75" thickBot="1" x14ac:dyDescent="0.3">
      <c r="B39" s="136"/>
      <c r="C39" s="169" t="s">
        <v>2406</v>
      </c>
    </row>
    <row r="40" spans="2:3" ht="18.75" thickBot="1" x14ac:dyDescent="0.3">
      <c r="B40" s="136"/>
      <c r="C40" s="169" t="s">
        <v>2406</v>
      </c>
    </row>
    <row r="41" spans="2:3" ht="18.75" thickBot="1" x14ac:dyDescent="0.3">
      <c r="B41" s="136"/>
      <c r="C41" s="169" t="s">
        <v>2406</v>
      </c>
    </row>
    <row r="42" spans="2:3" ht="18.75" thickBot="1" x14ac:dyDescent="0.3">
      <c r="B42" s="136"/>
      <c r="C42" s="169" t="s">
        <v>2406</v>
      </c>
    </row>
    <row r="43" spans="2:3" ht="18.75" thickBot="1" x14ac:dyDescent="0.3">
      <c r="B43" s="167"/>
      <c r="C43" s="169" t="s">
        <v>2406</v>
      </c>
    </row>
    <row r="44" spans="2:3" ht="18.75" thickBot="1" x14ac:dyDescent="0.3">
      <c r="B44" s="167"/>
      <c r="C44" s="169" t="s">
        <v>2406</v>
      </c>
    </row>
    <row r="45" spans="2:3" ht="18.75" thickBot="1" x14ac:dyDescent="0.3">
      <c r="B45" s="167"/>
      <c r="C45" s="169" t="s">
        <v>2406</v>
      </c>
    </row>
    <row r="46" spans="2:3" ht="18.75" thickBot="1" x14ac:dyDescent="0.3">
      <c r="B46" s="167"/>
      <c r="C46" s="169" t="s">
        <v>2406</v>
      </c>
    </row>
    <row r="47" spans="2:3" ht="18.75" thickBot="1" x14ac:dyDescent="0.3">
      <c r="B47" s="167"/>
      <c r="C47" s="169" t="s">
        <v>2406</v>
      </c>
    </row>
    <row r="48" spans="2:3" ht="18.75" thickBot="1" x14ac:dyDescent="0.3">
      <c r="B48" s="167"/>
      <c r="C48" s="169" t="s">
        <v>2406</v>
      </c>
    </row>
    <row r="49" spans="2:3" ht="18.75" thickBot="1" x14ac:dyDescent="0.3">
      <c r="B49" s="167"/>
      <c r="C49" s="169" t="s">
        <v>2406</v>
      </c>
    </row>
    <row r="50" spans="2:3" ht="18.75" thickBot="1" x14ac:dyDescent="0.3">
      <c r="B50" s="167"/>
      <c r="C50" s="169" t="s">
        <v>2406</v>
      </c>
    </row>
    <row r="51" spans="2:3" ht="18.75" thickBot="1" x14ac:dyDescent="0.3">
      <c r="B51" s="167"/>
      <c r="C51" s="169" t="s">
        <v>2406</v>
      </c>
    </row>
    <row r="52" spans="2:3" ht="18.75" thickBot="1" x14ac:dyDescent="0.3">
      <c r="B52" s="167"/>
      <c r="C52" s="169" t="s">
        <v>2406</v>
      </c>
    </row>
    <row r="53" spans="2:3" ht="18.75" thickBot="1" x14ac:dyDescent="0.3">
      <c r="B53" s="167"/>
      <c r="C53" s="169" t="s">
        <v>2406</v>
      </c>
    </row>
    <row r="54" spans="2:3" ht="18.75" thickBot="1" x14ac:dyDescent="0.3">
      <c r="B54" s="167"/>
      <c r="C54" s="169" t="s">
        <v>2406</v>
      </c>
    </row>
    <row r="55" spans="2:3" ht="18.75" thickBot="1" x14ac:dyDescent="0.3">
      <c r="B55" s="167"/>
      <c r="C55" s="169" t="s">
        <v>2406</v>
      </c>
    </row>
    <row r="56" spans="2:3" ht="18.75" thickBot="1" x14ac:dyDescent="0.3">
      <c r="B56" s="167"/>
      <c r="C56" s="169" t="s">
        <v>2406</v>
      </c>
    </row>
    <row r="57" spans="2:3" ht="18.75" thickBot="1" x14ac:dyDescent="0.3">
      <c r="B57" s="167"/>
      <c r="C57" s="169" t="s">
        <v>2406</v>
      </c>
    </row>
    <row r="58" spans="2:3" ht="18.75" thickBot="1" x14ac:dyDescent="0.3">
      <c r="B58" s="167"/>
      <c r="C58" s="169" t="s">
        <v>2406</v>
      </c>
    </row>
    <row r="59" spans="2:3" ht="18.75" thickBot="1" x14ac:dyDescent="0.3">
      <c r="B59" s="167"/>
      <c r="C59" s="169" t="s">
        <v>2406</v>
      </c>
    </row>
    <row r="60" spans="2:3" ht="18.75" thickBot="1" x14ac:dyDescent="0.3">
      <c r="B60" s="167"/>
      <c r="C60" s="169" t="s">
        <v>2406</v>
      </c>
    </row>
    <row r="61" spans="2:3" ht="18.75" thickBot="1" x14ac:dyDescent="0.3">
      <c r="B61" s="167"/>
      <c r="C61" s="169" t="s">
        <v>2406</v>
      </c>
    </row>
    <row r="62" spans="2:3" ht="18.75" thickBot="1" x14ac:dyDescent="0.3">
      <c r="B62" s="167"/>
      <c r="C62" s="169" t="s">
        <v>2406</v>
      </c>
    </row>
    <row r="63" spans="2:3" ht="18.75" thickBot="1" x14ac:dyDescent="0.3">
      <c r="B63" s="167"/>
      <c r="C63" s="169" t="s">
        <v>2406</v>
      </c>
    </row>
    <row r="64" spans="2:3" ht="18.75" thickBot="1" x14ac:dyDescent="0.3">
      <c r="B64" s="167"/>
      <c r="C64" s="169" t="s">
        <v>2406</v>
      </c>
    </row>
    <row r="65" spans="2:3" ht="18.75" thickBot="1" x14ac:dyDescent="0.3">
      <c r="B65" s="167"/>
      <c r="C65" s="169" t="s">
        <v>2406</v>
      </c>
    </row>
    <row r="66" spans="2:3" ht="18.75" thickBot="1" x14ac:dyDescent="0.3">
      <c r="B66" s="167"/>
      <c r="C66" s="169" t="s">
        <v>2406</v>
      </c>
    </row>
    <row r="67" spans="2:3" ht="18.75" thickBot="1" x14ac:dyDescent="0.3">
      <c r="B67" s="167"/>
      <c r="C67" s="169" t="s">
        <v>2406</v>
      </c>
    </row>
    <row r="68" spans="2:3" ht="18" x14ac:dyDescent="0.25">
      <c r="B68" s="167"/>
      <c r="C68" s="169" t="s">
        <v>2406</v>
      </c>
    </row>
    <row r="69" spans="2:3" x14ac:dyDescent="0.25">
      <c r="C69" s="168" t="s">
        <v>2406</v>
      </c>
    </row>
    <row r="70" spans="2:3" x14ac:dyDescent="0.25">
      <c r="C70" s="168" t="s">
        <v>2406</v>
      </c>
    </row>
    <row r="71" spans="2:3" x14ac:dyDescent="0.25">
      <c r="C71" s="168" t="s">
        <v>2406</v>
      </c>
    </row>
    <row r="72" spans="2:3" x14ac:dyDescent="0.25">
      <c r="C72" s="168" t="s">
        <v>2406</v>
      </c>
    </row>
    <row r="73" spans="2:3" x14ac:dyDescent="0.25">
      <c r="C73" s="168" t="s">
        <v>2406</v>
      </c>
    </row>
    <row r="74" spans="2:3" x14ac:dyDescent="0.25">
      <c r="C74" s="168" t="s">
        <v>2406</v>
      </c>
    </row>
    <row r="75" spans="2:3" x14ac:dyDescent="0.25">
      <c r="C75" s="168" t="s">
        <v>2406</v>
      </c>
    </row>
    <row r="76" spans="2:3" x14ac:dyDescent="0.25">
      <c r="C76" s="168" t="s">
        <v>2406</v>
      </c>
    </row>
    <row r="77" spans="2:3" x14ac:dyDescent="0.25">
      <c r="C77" s="168" t="s">
        <v>2406</v>
      </c>
    </row>
    <row r="78" spans="2:3" x14ac:dyDescent="0.25">
      <c r="C78" s="168" t="s">
        <v>2406</v>
      </c>
    </row>
    <row r="79" spans="2:3" x14ac:dyDescent="0.25">
      <c r="C79" s="168" t="s">
        <v>2406</v>
      </c>
    </row>
    <row r="80" spans="2:3" x14ac:dyDescent="0.25">
      <c r="C80" s="168" t="s">
        <v>2406</v>
      </c>
    </row>
    <row r="81" spans="3:3" x14ac:dyDescent="0.25">
      <c r="C81" s="168" t="s">
        <v>2406</v>
      </c>
    </row>
    <row r="82" spans="3:3" x14ac:dyDescent="0.25">
      <c r="C82" s="168" t="s">
        <v>2406</v>
      </c>
    </row>
    <row r="83" spans="3:3" x14ac:dyDescent="0.25">
      <c r="C83" s="168" t="s">
        <v>2406</v>
      </c>
    </row>
    <row r="84" spans="3:3" x14ac:dyDescent="0.25">
      <c r="C84" s="168" t="s">
        <v>2406</v>
      </c>
    </row>
    <row r="85" spans="3:3" x14ac:dyDescent="0.25">
      <c r="C85" s="168" t="s">
        <v>2406</v>
      </c>
    </row>
    <row r="86" spans="3:3" x14ac:dyDescent="0.25">
      <c r="C86" s="168" t="s">
        <v>2406</v>
      </c>
    </row>
    <row r="87" spans="3:3" x14ac:dyDescent="0.25">
      <c r="C87" s="168" t="s">
        <v>2406</v>
      </c>
    </row>
    <row r="88" spans="3:3" x14ac:dyDescent="0.25">
      <c r="C88" s="168" t="s">
        <v>2406</v>
      </c>
    </row>
    <row r="89" spans="3:3" x14ac:dyDescent="0.25">
      <c r="C89" s="168" t="s">
        <v>2406</v>
      </c>
    </row>
    <row r="90" spans="3:3" x14ac:dyDescent="0.25">
      <c r="C90" s="168" t="s">
        <v>2406</v>
      </c>
    </row>
    <row r="91" spans="3:3" x14ac:dyDescent="0.25">
      <c r="C91" s="168" t="s">
        <v>2406</v>
      </c>
    </row>
    <row r="92" spans="3:3" x14ac:dyDescent="0.25">
      <c r="C92" s="168" t="s">
        <v>2406</v>
      </c>
    </row>
    <row r="93" spans="3:3" x14ac:dyDescent="0.25">
      <c r="C93" s="168" t="s">
        <v>2406</v>
      </c>
    </row>
    <row r="94" spans="3:3" x14ac:dyDescent="0.25">
      <c r="C94" s="168" t="s">
        <v>2406</v>
      </c>
    </row>
    <row r="95" spans="3:3" x14ac:dyDescent="0.25">
      <c r="C95" s="168" t="s">
        <v>2406</v>
      </c>
    </row>
    <row r="96" spans="3:3" x14ac:dyDescent="0.25">
      <c r="C96" s="168" t="s">
        <v>2406</v>
      </c>
    </row>
    <row r="97" spans="3:3" x14ac:dyDescent="0.25">
      <c r="C97" s="168" t="s">
        <v>2406</v>
      </c>
    </row>
    <row r="98" spans="3:3" x14ac:dyDescent="0.25">
      <c r="C98" s="168" t="s">
        <v>2406</v>
      </c>
    </row>
    <row r="99" spans="3:3" x14ac:dyDescent="0.25">
      <c r="C99" s="168" t="s">
        <v>2406</v>
      </c>
    </row>
    <row r="100" spans="3:3" x14ac:dyDescent="0.25">
      <c r="C100" s="168" t="s">
        <v>2406</v>
      </c>
    </row>
    <row r="101" spans="3:3" x14ac:dyDescent="0.25">
      <c r="C101" s="168" t="s">
        <v>2406</v>
      </c>
    </row>
    <row r="102" spans="3:3" x14ac:dyDescent="0.25">
      <c r="C102" s="168" t="s">
        <v>2406</v>
      </c>
    </row>
    <row r="103" spans="3:3" x14ac:dyDescent="0.25">
      <c r="C103" s="168" t="s">
        <v>2406</v>
      </c>
    </row>
    <row r="104" spans="3:3" x14ac:dyDescent="0.25">
      <c r="C104" s="168" t="s">
        <v>2406</v>
      </c>
    </row>
    <row r="105" spans="3:3" x14ac:dyDescent="0.25">
      <c r="C105" s="168" t="s">
        <v>2406</v>
      </c>
    </row>
    <row r="106" spans="3:3" x14ac:dyDescent="0.25">
      <c r="C106" s="168" t="s">
        <v>2406</v>
      </c>
    </row>
    <row r="107" spans="3:3" x14ac:dyDescent="0.25">
      <c r="C107" s="168" t="s">
        <v>2406</v>
      </c>
    </row>
    <row r="108" spans="3:3" x14ac:dyDescent="0.25">
      <c r="C108" s="168" t="s">
        <v>2406</v>
      </c>
    </row>
    <row r="109" spans="3:3" x14ac:dyDescent="0.25">
      <c r="C109" s="168" t="s">
        <v>2406</v>
      </c>
    </row>
    <row r="110" spans="3:3" x14ac:dyDescent="0.25">
      <c r="C110" s="168" t="s">
        <v>2406</v>
      </c>
    </row>
    <row r="111" spans="3:3" x14ac:dyDescent="0.25">
      <c r="C111" s="168" t="s">
        <v>2406</v>
      </c>
    </row>
    <row r="112" spans="3:3" x14ac:dyDescent="0.25">
      <c r="C112" s="168" t="s">
        <v>2406</v>
      </c>
    </row>
    <row r="113" spans="3:3" x14ac:dyDescent="0.25">
      <c r="C113" s="168" t="s">
        <v>2406</v>
      </c>
    </row>
    <row r="114" spans="3:3" x14ac:dyDescent="0.25">
      <c r="C114" s="168" t="s">
        <v>2406</v>
      </c>
    </row>
    <row r="115" spans="3:3" x14ac:dyDescent="0.25">
      <c r="C115" s="168" t="s">
        <v>2406</v>
      </c>
    </row>
    <row r="116" spans="3:3" x14ac:dyDescent="0.25">
      <c r="C116" s="168" t="s">
        <v>2406</v>
      </c>
    </row>
    <row r="117" spans="3:3" x14ac:dyDescent="0.25">
      <c r="C117" s="168" t="s">
        <v>2406</v>
      </c>
    </row>
    <row r="118" spans="3:3" x14ac:dyDescent="0.25">
      <c r="C118" s="168" t="s">
        <v>2406</v>
      </c>
    </row>
    <row r="119" spans="3:3" x14ac:dyDescent="0.25">
      <c r="C119" s="168" t="s">
        <v>2406</v>
      </c>
    </row>
    <row r="120" spans="3:3" x14ac:dyDescent="0.25">
      <c r="C120" s="168" t="s">
        <v>2406</v>
      </c>
    </row>
    <row r="121" spans="3:3" x14ac:dyDescent="0.25">
      <c r="C121" s="168" t="s">
        <v>2406</v>
      </c>
    </row>
    <row r="122" spans="3:3" x14ac:dyDescent="0.25">
      <c r="C122" s="168" t="s">
        <v>2406</v>
      </c>
    </row>
    <row r="123" spans="3:3" x14ac:dyDescent="0.25">
      <c r="C123" s="168" t="s">
        <v>2406</v>
      </c>
    </row>
    <row r="124" spans="3:3" x14ac:dyDescent="0.25">
      <c r="C124" s="168" t="s">
        <v>2406</v>
      </c>
    </row>
    <row r="125" spans="3:3" x14ac:dyDescent="0.25">
      <c r="C125" s="168" t="s">
        <v>2406</v>
      </c>
    </row>
    <row r="126" spans="3:3" x14ac:dyDescent="0.25">
      <c r="C126" s="168" t="s">
        <v>2406</v>
      </c>
    </row>
    <row r="127" spans="3:3" x14ac:dyDescent="0.25">
      <c r="C127" s="168" t="s">
        <v>2406</v>
      </c>
    </row>
    <row r="128" spans="3:3" x14ac:dyDescent="0.25">
      <c r="C128" s="168" t="s">
        <v>2406</v>
      </c>
    </row>
    <row r="129" spans="3:3" x14ac:dyDescent="0.25">
      <c r="C129" s="168" t="s">
        <v>2406</v>
      </c>
    </row>
    <row r="130" spans="3:3" x14ac:dyDescent="0.25">
      <c r="C130" s="168" t="s">
        <v>2406</v>
      </c>
    </row>
    <row r="131" spans="3:3" x14ac:dyDescent="0.25">
      <c r="C131" s="168" t="s">
        <v>2406</v>
      </c>
    </row>
    <row r="132" spans="3:3" x14ac:dyDescent="0.25">
      <c r="C132" s="168" t="s">
        <v>2406</v>
      </c>
    </row>
    <row r="133" spans="3:3" x14ac:dyDescent="0.25">
      <c r="C133" s="168" t="s">
        <v>2406</v>
      </c>
    </row>
    <row r="134" spans="3:3" x14ac:dyDescent="0.25">
      <c r="C134" s="168" t="s">
        <v>2406</v>
      </c>
    </row>
    <row r="135" spans="3:3" x14ac:dyDescent="0.25">
      <c r="C135" s="168" t="s">
        <v>2406</v>
      </c>
    </row>
    <row r="136" spans="3:3" x14ac:dyDescent="0.25">
      <c r="C136" s="168" t="s">
        <v>2406</v>
      </c>
    </row>
    <row r="137" spans="3:3" x14ac:dyDescent="0.25">
      <c r="C137" s="168" t="s">
        <v>2406</v>
      </c>
    </row>
    <row r="138" spans="3:3" x14ac:dyDescent="0.25">
      <c r="C138" s="168" t="s">
        <v>2406</v>
      </c>
    </row>
    <row r="139" spans="3:3" x14ac:dyDescent="0.25">
      <c r="C139" s="168" t="s">
        <v>2406</v>
      </c>
    </row>
    <row r="140" spans="3:3" x14ac:dyDescent="0.25">
      <c r="C140" s="168" t="s">
        <v>2406</v>
      </c>
    </row>
    <row r="141" spans="3:3" x14ac:dyDescent="0.25">
      <c r="C141" s="168" t="s">
        <v>2406</v>
      </c>
    </row>
    <row r="142" spans="3:3" x14ac:dyDescent="0.25">
      <c r="C142" s="168" t="s">
        <v>2406</v>
      </c>
    </row>
    <row r="143" spans="3:3" x14ac:dyDescent="0.25">
      <c r="C143" s="168" t="s">
        <v>2406</v>
      </c>
    </row>
    <row r="144" spans="3:3" x14ac:dyDescent="0.25">
      <c r="C144" s="168" t="s">
        <v>2406</v>
      </c>
    </row>
    <row r="145" spans="3:3" x14ac:dyDescent="0.25">
      <c r="C145" s="168" t="s">
        <v>2406</v>
      </c>
    </row>
    <row r="146" spans="3:3" x14ac:dyDescent="0.25">
      <c r="C146" s="168" t="s">
        <v>2406</v>
      </c>
    </row>
    <row r="147" spans="3:3" x14ac:dyDescent="0.25">
      <c r="C147" s="168" t="s">
        <v>2406</v>
      </c>
    </row>
    <row r="148" spans="3:3" x14ac:dyDescent="0.25">
      <c r="C148" s="168" t="s">
        <v>2406</v>
      </c>
    </row>
    <row r="149" spans="3:3" x14ac:dyDescent="0.25">
      <c r="C149" s="168" t="s">
        <v>2406</v>
      </c>
    </row>
    <row r="150" spans="3:3" x14ac:dyDescent="0.25">
      <c r="C150" s="168" t="s">
        <v>2406</v>
      </c>
    </row>
    <row r="151" spans="3:3" x14ac:dyDescent="0.25">
      <c r="C151" s="168" t="s">
        <v>2406</v>
      </c>
    </row>
    <row r="152" spans="3:3" x14ac:dyDescent="0.25">
      <c r="C152" s="168" t="s">
        <v>2406</v>
      </c>
    </row>
    <row r="153" spans="3:3" x14ac:dyDescent="0.25">
      <c r="C153" s="168" t="s">
        <v>2406</v>
      </c>
    </row>
    <row r="154" spans="3:3" x14ac:dyDescent="0.25">
      <c r="C154" s="168" t="s">
        <v>2406</v>
      </c>
    </row>
    <row r="155" spans="3:3" x14ac:dyDescent="0.25">
      <c r="C155" s="168" t="s">
        <v>2406</v>
      </c>
    </row>
    <row r="156" spans="3:3" x14ac:dyDescent="0.25">
      <c r="C156" s="168" t="s">
        <v>2406</v>
      </c>
    </row>
    <row r="157" spans="3:3" x14ac:dyDescent="0.25">
      <c r="C157" s="168" t="s">
        <v>2406</v>
      </c>
    </row>
    <row r="158" spans="3:3" x14ac:dyDescent="0.25">
      <c r="C158" s="168" t="s">
        <v>2406</v>
      </c>
    </row>
    <row r="159" spans="3:3" x14ac:dyDescent="0.25">
      <c r="C159" s="168" t="s">
        <v>2406</v>
      </c>
    </row>
    <row r="160" spans="3:3" x14ac:dyDescent="0.25">
      <c r="C160" s="168" t="s">
        <v>2406</v>
      </c>
    </row>
    <row r="161" spans="3:3" x14ac:dyDescent="0.25">
      <c r="C161" s="168" t="s">
        <v>2406</v>
      </c>
    </row>
    <row r="162" spans="3:3" x14ac:dyDescent="0.25">
      <c r="C162" s="168" t="s">
        <v>2406</v>
      </c>
    </row>
    <row r="163" spans="3:3" x14ac:dyDescent="0.25">
      <c r="C163" s="168" t="s">
        <v>2406</v>
      </c>
    </row>
    <row r="164" spans="3:3" x14ac:dyDescent="0.25">
      <c r="C164" s="168" t="s">
        <v>2406</v>
      </c>
    </row>
    <row r="165" spans="3:3" x14ac:dyDescent="0.25">
      <c r="C165" s="168" t="s">
        <v>2406</v>
      </c>
    </row>
    <row r="166" spans="3:3" x14ac:dyDescent="0.25">
      <c r="C166" s="168" t="s">
        <v>2406</v>
      </c>
    </row>
    <row r="167" spans="3:3" x14ac:dyDescent="0.25">
      <c r="C167" s="168" t="s">
        <v>2406</v>
      </c>
    </row>
    <row r="168" spans="3:3" x14ac:dyDescent="0.25">
      <c r="C168" s="168" t="s">
        <v>2406</v>
      </c>
    </row>
    <row r="169" spans="3:3" x14ac:dyDescent="0.25">
      <c r="C169" s="168" t="s">
        <v>2406</v>
      </c>
    </row>
    <row r="170" spans="3:3" x14ac:dyDescent="0.25">
      <c r="C170" s="168" t="s">
        <v>2406</v>
      </c>
    </row>
    <row r="171" spans="3:3" x14ac:dyDescent="0.25">
      <c r="C171" s="168" t="s">
        <v>2406</v>
      </c>
    </row>
    <row r="172" spans="3:3" x14ac:dyDescent="0.25">
      <c r="C172" s="168" t="s">
        <v>2406</v>
      </c>
    </row>
    <row r="173" spans="3:3" x14ac:dyDescent="0.25">
      <c r="C173" s="168" t="s">
        <v>2406</v>
      </c>
    </row>
    <row r="174" spans="3:3" x14ac:dyDescent="0.25">
      <c r="C174" s="168" t="s">
        <v>2406</v>
      </c>
    </row>
    <row r="175" spans="3:3" x14ac:dyDescent="0.25">
      <c r="C175" s="168" t="s">
        <v>2406</v>
      </c>
    </row>
    <row r="176" spans="3:3" x14ac:dyDescent="0.25">
      <c r="C176" s="168" t="s">
        <v>2406</v>
      </c>
    </row>
    <row r="177" spans="3:3" x14ac:dyDescent="0.25">
      <c r="C177" s="168" t="s">
        <v>2406</v>
      </c>
    </row>
    <row r="178" spans="3:3" x14ac:dyDescent="0.25">
      <c r="C178" s="168" t="s">
        <v>2406</v>
      </c>
    </row>
    <row r="179" spans="3:3" x14ac:dyDescent="0.25">
      <c r="C179" s="168" t="s">
        <v>2406</v>
      </c>
    </row>
    <row r="180" spans="3:3" x14ac:dyDescent="0.25">
      <c r="C180" s="168" t="s">
        <v>2406</v>
      </c>
    </row>
    <row r="181" spans="3:3" x14ac:dyDescent="0.25">
      <c r="C181" s="168" t="s">
        <v>2406</v>
      </c>
    </row>
    <row r="182" spans="3:3" x14ac:dyDescent="0.25">
      <c r="C182" s="168" t="s">
        <v>2406</v>
      </c>
    </row>
    <row r="183" spans="3:3" x14ac:dyDescent="0.25">
      <c r="C183" s="168" t="s">
        <v>2406</v>
      </c>
    </row>
    <row r="184" spans="3:3" x14ac:dyDescent="0.25">
      <c r="C184" s="168" t="s">
        <v>2406</v>
      </c>
    </row>
    <row r="185" spans="3:3" x14ac:dyDescent="0.25">
      <c r="C185" s="168" t="s">
        <v>2406</v>
      </c>
    </row>
    <row r="186" spans="3:3" x14ac:dyDescent="0.25">
      <c r="C186" s="168" t="s">
        <v>2406</v>
      </c>
    </row>
    <row r="187" spans="3:3" x14ac:dyDescent="0.25">
      <c r="C187" s="168" t="s">
        <v>2406</v>
      </c>
    </row>
    <row r="188" spans="3:3" x14ac:dyDescent="0.25">
      <c r="C188" s="168" t="s">
        <v>2406</v>
      </c>
    </row>
    <row r="189" spans="3:3" x14ac:dyDescent="0.25">
      <c r="C189" s="168" t="s">
        <v>2406</v>
      </c>
    </row>
    <row r="190" spans="3:3" x14ac:dyDescent="0.25">
      <c r="C190" s="168" t="s">
        <v>2406</v>
      </c>
    </row>
    <row r="191" spans="3:3" x14ac:dyDescent="0.25">
      <c r="C191" s="168" t="s">
        <v>2406</v>
      </c>
    </row>
    <row r="192" spans="3:3" x14ac:dyDescent="0.25">
      <c r="C192" s="168" t="s">
        <v>2406</v>
      </c>
    </row>
    <row r="193" spans="3:3" x14ac:dyDescent="0.25">
      <c r="C193" s="168" t="s">
        <v>2406</v>
      </c>
    </row>
    <row r="194" spans="3:3" x14ac:dyDescent="0.25">
      <c r="C194" s="168" t="s">
        <v>2406</v>
      </c>
    </row>
    <row r="195" spans="3:3" x14ac:dyDescent="0.25">
      <c r="C195" s="168" t="s">
        <v>2406</v>
      </c>
    </row>
    <row r="196" spans="3:3" x14ac:dyDescent="0.25">
      <c r="C196" s="168" t="s">
        <v>2406</v>
      </c>
    </row>
    <row r="197" spans="3:3" x14ac:dyDescent="0.25">
      <c r="C197" s="168" t="s">
        <v>2406</v>
      </c>
    </row>
    <row r="198" spans="3:3" x14ac:dyDescent="0.25">
      <c r="C198" s="168" t="s">
        <v>2406</v>
      </c>
    </row>
    <row r="199" spans="3:3" x14ac:dyDescent="0.25">
      <c r="C199" s="168" t="s">
        <v>2406</v>
      </c>
    </row>
    <row r="200" spans="3:3" x14ac:dyDescent="0.25">
      <c r="C200" s="168" t="s">
        <v>2406</v>
      </c>
    </row>
    <row r="201" spans="3:3" x14ac:dyDescent="0.25">
      <c r="C201" s="168" t="s">
        <v>2406</v>
      </c>
    </row>
    <row r="202" spans="3:3" x14ac:dyDescent="0.25">
      <c r="C202" s="168" t="s">
        <v>2406</v>
      </c>
    </row>
    <row r="203" spans="3:3" x14ac:dyDescent="0.25">
      <c r="C203" s="168" t="s">
        <v>2406</v>
      </c>
    </row>
    <row r="204" spans="3:3" x14ac:dyDescent="0.25">
      <c r="C204" s="168" t="s">
        <v>2406</v>
      </c>
    </row>
    <row r="205" spans="3:3" x14ac:dyDescent="0.25">
      <c r="C205" s="168" t="s">
        <v>2406</v>
      </c>
    </row>
    <row r="206" spans="3:3" x14ac:dyDescent="0.25">
      <c r="C206" s="168" t="s">
        <v>2406</v>
      </c>
    </row>
    <row r="207" spans="3:3" x14ac:dyDescent="0.25">
      <c r="C207" s="168" t="s">
        <v>2406</v>
      </c>
    </row>
    <row r="208" spans="3:3" x14ac:dyDescent="0.25">
      <c r="C208" s="168" t="s">
        <v>2406</v>
      </c>
    </row>
    <row r="209" spans="3:3" x14ac:dyDescent="0.25">
      <c r="C209" s="168" t="s">
        <v>2406</v>
      </c>
    </row>
    <row r="210" spans="3:3" x14ac:dyDescent="0.25">
      <c r="C210" s="168" t="s">
        <v>2406</v>
      </c>
    </row>
    <row r="211" spans="3:3" x14ac:dyDescent="0.25">
      <c r="C211" s="168" t="s">
        <v>2406</v>
      </c>
    </row>
    <row r="212" spans="3:3" x14ac:dyDescent="0.25">
      <c r="C212" s="168" t="s">
        <v>2406</v>
      </c>
    </row>
    <row r="213" spans="3:3" x14ac:dyDescent="0.25">
      <c r="C213" s="168" t="s">
        <v>2406</v>
      </c>
    </row>
    <row r="214" spans="3:3" x14ac:dyDescent="0.25">
      <c r="C214" s="168" t="s">
        <v>2406</v>
      </c>
    </row>
    <row r="215" spans="3:3" x14ac:dyDescent="0.25">
      <c r="C215" s="168" t="s">
        <v>2406</v>
      </c>
    </row>
    <row r="216" spans="3:3" x14ac:dyDescent="0.25">
      <c r="C216" s="168" t="s">
        <v>2406</v>
      </c>
    </row>
    <row r="217" spans="3:3" x14ac:dyDescent="0.25">
      <c r="C217" s="168" t="s">
        <v>2406</v>
      </c>
    </row>
    <row r="218" spans="3:3" x14ac:dyDescent="0.25">
      <c r="C218" s="168" t="s">
        <v>2406</v>
      </c>
    </row>
    <row r="219" spans="3:3" x14ac:dyDescent="0.25">
      <c r="C219" s="168" t="s">
        <v>2406</v>
      </c>
    </row>
    <row r="220" spans="3:3" x14ac:dyDescent="0.25">
      <c r="C220" s="168" t="s">
        <v>2406</v>
      </c>
    </row>
    <row r="221" spans="3:3" x14ac:dyDescent="0.25">
      <c r="C221" s="168" t="s">
        <v>2406</v>
      </c>
    </row>
    <row r="222" spans="3:3" x14ac:dyDescent="0.25">
      <c r="C222" s="168" t="s">
        <v>2406</v>
      </c>
    </row>
    <row r="223" spans="3:3" x14ac:dyDescent="0.25">
      <c r="C223" s="168" t="s">
        <v>2406</v>
      </c>
    </row>
    <row r="224" spans="3:3" x14ac:dyDescent="0.25">
      <c r="C224" s="168" t="s">
        <v>2406</v>
      </c>
    </row>
    <row r="225" spans="3:3" x14ac:dyDescent="0.25">
      <c r="C225" s="168" t="s">
        <v>2406</v>
      </c>
    </row>
    <row r="226" spans="3:3" x14ac:dyDescent="0.25">
      <c r="C226" s="168" t="s">
        <v>2406</v>
      </c>
    </row>
    <row r="227" spans="3:3" x14ac:dyDescent="0.25">
      <c r="C227" s="168" t="s">
        <v>2406</v>
      </c>
    </row>
    <row r="228" spans="3:3" x14ac:dyDescent="0.25">
      <c r="C228" s="168" t="s">
        <v>2406</v>
      </c>
    </row>
    <row r="229" spans="3:3" x14ac:dyDescent="0.25">
      <c r="C229" s="168" t="s">
        <v>2406</v>
      </c>
    </row>
    <row r="230" spans="3:3" x14ac:dyDescent="0.25">
      <c r="C230" s="168" t="s">
        <v>2406</v>
      </c>
    </row>
    <row r="231" spans="3:3" x14ac:dyDescent="0.25">
      <c r="C231" s="168" t="s">
        <v>2406</v>
      </c>
    </row>
    <row r="232" spans="3:3" x14ac:dyDescent="0.25">
      <c r="C232" s="168" t="s">
        <v>2406</v>
      </c>
    </row>
    <row r="233" spans="3:3" x14ac:dyDescent="0.25">
      <c r="C233" s="168" t="s">
        <v>2406</v>
      </c>
    </row>
    <row r="234" spans="3:3" x14ac:dyDescent="0.25">
      <c r="C234" s="168" t="s">
        <v>2406</v>
      </c>
    </row>
    <row r="235" spans="3:3" x14ac:dyDescent="0.25">
      <c r="C235" s="168" t="s">
        <v>2406</v>
      </c>
    </row>
    <row r="236" spans="3:3" x14ac:dyDescent="0.25">
      <c r="C236" s="168" t="s">
        <v>2406</v>
      </c>
    </row>
    <row r="237" spans="3:3" x14ac:dyDescent="0.25">
      <c r="C237" s="168" t="s">
        <v>2406</v>
      </c>
    </row>
    <row r="238" spans="3:3" x14ac:dyDescent="0.25">
      <c r="C238" s="168" t="s">
        <v>2406</v>
      </c>
    </row>
    <row r="239" spans="3:3" x14ac:dyDescent="0.25">
      <c r="C239" s="168" t="s">
        <v>2406</v>
      </c>
    </row>
    <row r="240" spans="3:3" x14ac:dyDescent="0.25">
      <c r="C240" s="168" t="s">
        <v>2406</v>
      </c>
    </row>
    <row r="241" spans="3:3" x14ac:dyDescent="0.25">
      <c r="C241" s="168" t="s">
        <v>2406</v>
      </c>
    </row>
    <row r="242" spans="3:3" x14ac:dyDescent="0.25">
      <c r="C242" s="168" t="s">
        <v>2406</v>
      </c>
    </row>
    <row r="243" spans="3:3" x14ac:dyDescent="0.25">
      <c r="C243" s="168" t="s">
        <v>2406</v>
      </c>
    </row>
    <row r="244" spans="3:3" x14ac:dyDescent="0.25">
      <c r="C244" s="168" t="s">
        <v>2406</v>
      </c>
    </row>
    <row r="245" spans="3:3" x14ac:dyDescent="0.25">
      <c r="C245" s="168" t="s">
        <v>2406</v>
      </c>
    </row>
    <row r="246" spans="3:3" x14ac:dyDescent="0.25">
      <c r="C246" s="168" t="s">
        <v>2406</v>
      </c>
    </row>
    <row r="247" spans="3:3" x14ac:dyDescent="0.25">
      <c r="C247" s="168" t="s">
        <v>2406</v>
      </c>
    </row>
    <row r="248" spans="3:3" x14ac:dyDescent="0.25">
      <c r="C248" s="168" t="s">
        <v>2406</v>
      </c>
    </row>
    <row r="249" spans="3:3" x14ac:dyDescent="0.25">
      <c r="C249" s="168" t="s">
        <v>2406</v>
      </c>
    </row>
    <row r="250" spans="3:3" x14ac:dyDescent="0.25">
      <c r="C250" s="168" t="s">
        <v>2406</v>
      </c>
    </row>
    <row r="251" spans="3:3" x14ac:dyDescent="0.25">
      <c r="C251" s="168" t="s">
        <v>2406</v>
      </c>
    </row>
    <row r="252" spans="3:3" x14ac:dyDescent="0.25">
      <c r="C252" s="168" t="s">
        <v>2406</v>
      </c>
    </row>
    <row r="253" spans="3:3" x14ac:dyDescent="0.25">
      <c r="C253" s="168" t="s">
        <v>2406</v>
      </c>
    </row>
    <row r="254" spans="3:3" x14ac:dyDescent="0.25">
      <c r="C254" s="168" t="s">
        <v>2406</v>
      </c>
    </row>
    <row r="255" spans="3:3" x14ac:dyDescent="0.25">
      <c r="C255" s="168" t="s">
        <v>2406</v>
      </c>
    </row>
    <row r="256" spans="3:3" x14ac:dyDescent="0.25">
      <c r="C256" s="168" t="s">
        <v>2406</v>
      </c>
    </row>
    <row r="257" spans="3:3" x14ac:dyDescent="0.25">
      <c r="C257" s="168" t="s">
        <v>2406</v>
      </c>
    </row>
    <row r="258" spans="3:3" x14ac:dyDescent="0.25">
      <c r="C258" s="168" t="s">
        <v>2406</v>
      </c>
    </row>
    <row r="259" spans="3:3" x14ac:dyDescent="0.25">
      <c r="C259" s="168" t="s">
        <v>2406</v>
      </c>
    </row>
    <row r="260" spans="3:3" x14ac:dyDescent="0.25">
      <c r="C260" s="168" t="s">
        <v>2406</v>
      </c>
    </row>
    <row r="261" spans="3:3" x14ac:dyDescent="0.25">
      <c r="C261" s="168" t="s">
        <v>2406</v>
      </c>
    </row>
    <row r="262" spans="3:3" x14ac:dyDescent="0.25">
      <c r="C262" s="168" t="s">
        <v>2406</v>
      </c>
    </row>
    <row r="263" spans="3:3" x14ac:dyDescent="0.25">
      <c r="C263" s="168" t="s">
        <v>2406</v>
      </c>
    </row>
    <row r="264" spans="3:3" x14ac:dyDescent="0.25">
      <c r="C264" s="168" t="s">
        <v>2406</v>
      </c>
    </row>
    <row r="265" spans="3:3" x14ac:dyDescent="0.25">
      <c r="C265" s="168" t="s">
        <v>2406</v>
      </c>
    </row>
    <row r="266" spans="3:3" x14ac:dyDescent="0.25">
      <c r="C266" s="168" t="s">
        <v>2406</v>
      </c>
    </row>
    <row r="267" spans="3:3" x14ac:dyDescent="0.25">
      <c r="C267" s="168" t="s">
        <v>2406</v>
      </c>
    </row>
    <row r="268" spans="3:3" x14ac:dyDescent="0.25">
      <c r="C268" s="168" t="s">
        <v>2406</v>
      </c>
    </row>
    <row r="269" spans="3:3" x14ac:dyDescent="0.25">
      <c r="C269" s="168" t="s">
        <v>2406</v>
      </c>
    </row>
    <row r="270" spans="3:3" x14ac:dyDescent="0.25">
      <c r="C270" s="168" t="s">
        <v>2406</v>
      </c>
    </row>
    <row r="271" spans="3:3" x14ac:dyDescent="0.25">
      <c r="C271" s="168" t="s">
        <v>2406</v>
      </c>
    </row>
    <row r="272" spans="3:3" x14ac:dyDescent="0.25">
      <c r="C272" s="168" t="s">
        <v>2406</v>
      </c>
    </row>
    <row r="273" spans="3:3" x14ac:dyDescent="0.25">
      <c r="C273" s="168" t="s">
        <v>2406</v>
      </c>
    </row>
    <row r="274" spans="3:3" x14ac:dyDescent="0.25">
      <c r="C274" s="168" t="s">
        <v>2406</v>
      </c>
    </row>
    <row r="275" spans="3:3" x14ac:dyDescent="0.25">
      <c r="C275" s="168" t="s">
        <v>2406</v>
      </c>
    </row>
    <row r="276" spans="3:3" x14ac:dyDescent="0.25">
      <c r="C276" s="168" t="s">
        <v>2406</v>
      </c>
    </row>
    <row r="277" spans="3:3" x14ac:dyDescent="0.25">
      <c r="C277" s="168" t="s">
        <v>2406</v>
      </c>
    </row>
    <row r="278" spans="3:3" x14ac:dyDescent="0.25">
      <c r="C278" s="168" t="s">
        <v>2406</v>
      </c>
    </row>
    <row r="279" spans="3:3" x14ac:dyDescent="0.25">
      <c r="C279" s="168" t="s">
        <v>2406</v>
      </c>
    </row>
    <row r="280" spans="3:3" x14ac:dyDescent="0.25">
      <c r="C280" s="168" t="s">
        <v>2406</v>
      </c>
    </row>
    <row r="281" spans="3:3" x14ac:dyDescent="0.25">
      <c r="C281" s="168" t="s">
        <v>2406</v>
      </c>
    </row>
    <row r="282" spans="3:3" x14ac:dyDescent="0.25">
      <c r="C282" s="168" t="s">
        <v>2406</v>
      </c>
    </row>
    <row r="283" spans="3:3" x14ac:dyDescent="0.25">
      <c r="C283" s="168" t="s">
        <v>2406</v>
      </c>
    </row>
    <row r="284" spans="3:3" x14ac:dyDescent="0.25">
      <c r="C284" s="168" t="s">
        <v>2406</v>
      </c>
    </row>
    <row r="285" spans="3:3" x14ac:dyDescent="0.25">
      <c r="C285" s="168" t="s">
        <v>2406</v>
      </c>
    </row>
    <row r="286" spans="3:3" x14ac:dyDescent="0.25">
      <c r="C286" s="168" t="s">
        <v>2406</v>
      </c>
    </row>
    <row r="287" spans="3:3" x14ac:dyDescent="0.25">
      <c r="C287" s="168" t="s">
        <v>2406</v>
      </c>
    </row>
    <row r="288" spans="3:3" x14ac:dyDescent="0.25">
      <c r="C288" s="168" t="s">
        <v>2406</v>
      </c>
    </row>
    <row r="289" spans="3:3" x14ac:dyDescent="0.25">
      <c r="C289" s="168" t="s">
        <v>2406</v>
      </c>
    </row>
    <row r="290" spans="3:3" x14ac:dyDescent="0.25">
      <c r="C290" s="168" t="s">
        <v>2406</v>
      </c>
    </row>
    <row r="291" spans="3:3" x14ac:dyDescent="0.25">
      <c r="C291" s="168" t="s">
        <v>2406</v>
      </c>
    </row>
    <row r="292" spans="3:3" x14ac:dyDescent="0.25">
      <c r="C292" s="168" t="s">
        <v>2406</v>
      </c>
    </row>
    <row r="293" spans="3:3" x14ac:dyDescent="0.25">
      <c r="C293" s="168" t="s">
        <v>2406</v>
      </c>
    </row>
    <row r="294" spans="3:3" x14ac:dyDescent="0.25">
      <c r="C294" s="168" t="s">
        <v>2406</v>
      </c>
    </row>
    <row r="295" spans="3:3" x14ac:dyDescent="0.25">
      <c r="C295" s="168" t="s">
        <v>2406</v>
      </c>
    </row>
    <row r="296" spans="3:3" x14ac:dyDescent="0.25">
      <c r="C296" s="168" t="s">
        <v>2406</v>
      </c>
    </row>
    <row r="297" spans="3:3" x14ac:dyDescent="0.25">
      <c r="C297" s="168" t="s">
        <v>2406</v>
      </c>
    </row>
    <row r="298" spans="3:3" x14ac:dyDescent="0.25">
      <c r="C298" s="168" t="s">
        <v>2406</v>
      </c>
    </row>
    <row r="299" spans="3:3" x14ac:dyDescent="0.25">
      <c r="C299" s="168" t="s">
        <v>2406</v>
      </c>
    </row>
    <row r="300" spans="3:3" x14ac:dyDescent="0.25">
      <c r="C300" s="168" t="s">
        <v>2406</v>
      </c>
    </row>
    <row r="301" spans="3:3" x14ac:dyDescent="0.25">
      <c r="C301" s="168" t="s">
        <v>2406</v>
      </c>
    </row>
    <row r="302" spans="3:3" x14ac:dyDescent="0.25">
      <c r="C302" s="168" t="s">
        <v>2406</v>
      </c>
    </row>
    <row r="303" spans="3:3" x14ac:dyDescent="0.25">
      <c r="C303" s="168" t="s">
        <v>2406</v>
      </c>
    </row>
    <row r="304" spans="3:3" x14ac:dyDescent="0.25">
      <c r="C304" s="168" t="s">
        <v>2406</v>
      </c>
    </row>
    <row r="305" spans="3:3" x14ac:dyDescent="0.25">
      <c r="C305" s="168" t="s">
        <v>2406</v>
      </c>
    </row>
    <row r="306" spans="3:3" x14ac:dyDescent="0.25">
      <c r="C306" s="168" t="s">
        <v>2406</v>
      </c>
    </row>
    <row r="307" spans="3:3" x14ac:dyDescent="0.25">
      <c r="C307" s="168" t="s">
        <v>2406</v>
      </c>
    </row>
    <row r="308" spans="3:3" x14ac:dyDescent="0.25">
      <c r="C308" s="168" t="s">
        <v>2406</v>
      </c>
    </row>
    <row r="309" spans="3:3" x14ac:dyDescent="0.25">
      <c r="C309" s="168" t="s">
        <v>2406</v>
      </c>
    </row>
    <row r="310" spans="3:3" x14ac:dyDescent="0.25">
      <c r="C310" s="168" t="s">
        <v>2406</v>
      </c>
    </row>
    <row r="311" spans="3:3" x14ac:dyDescent="0.25">
      <c r="C311" s="168" t="s">
        <v>2406</v>
      </c>
    </row>
    <row r="312" spans="3:3" x14ac:dyDescent="0.25">
      <c r="C312" s="168" t="s">
        <v>2406</v>
      </c>
    </row>
    <row r="313" spans="3:3" x14ac:dyDescent="0.25">
      <c r="C313" s="168" t="s">
        <v>2406</v>
      </c>
    </row>
    <row r="314" spans="3:3" x14ac:dyDescent="0.25">
      <c r="C314" s="168" t="s">
        <v>2406</v>
      </c>
    </row>
    <row r="315" spans="3:3" x14ac:dyDescent="0.25">
      <c r="C315" s="168" t="s">
        <v>2406</v>
      </c>
    </row>
    <row r="316" spans="3:3" x14ac:dyDescent="0.25">
      <c r="C316" s="168" t="s">
        <v>2406</v>
      </c>
    </row>
    <row r="317" spans="3:3" x14ac:dyDescent="0.25">
      <c r="C317" s="168" t="s">
        <v>2406</v>
      </c>
    </row>
    <row r="318" spans="3:3" x14ac:dyDescent="0.25">
      <c r="C318" s="168" t="s">
        <v>2406</v>
      </c>
    </row>
    <row r="319" spans="3:3" x14ac:dyDescent="0.25">
      <c r="C319" s="168" t="s">
        <v>2406</v>
      </c>
    </row>
    <row r="320" spans="3:3" x14ac:dyDescent="0.25">
      <c r="C320" s="168" t="s">
        <v>2406</v>
      </c>
    </row>
    <row r="321" spans="3:3" x14ac:dyDescent="0.25">
      <c r="C321" s="168" t="s">
        <v>2406</v>
      </c>
    </row>
    <row r="322" spans="3:3" x14ac:dyDescent="0.25">
      <c r="C322" s="168" t="s">
        <v>2406</v>
      </c>
    </row>
    <row r="323" spans="3:3" x14ac:dyDescent="0.25">
      <c r="C323" s="168" t="s">
        <v>2406</v>
      </c>
    </row>
    <row r="324" spans="3:3" x14ac:dyDescent="0.25">
      <c r="C324" s="168" t="s">
        <v>2406</v>
      </c>
    </row>
    <row r="325" spans="3:3" x14ac:dyDescent="0.25">
      <c r="C325" s="168" t="s">
        <v>2406</v>
      </c>
    </row>
    <row r="326" spans="3:3" x14ac:dyDescent="0.25">
      <c r="C326" s="168" t="s">
        <v>2406</v>
      </c>
    </row>
    <row r="327" spans="3:3" x14ac:dyDescent="0.25">
      <c r="C327" s="168" t="s">
        <v>2406</v>
      </c>
    </row>
    <row r="328" spans="3:3" x14ac:dyDescent="0.25">
      <c r="C328" s="168" t="s">
        <v>2406</v>
      </c>
    </row>
    <row r="329" spans="3:3" x14ac:dyDescent="0.25">
      <c r="C329" s="168" t="s">
        <v>2406</v>
      </c>
    </row>
    <row r="330" spans="3:3" x14ac:dyDescent="0.25">
      <c r="C330" s="168" t="s">
        <v>2406</v>
      </c>
    </row>
    <row r="331" spans="3:3" x14ac:dyDescent="0.25">
      <c r="C331" s="168" t="s">
        <v>2406</v>
      </c>
    </row>
    <row r="332" spans="3:3" x14ac:dyDescent="0.25">
      <c r="C332" s="168" t="s">
        <v>2406</v>
      </c>
    </row>
    <row r="333" spans="3:3" x14ac:dyDescent="0.25">
      <c r="C333" s="168" t="s">
        <v>2406</v>
      </c>
    </row>
    <row r="334" spans="3:3" x14ac:dyDescent="0.25">
      <c r="C334" s="168" t="s">
        <v>2406</v>
      </c>
    </row>
    <row r="335" spans="3:3" x14ac:dyDescent="0.25">
      <c r="C335" s="168" t="s">
        <v>2406</v>
      </c>
    </row>
    <row r="336" spans="3:3" x14ac:dyDescent="0.25">
      <c r="C336" s="168" t="s">
        <v>2406</v>
      </c>
    </row>
    <row r="337" spans="3:3" x14ac:dyDescent="0.25">
      <c r="C337" s="168" t="s">
        <v>2406</v>
      </c>
    </row>
    <row r="338" spans="3:3" x14ac:dyDescent="0.25">
      <c r="C338" s="168" t="s">
        <v>2406</v>
      </c>
    </row>
    <row r="339" spans="3:3" x14ac:dyDescent="0.25">
      <c r="C339" s="168" t="s">
        <v>2406</v>
      </c>
    </row>
    <row r="340" spans="3:3" x14ac:dyDescent="0.25">
      <c r="C340" s="168" t="s">
        <v>2406</v>
      </c>
    </row>
    <row r="341" spans="3:3" x14ac:dyDescent="0.25">
      <c r="C341" s="168" t="s">
        <v>2406</v>
      </c>
    </row>
    <row r="342" spans="3:3" x14ac:dyDescent="0.25">
      <c r="C342" s="168" t="s">
        <v>2406</v>
      </c>
    </row>
    <row r="343" spans="3:3" x14ac:dyDescent="0.25">
      <c r="C343" s="168" t="s">
        <v>2406</v>
      </c>
    </row>
    <row r="344" spans="3:3" x14ac:dyDescent="0.25">
      <c r="C344" s="168" t="s">
        <v>2406</v>
      </c>
    </row>
    <row r="345" spans="3:3" x14ac:dyDescent="0.25">
      <c r="C345" s="168" t="s">
        <v>2406</v>
      </c>
    </row>
    <row r="346" spans="3:3" x14ac:dyDescent="0.25">
      <c r="C346" s="168" t="s">
        <v>2406</v>
      </c>
    </row>
    <row r="347" spans="3:3" x14ac:dyDescent="0.25">
      <c r="C347" s="168" t="s">
        <v>2406</v>
      </c>
    </row>
    <row r="348" spans="3:3" x14ac:dyDescent="0.25">
      <c r="C348" s="168" t="s">
        <v>2406</v>
      </c>
    </row>
    <row r="349" spans="3:3" x14ac:dyDescent="0.25">
      <c r="C349" s="168" t="s">
        <v>2406</v>
      </c>
    </row>
    <row r="350" spans="3:3" x14ac:dyDescent="0.25">
      <c r="C350" s="168" t="s">
        <v>2406</v>
      </c>
    </row>
    <row r="351" spans="3:3" x14ac:dyDescent="0.25">
      <c r="C351" s="168" t="s">
        <v>2406</v>
      </c>
    </row>
    <row r="352" spans="3:3" x14ac:dyDescent="0.25">
      <c r="C352" s="168" t="s">
        <v>2406</v>
      </c>
    </row>
    <row r="353" spans="3:3" x14ac:dyDescent="0.25">
      <c r="C353" s="168" t="s">
        <v>2406</v>
      </c>
    </row>
    <row r="354" spans="3:3" x14ac:dyDescent="0.25">
      <c r="C354" s="168" t="s">
        <v>2406</v>
      </c>
    </row>
    <row r="355" spans="3:3" x14ac:dyDescent="0.25">
      <c r="C355" s="168" t="s">
        <v>2406</v>
      </c>
    </row>
    <row r="356" spans="3:3" x14ac:dyDescent="0.25">
      <c r="C356" s="168" t="s">
        <v>2406</v>
      </c>
    </row>
    <row r="357" spans="3:3" x14ac:dyDescent="0.25">
      <c r="C357" s="168" t="s">
        <v>2406</v>
      </c>
    </row>
    <row r="358" spans="3:3" x14ac:dyDescent="0.25">
      <c r="C358" s="168" t="s">
        <v>2406</v>
      </c>
    </row>
    <row r="359" spans="3:3" x14ac:dyDescent="0.25">
      <c r="C359" s="168" t="s">
        <v>2406</v>
      </c>
    </row>
    <row r="360" spans="3:3" x14ac:dyDescent="0.25">
      <c r="C360" s="168" t="s">
        <v>2406</v>
      </c>
    </row>
    <row r="361" spans="3:3" x14ac:dyDescent="0.25">
      <c r="C361" s="168" t="s">
        <v>2406</v>
      </c>
    </row>
    <row r="362" spans="3:3" x14ac:dyDescent="0.25">
      <c r="C362" s="168" t="s">
        <v>2406</v>
      </c>
    </row>
    <row r="363" spans="3:3" x14ac:dyDescent="0.25">
      <c r="C363" s="168" t="s">
        <v>2406</v>
      </c>
    </row>
    <row r="364" spans="3:3" x14ac:dyDescent="0.25">
      <c r="C364" s="168" t="s">
        <v>2406</v>
      </c>
    </row>
    <row r="365" spans="3:3" x14ac:dyDescent="0.25">
      <c r="C365" s="168" t="s">
        <v>2406</v>
      </c>
    </row>
    <row r="366" spans="3:3" x14ac:dyDescent="0.25">
      <c r="C366" s="168" t="s">
        <v>2406</v>
      </c>
    </row>
    <row r="367" spans="3:3" x14ac:dyDescent="0.25">
      <c r="C367" s="168" t="s">
        <v>2406</v>
      </c>
    </row>
    <row r="368" spans="3:3" x14ac:dyDescent="0.25">
      <c r="C368" s="168" t="s">
        <v>2406</v>
      </c>
    </row>
    <row r="369" spans="3:3" x14ac:dyDescent="0.25">
      <c r="C369" s="168" t="s">
        <v>2406</v>
      </c>
    </row>
    <row r="370" spans="3:3" x14ac:dyDescent="0.25">
      <c r="C370" s="168" t="s">
        <v>2406</v>
      </c>
    </row>
    <row r="371" spans="3:3" x14ac:dyDescent="0.25">
      <c r="C371" s="168" t="s">
        <v>2406</v>
      </c>
    </row>
    <row r="372" spans="3:3" x14ac:dyDescent="0.25">
      <c r="C372" s="168" t="s">
        <v>2406</v>
      </c>
    </row>
    <row r="373" spans="3:3" x14ac:dyDescent="0.25">
      <c r="C373" s="168" t="s">
        <v>2406</v>
      </c>
    </row>
    <row r="374" spans="3:3" x14ac:dyDescent="0.25">
      <c r="C374" s="168" t="s">
        <v>2406</v>
      </c>
    </row>
    <row r="375" spans="3:3" x14ac:dyDescent="0.25">
      <c r="C375" s="168" t="s">
        <v>2406</v>
      </c>
    </row>
    <row r="376" spans="3:3" x14ac:dyDescent="0.25">
      <c r="C376" s="168" t="s">
        <v>2406</v>
      </c>
    </row>
    <row r="377" spans="3:3" x14ac:dyDescent="0.25">
      <c r="C377" s="168" t="s">
        <v>2406</v>
      </c>
    </row>
    <row r="378" spans="3:3" x14ac:dyDescent="0.25">
      <c r="C378" s="168" t="s">
        <v>2406</v>
      </c>
    </row>
    <row r="379" spans="3:3" x14ac:dyDescent="0.25">
      <c r="C379" s="168" t="s">
        <v>2406</v>
      </c>
    </row>
    <row r="380" spans="3:3" x14ac:dyDescent="0.25">
      <c r="C380" s="168" t="s">
        <v>2406</v>
      </c>
    </row>
    <row r="381" spans="3:3" x14ac:dyDescent="0.25">
      <c r="C381" s="168" t="s">
        <v>2406</v>
      </c>
    </row>
    <row r="382" spans="3:3" x14ac:dyDescent="0.25">
      <c r="C382" s="168" t="s">
        <v>2406</v>
      </c>
    </row>
    <row r="383" spans="3:3" x14ac:dyDescent="0.25">
      <c r="C383" s="168" t="s">
        <v>2406</v>
      </c>
    </row>
    <row r="384" spans="3:3" x14ac:dyDescent="0.25">
      <c r="C384" s="168" t="s">
        <v>2406</v>
      </c>
    </row>
    <row r="385" spans="3:3" x14ac:dyDescent="0.25">
      <c r="C385" s="168" t="s">
        <v>2406</v>
      </c>
    </row>
    <row r="386" spans="3:3" x14ac:dyDescent="0.25">
      <c r="C386" s="168" t="s">
        <v>2406</v>
      </c>
    </row>
    <row r="387" spans="3:3" x14ac:dyDescent="0.25">
      <c r="C387" s="168" t="s">
        <v>2406</v>
      </c>
    </row>
    <row r="388" spans="3:3" x14ac:dyDescent="0.25">
      <c r="C388" s="168" t="s">
        <v>2406</v>
      </c>
    </row>
    <row r="389" spans="3:3" x14ac:dyDescent="0.25">
      <c r="C389" s="168" t="s">
        <v>2406</v>
      </c>
    </row>
    <row r="390" spans="3:3" x14ac:dyDescent="0.25">
      <c r="C390" s="168" t="s">
        <v>2406</v>
      </c>
    </row>
    <row r="391" spans="3:3" x14ac:dyDescent="0.25">
      <c r="C391" s="168" t="s">
        <v>2406</v>
      </c>
    </row>
    <row r="392" spans="3:3" x14ac:dyDescent="0.25">
      <c r="C392" s="168" t="s">
        <v>2406</v>
      </c>
    </row>
    <row r="393" spans="3:3" x14ac:dyDescent="0.25">
      <c r="C393" s="168" t="s">
        <v>2406</v>
      </c>
    </row>
    <row r="394" spans="3:3" x14ac:dyDescent="0.25">
      <c r="C394" s="168" t="s">
        <v>2406</v>
      </c>
    </row>
    <row r="395" spans="3:3" x14ac:dyDescent="0.25">
      <c r="C395" s="168" t="s">
        <v>2406</v>
      </c>
    </row>
    <row r="396" spans="3:3" x14ac:dyDescent="0.25">
      <c r="C396" s="168" t="s">
        <v>2406</v>
      </c>
    </row>
    <row r="397" spans="3:3" x14ac:dyDescent="0.25">
      <c r="C397" s="168" t="s">
        <v>2406</v>
      </c>
    </row>
    <row r="398" spans="3:3" x14ac:dyDescent="0.25">
      <c r="C398" s="168" t="s">
        <v>2406</v>
      </c>
    </row>
    <row r="399" spans="3:3" x14ac:dyDescent="0.25">
      <c r="C399" s="168" t="s">
        <v>2406</v>
      </c>
    </row>
    <row r="400" spans="3:3" x14ac:dyDescent="0.25">
      <c r="C400" s="168" t="s">
        <v>2406</v>
      </c>
    </row>
    <row r="401" spans="3:3" x14ac:dyDescent="0.25">
      <c r="C401" s="168" t="s">
        <v>2406</v>
      </c>
    </row>
    <row r="402" spans="3:3" x14ac:dyDescent="0.25">
      <c r="C402" s="168" t="s">
        <v>2406</v>
      </c>
    </row>
    <row r="403" spans="3:3" x14ac:dyDescent="0.25">
      <c r="C403" s="168" t="s">
        <v>2406</v>
      </c>
    </row>
    <row r="404" spans="3:3" x14ac:dyDescent="0.25">
      <c r="C404" s="168" t="s">
        <v>2406</v>
      </c>
    </row>
    <row r="405" spans="3:3" x14ac:dyDescent="0.25">
      <c r="C405" s="168" t="s">
        <v>2406</v>
      </c>
    </row>
    <row r="406" spans="3:3" x14ac:dyDescent="0.25">
      <c r="C406" s="168" t="s">
        <v>2406</v>
      </c>
    </row>
    <row r="407" spans="3:3" x14ac:dyDescent="0.25">
      <c r="C407" s="168" t="s">
        <v>2406</v>
      </c>
    </row>
    <row r="408" spans="3:3" x14ac:dyDescent="0.25">
      <c r="C408" s="168" t="s">
        <v>2406</v>
      </c>
    </row>
    <row r="409" spans="3:3" x14ac:dyDescent="0.25">
      <c r="C409" s="168" t="s">
        <v>2406</v>
      </c>
    </row>
    <row r="410" spans="3:3" x14ac:dyDescent="0.25">
      <c r="C410" s="168" t="s">
        <v>2406</v>
      </c>
    </row>
    <row r="411" spans="3:3" x14ac:dyDescent="0.25">
      <c r="C411" s="168" t="s">
        <v>2406</v>
      </c>
    </row>
    <row r="412" spans="3:3" x14ac:dyDescent="0.25">
      <c r="C412" s="168" t="s">
        <v>2406</v>
      </c>
    </row>
    <row r="413" spans="3:3" x14ac:dyDescent="0.25">
      <c r="C413" s="168" t="s">
        <v>2406</v>
      </c>
    </row>
    <row r="414" spans="3:3" x14ac:dyDescent="0.25">
      <c r="C414" s="168" t="s">
        <v>2406</v>
      </c>
    </row>
    <row r="415" spans="3:3" x14ac:dyDescent="0.25">
      <c r="C415" s="168" t="s">
        <v>2406</v>
      </c>
    </row>
    <row r="416" spans="3:3" x14ac:dyDescent="0.25">
      <c r="C416" s="168" t="s">
        <v>2406</v>
      </c>
    </row>
    <row r="417" spans="3:3" x14ac:dyDescent="0.25">
      <c r="C417" s="168" t="s">
        <v>2406</v>
      </c>
    </row>
    <row r="418" spans="3:3" x14ac:dyDescent="0.25">
      <c r="C418" s="168" t="s">
        <v>2406</v>
      </c>
    </row>
    <row r="419" spans="3:3" x14ac:dyDescent="0.25">
      <c r="C419" s="168" t="s">
        <v>2406</v>
      </c>
    </row>
    <row r="420" spans="3:3" x14ac:dyDescent="0.25">
      <c r="C420" s="168" t="s">
        <v>2406</v>
      </c>
    </row>
    <row r="421" spans="3:3" x14ac:dyDescent="0.25">
      <c r="C421" s="168" t="s">
        <v>2406</v>
      </c>
    </row>
    <row r="422" spans="3:3" x14ac:dyDescent="0.25">
      <c r="C422" s="168" t="s">
        <v>2406</v>
      </c>
    </row>
    <row r="423" spans="3:3" x14ac:dyDescent="0.25">
      <c r="C423" s="168" t="s">
        <v>2406</v>
      </c>
    </row>
    <row r="424" spans="3:3" x14ac:dyDescent="0.25">
      <c r="C424" s="168" t="s">
        <v>2406</v>
      </c>
    </row>
    <row r="425" spans="3:3" x14ac:dyDescent="0.25">
      <c r="C425" s="168" t="s">
        <v>2406</v>
      </c>
    </row>
    <row r="426" spans="3:3" x14ac:dyDescent="0.25">
      <c r="C426" s="168" t="s">
        <v>2406</v>
      </c>
    </row>
    <row r="427" spans="3:3" x14ac:dyDescent="0.25">
      <c r="C427" s="168" t="s">
        <v>2406</v>
      </c>
    </row>
    <row r="428" spans="3:3" x14ac:dyDescent="0.25">
      <c r="C428" s="168" t="s">
        <v>2406</v>
      </c>
    </row>
    <row r="429" spans="3:3" x14ac:dyDescent="0.25">
      <c r="C429" s="168" t="s">
        <v>2406</v>
      </c>
    </row>
    <row r="430" spans="3:3" x14ac:dyDescent="0.25">
      <c r="C430" s="168" t="s">
        <v>2406</v>
      </c>
    </row>
    <row r="431" spans="3:3" x14ac:dyDescent="0.25">
      <c r="C431" s="168" t="s">
        <v>2406</v>
      </c>
    </row>
    <row r="432" spans="3:3" x14ac:dyDescent="0.25">
      <c r="C432" s="168" t="s">
        <v>2406</v>
      </c>
    </row>
    <row r="433" spans="3:3" x14ac:dyDescent="0.25">
      <c r="C433" s="168" t="s">
        <v>2406</v>
      </c>
    </row>
    <row r="434" spans="3:3" x14ac:dyDescent="0.25">
      <c r="C434" s="168" t="s">
        <v>2406</v>
      </c>
    </row>
    <row r="435" spans="3:3" x14ac:dyDescent="0.25">
      <c r="C435" s="168" t="s">
        <v>2406</v>
      </c>
    </row>
    <row r="436" spans="3:3" x14ac:dyDescent="0.25">
      <c r="C436" s="168" t="s">
        <v>2406</v>
      </c>
    </row>
    <row r="437" spans="3:3" x14ac:dyDescent="0.25">
      <c r="C437" s="168" t="s">
        <v>2406</v>
      </c>
    </row>
    <row r="438" spans="3:3" x14ac:dyDescent="0.25">
      <c r="C438" s="168" t="s">
        <v>2406</v>
      </c>
    </row>
    <row r="439" spans="3:3" x14ac:dyDescent="0.25">
      <c r="C439" s="168" t="s">
        <v>2406</v>
      </c>
    </row>
    <row r="440" spans="3:3" x14ac:dyDescent="0.25">
      <c r="C440" s="168" t="s">
        <v>2406</v>
      </c>
    </row>
    <row r="441" spans="3:3" x14ac:dyDescent="0.25">
      <c r="C441" s="168" t="s">
        <v>2406</v>
      </c>
    </row>
    <row r="442" spans="3:3" x14ac:dyDescent="0.25">
      <c r="C442" s="168" t="s">
        <v>2406</v>
      </c>
    </row>
    <row r="443" spans="3:3" x14ac:dyDescent="0.25">
      <c r="C443" s="168" t="s">
        <v>2406</v>
      </c>
    </row>
    <row r="444" spans="3:3" x14ac:dyDescent="0.25">
      <c r="C444" s="168" t="s">
        <v>2406</v>
      </c>
    </row>
    <row r="445" spans="3:3" x14ac:dyDescent="0.25">
      <c r="C445" s="168" t="s">
        <v>2406</v>
      </c>
    </row>
    <row r="446" spans="3:3" x14ac:dyDescent="0.25">
      <c r="C446" s="168" t="s">
        <v>2406</v>
      </c>
    </row>
    <row r="447" spans="3:3" x14ac:dyDescent="0.25">
      <c r="C447" s="168" t="s">
        <v>2406</v>
      </c>
    </row>
    <row r="448" spans="3:3" x14ac:dyDescent="0.25">
      <c r="C448" s="168" t="s">
        <v>2406</v>
      </c>
    </row>
    <row r="449" spans="3:3" x14ac:dyDescent="0.25">
      <c r="C449" s="168" t="s">
        <v>2406</v>
      </c>
    </row>
    <row r="450" spans="3:3" x14ac:dyDescent="0.25">
      <c r="C450" s="168" t="s">
        <v>2406</v>
      </c>
    </row>
    <row r="451" spans="3:3" x14ac:dyDescent="0.25">
      <c r="C451" s="168" t="s">
        <v>2406</v>
      </c>
    </row>
    <row r="452" spans="3:3" x14ac:dyDescent="0.25">
      <c r="C452" s="168" t="s">
        <v>2406</v>
      </c>
    </row>
    <row r="453" spans="3:3" x14ac:dyDescent="0.25">
      <c r="C453" s="168" t="s">
        <v>2406</v>
      </c>
    </row>
    <row r="454" spans="3:3" x14ac:dyDescent="0.25">
      <c r="C454" s="168" t="s">
        <v>2406</v>
      </c>
    </row>
    <row r="455" spans="3:3" x14ac:dyDescent="0.25">
      <c r="C455" s="168" t="s">
        <v>2406</v>
      </c>
    </row>
    <row r="456" spans="3:3" x14ac:dyDescent="0.25">
      <c r="C456" s="168" t="s">
        <v>2406</v>
      </c>
    </row>
    <row r="457" spans="3:3" x14ac:dyDescent="0.25">
      <c r="C457" s="168" t="s">
        <v>2406</v>
      </c>
    </row>
    <row r="458" spans="3:3" x14ac:dyDescent="0.25">
      <c r="C458" s="168" t="s">
        <v>2406</v>
      </c>
    </row>
    <row r="459" spans="3:3" x14ac:dyDescent="0.25">
      <c r="C459" s="168" t="s">
        <v>2406</v>
      </c>
    </row>
    <row r="460" spans="3:3" x14ac:dyDescent="0.25">
      <c r="C460" s="168" t="s">
        <v>2406</v>
      </c>
    </row>
    <row r="461" spans="3:3" x14ac:dyDescent="0.25">
      <c r="C461" s="168" t="s">
        <v>2406</v>
      </c>
    </row>
    <row r="462" spans="3:3" x14ac:dyDescent="0.25">
      <c r="C462" s="168" t="s">
        <v>2406</v>
      </c>
    </row>
    <row r="463" spans="3:3" x14ac:dyDescent="0.25">
      <c r="C463" s="168" t="s">
        <v>2406</v>
      </c>
    </row>
    <row r="464" spans="3:3" x14ac:dyDescent="0.25">
      <c r="C464" s="168" t="s">
        <v>2406</v>
      </c>
    </row>
    <row r="465" spans="3:3" x14ac:dyDescent="0.25">
      <c r="C465" s="168" t="s">
        <v>2406</v>
      </c>
    </row>
    <row r="466" spans="3:3" x14ac:dyDescent="0.25">
      <c r="C466" s="168" t="s">
        <v>2406</v>
      </c>
    </row>
    <row r="467" spans="3:3" x14ac:dyDescent="0.25">
      <c r="C467" s="168" t="s">
        <v>2406</v>
      </c>
    </row>
    <row r="468" spans="3:3" x14ac:dyDescent="0.25">
      <c r="C468" s="168" t="s">
        <v>2406</v>
      </c>
    </row>
    <row r="469" spans="3:3" x14ac:dyDescent="0.25">
      <c r="C469" s="168" t="s">
        <v>2406</v>
      </c>
    </row>
    <row r="470" spans="3:3" x14ac:dyDescent="0.25">
      <c r="C470" s="168" t="s">
        <v>2406</v>
      </c>
    </row>
    <row r="471" spans="3:3" x14ac:dyDescent="0.25">
      <c r="C471" s="168" t="s">
        <v>2406</v>
      </c>
    </row>
    <row r="472" spans="3:3" x14ac:dyDescent="0.25">
      <c r="C472" s="168" t="s">
        <v>2406</v>
      </c>
    </row>
    <row r="473" spans="3:3" x14ac:dyDescent="0.25">
      <c r="C473" s="168" t="s">
        <v>2406</v>
      </c>
    </row>
    <row r="474" spans="3:3" x14ac:dyDescent="0.25">
      <c r="C474" s="168" t="s">
        <v>2406</v>
      </c>
    </row>
    <row r="475" spans="3:3" x14ac:dyDescent="0.25">
      <c r="C475" s="168" t="s">
        <v>2406</v>
      </c>
    </row>
    <row r="476" spans="3:3" x14ac:dyDescent="0.25">
      <c r="C476" s="168" t="s">
        <v>2406</v>
      </c>
    </row>
    <row r="477" spans="3:3" x14ac:dyDescent="0.25">
      <c r="C477" s="168" t="s">
        <v>2406</v>
      </c>
    </row>
    <row r="478" spans="3:3" x14ac:dyDescent="0.25">
      <c r="C478" s="168" t="s">
        <v>2406</v>
      </c>
    </row>
    <row r="479" spans="3:3" x14ac:dyDescent="0.25">
      <c r="C479" s="168" t="s">
        <v>2406</v>
      </c>
    </row>
    <row r="480" spans="3:3" x14ac:dyDescent="0.25">
      <c r="C480" s="168" t="s">
        <v>2406</v>
      </c>
    </row>
    <row r="481" spans="3:3" x14ac:dyDescent="0.25">
      <c r="C481" s="168" t="s">
        <v>2406</v>
      </c>
    </row>
    <row r="482" spans="3:3" x14ac:dyDescent="0.25">
      <c r="C482" s="168" t="s">
        <v>2406</v>
      </c>
    </row>
    <row r="483" spans="3:3" x14ac:dyDescent="0.25">
      <c r="C483" s="168" t="s">
        <v>2406</v>
      </c>
    </row>
    <row r="484" spans="3:3" x14ac:dyDescent="0.25">
      <c r="C484" s="168" t="s">
        <v>2406</v>
      </c>
    </row>
    <row r="485" spans="3:3" x14ac:dyDescent="0.25">
      <c r="C485" s="168" t="s">
        <v>2406</v>
      </c>
    </row>
    <row r="486" spans="3:3" x14ac:dyDescent="0.25">
      <c r="C486" s="168" t="s">
        <v>2406</v>
      </c>
    </row>
    <row r="487" spans="3:3" x14ac:dyDescent="0.25">
      <c r="C487" s="168" t="s">
        <v>2406</v>
      </c>
    </row>
    <row r="488" spans="3:3" x14ac:dyDescent="0.25">
      <c r="C488" s="168" t="s">
        <v>2406</v>
      </c>
    </row>
    <row r="489" spans="3:3" x14ac:dyDescent="0.25">
      <c r="C489" s="168" t="s">
        <v>2406</v>
      </c>
    </row>
    <row r="490" spans="3:3" x14ac:dyDescent="0.25">
      <c r="C490" s="168" t="s">
        <v>2406</v>
      </c>
    </row>
    <row r="491" spans="3:3" x14ac:dyDescent="0.25">
      <c r="C491" s="168" t="s">
        <v>2406</v>
      </c>
    </row>
    <row r="492" spans="3:3" x14ac:dyDescent="0.25">
      <c r="C492" s="168" t="s">
        <v>2406</v>
      </c>
    </row>
    <row r="493" spans="3:3" x14ac:dyDescent="0.25">
      <c r="C493" s="168" t="s">
        <v>2406</v>
      </c>
    </row>
    <row r="494" spans="3:3" x14ac:dyDescent="0.25">
      <c r="C494" s="168" t="s">
        <v>2406</v>
      </c>
    </row>
    <row r="495" spans="3:3" x14ac:dyDescent="0.25">
      <c r="C495" s="168" t="s">
        <v>2406</v>
      </c>
    </row>
    <row r="496" spans="3:3" x14ac:dyDescent="0.25">
      <c r="C496" s="168" t="s">
        <v>2406</v>
      </c>
    </row>
    <row r="497" spans="3:3" x14ac:dyDescent="0.25">
      <c r="C497" s="168" t="s">
        <v>2406</v>
      </c>
    </row>
    <row r="498" spans="3:3" x14ac:dyDescent="0.25">
      <c r="C498" s="168" t="s">
        <v>2406</v>
      </c>
    </row>
    <row r="499" spans="3:3" x14ac:dyDescent="0.25">
      <c r="C499" s="168" t="s">
        <v>2406</v>
      </c>
    </row>
    <row r="500" spans="3:3" x14ac:dyDescent="0.25">
      <c r="C500" s="168" t="s">
        <v>2406</v>
      </c>
    </row>
    <row r="501" spans="3:3" x14ac:dyDescent="0.25">
      <c r="C501" s="168" t="s">
        <v>2406</v>
      </c>
    </row>
    <row r="502" spans="3:3" x14ac:dyDescent="0.25">
      <c r="C502" s="168" t="s">
        <v>2406</v>
      </c>
    </row>
    <row r="503" spans="3:3" x14ac:dyDescent="0.25">
      <c r="C503" s="168" t="s">
        <v>2406</v>
      </c>
    </row>
    <row r="504" spans="3:3" x14ac:dyDescent="0.25">
      <c r="C504" s="168" t="s">
        <v>2406</v>
      </c>
    </row>
    <row r="505" spans="3:3" x14ac:dyDescent="0.25">
      <c r="C505" s="168" t="s">
        <v>2406</v>
      </c>
    </row>
    <row r="506" spans="3:3" x14ac:dyDescent="0.25">
      <c r="C506" s="168" t="s">
        <v>2406</v>
      </c>
    </row>
    <row r="507" spans="3:3" x14ac:dyDescent="0.25">
      <c r="C507" s="168" t="s">
        <v>2406</v>
      </c>
    </row>
    <row r="508" spans="3:3" x14ac:dyDescent="0.25">
      <c r="C508" s="168" t="s">
        <v>2406</v>
      </c>
    </row>
    <row r="509" spans="3:3" x14ac:dyDescent="0.25">
      <c r="C509" s="168" t="s">
        <v>2406</v>
      </c>
    </row>
    <row r="510" spans="3:3" x14ac:dyDescent="0.25">
      <c r="C510" s="168" t="s">
        <v>2406</v>
      </c>
    </row>
    <row r="511" spans="3:3" x14ac:dyDescent="0.25">
      <c r="C511" s="168" t="s">
        <v>2406</v>
      </c>
    </row>
    <row r="512" spans="3:3" x14ac:dyDescent="0.25">
      <c r="C512" s="168" t="s">
        <v>2406</v>
      </c>
    </row>
    <row r="513" spans="3:3" x14ac:dyDescent="0.25">
      <c r="C513" s="168" t="s">
        <v>2406</v>
      </c>
    </row>
    <row r="514" spans="3:3" x14ac:dyDescent="0.25">
      <c r="C514" s="168" t="s">
        <v>2406</v>
      </c>
    </row>
    <row r="515" spans="3:3" x14ac:dyDescent="0.25">
      <c r="C515" s="168" t="s">
        <v>2406</v>
      </c>
    </row>
    <row r="516" spans="3:3" x14ac:dyDescent="0.25">
      <c r="C516" s="168" t="s">
        <v>2406</v>
      </c>
    </row>
    <row r="517" spans="3:3" x14ac:dyDescent="0.25">
      <c r="C517" s="168" t="s">
        <v>2406</v>
      </c>
    </row>
    <row r="518" spans="3:3" x14ac:dyDescent="0.25">
      <c r="C518" s="168" t="s">
        <v>2406</v>
      </c>
    </row>
    <row r="519" spans="3:3" x14ac:dyDescent="0.25">
      <c r="C519" s="168" t="s">
        <v>2406</v>
      </c>
    </row>
    <row r="520" spans="3:3" x14ac:dyDescent="0.25">
      <c r="C520" s="168" t="s">
        <v>2406</v>
      </c>
    </row>
    <row r="521" spans="3:3" x14ac:dyDescent="0.25">
      <c r="C521" s="168" t="s">
        <v>2406</v>
      </c>
    </row>
    <row r="522" spans="3:3" x14ac:dyDescent="0.25">
      <c r="C522" s="168" t="s">
        <v>2406</v>
      </c>
    </row>
    <row r="523" spans="3:3" x14ac:dyDescent="0.25">
      <c r="C523" s="168" t="s">
        <v>2406</v>
      </c>
    </row>
    <row r="524" spans="3:3" x14ac:dyDescent="0.25">
      <c r="C524" s="168" t="s">
        <v>2406</v>
      </c>
    </row>
    <row r="525" spans="3:3" x14ac:dyDescent="0.25">
      <c r="C525" s="168" t="s">
        <v>2406</v>
      </c>
    </row>
    <row r="526" spans="3:3" x14ac:dyDescent="0.25">
      <c r="C526" s="168" t="s">
        <v>2406</v>
      </c>
    </row>
    <row r="527" spans="3:3" x14ac:dyDescent="0.25">
      <c r="C527" s="168" t="s">
        <v>2406</v>
      </c>
    </row>
    <row r="528" spans="3:3" x14ac:dyDescent="0.25">
      <c r="C528" s="168" t="s">
        <v>2406</v>
      </c>
    </row>
    <row r="529" spans="3:3" x14ac:dyDescent="0.25">
      <c r="C529" s="168" t="s">
        <v>2406</v>
      </c>
    </row>
    <row r="530" spans="3:3" x14ac:dyDescent="0.25">
      <c r="C530" s="168" t="s">
        <v>2406</v>
      </c>
    </row>
    <row r="531" spans="3:3" x14ac:dyDescent="0.25">
      <c r="C531" s="168" t="s">
        <v>2406</v>
      </c>
    </row>
    <row r="532" spans="3:3" x14ac:dyDescent="0.25">
      <c r="C532" s="168" t="s">
        <v>2406</v>
      </c>
    </row>
    <row r="533" spans="3:3" x14ac:dyDescent="0.25">
      <c r="C533" s="168" t="s">
        <v>2406</v>
      </c>
    </row>
    <row r="534" spans="3:3" x14ac:dyDescent="0.25">
      <c r="C534" s="168" t="s">
        <v>2406</v>
      </c>
    </row>
    <row r="535" spans="3:3" x14ac:dyDescent="0.25">
      <c r="C535" s="168" t="s">
        <v>2406</v>
      </c>
    </row>
    <row r="536" spans="3:3" x14ac:dyDescent="0.25">
      <c r="C536" s="168" t="s">
        <v>2406</v>
      </c>
    </row>
    <row r="537" spans="3:3" x14ac:dyDescent="0.25">
      <c r="C537" s="168" t="s">
        <v>2406</v>
      </c>
    </row>
    <row r="538" spans="3:3" x14ac:dyDescent="0.25">
      <c r="C538" s="168" t="s">
        <v>2406</v>
      </c>
    </row>
    <row r="539" spans="3:3" x14ac:dyDescent="0.25">
      <c r="C539" s="168" t="s">
        <v>2406</v>
      </c>
    </row>
    <row r="540" spans="3:3" x14ac:dyDescent="0.25">
      <c r="C540" s="168" t="s">
        <v>2406</v>
      </c>
    </row>
    <row r="541" spans="3:3" x14ac:dyDescent="0.25">
      <c r="C541" s="168" t="s">
        <v>2406</v>
      </c>
    </row>
    <row r="542" spans="3:3" x14ac:dyDescent="0.25">
      <c r="C542" s="168" t="s">
        <v>2406</v>
      </c>
    </row>
    <row r="543" spans="3:3" x14ac:dyDescent="0.25">
      <c r="C543" s="168" t="s">
        <v>2406</v>
      </c>
    </row>
    <row r="544" spans="3:3" x14ac:dyDescent="0.25">
      <c r="C544" s="168" t="s">
        <v>2406</v>
      </c>
    </row>
    <row r="545" spans="3:3" x14ac:dyDescent="0.25">
      <c r="C545" s="168" t="s">
        <v>2406</v>
      </c>
    </row>
    <row r="546" spans="3:3" x14ac:dyDescent="0.25">
      <c r="C546" s="168" t="s">
        <v>2406</v>
      </c>
    </row>
    <row r="547" spans="3:3" x14ac:dyDescent="0.25">
      <c r="C547" s="168" t="s">
        <v>2406</v>
      </c>
    </row>
    <row r="548" spans="3:3" x14ac:dyDescent="0.25">
      <c r="C548" s="168" t="s">
        <v>2406</v>
      </c>
    </row>
    <row r="549" spans="3:3" x14ac:dyDescent="0.25">
      <c r="C549" s="168" t="s">
        <v>2406</v>
      </c>
    </row>
    <row r="550" spans="3:3" x14ac:dyDescent="0.25">
      <c r="C550" s="168" t="s">
        <v>2406</v>
      </c>
    </row>
    <row r="551" spans="3:3" x14ac:dyDescent="0.25">
      <c r="C551" s="168" t="s">
        <v>2406</v>
      </c>
    </row>
    <row r="552" spans="3:3" x14ac:dyDescent="0.25">
      <c r="C552" s="168" t="s">
        <v>2406</v>
      </c>
    </row>
    <row r="553" spans="3:3" x14ac:dyDescent="0.25">
      <c r="C553" s="168" t="s">
        <v>2406</v>
      </c>
    </row>
    <row r="554" spans="3:3" x14ac:dyDescent="0.25">
      <c r="C554" s="168" t="s">
        <v>2406</v>
      </c>
    </row>
    <row r="555" spans="3:3" x14ac:dyDescent="0.25">
      <c r="C555" s="168" t="s">
        <v>2406</v>
      </c>
    </row>
    <row r="556" spans="3:3" x14ac:dyDescent="0.25">
      <c r="C556" s="168" t="s">
        <v>2406</v>
      </c>
    </row>
    <row r="557" spans="3:3" x14ac:dyDescent="0.25">
      <c r="C557" s="168" t="s">
        <v>2406</v>
      </c>
    </row>
    <row r="558" spans="3:3" x14ac:dyDescent="0.25">
      <c r="C558" s="168" t="s">
        <v>2406</v>
      </c>
    </row>
    <row r="559" spans="3:3" x14ac:dyDescent="0.25">
      <c r="C559" s="168" t="s">
        <v>2406</v>
      </c>
    </row>
    <row r="560" spans="3:3" x14ac:dyDescent="0.25">
      <c r="C560" s="168" t="s">
        <v>2406</v>
      </c>
    </row>
    <row r="561" spans="3:3" x14ac:dyDescent="0.25">
      <c r="C561" s="168" t="s">
        <v>2406</v>
      </c>
    </row>
    <row r="562" spans="3:3" x14ac:dyDescent="0.25">
      <c r="C562" s="168" t="s">
        <v>2406</v>
      </c>
    </row>
    <row r="563" spans="3:3" x14ac:dyDescent="0.25">
      <c r="C563" s="168" t="s">
        <v>2406</v>
      </c>
    </row>
    <row r="564" spans="3:3" x14ac:dyDescent="0.25">
      <c r="C564" s="168" t="s">
        <v>2406</v>
      </c>
    </row>
    <row r="565" spans="3:3" x14ac:dyDescent="0.25">
      <c r="C565" s="168" t="s">
        <v>2406</v>
      </c>
    </row>
    <row r="566" spans="3:3" x14ac:dyDescent="0.25">
      <c r="C566" s="168" t="s">
        <v>2406</v>
      </c>
    </row>
    <row r="567" spans="3:3" x14ac:dyDescent="0.25">
      <c r="C567" s="168" t="s">
        <v>2406</v>
      </c>
    </row>
    <row r="568" spans="3:3" x14ac:dyDescent="0.25">
      <c r="C568" s="168" t="s">
        <v>2406</v>
      </c>
    </row>
    <row r="569" spans="3:3" x14ac:dyDescent="0.25">
      <c r="C569" s="168" t="s">
        <v>2406</v>
      </c>
    </row>
    <row r="570" spans="3:3" x14ac:dyDescent="0.25">
      <c r="C570" s="168" t="s">
        <v>2406</v>
      </c>
    </row>
    <row r="571" spans="3:3" x14ac:dyDescent="0.25">
      <c r="C571" s="168" t="s">
        <v>2406</v>
      </c>
    </row>
    <row r="572" spans="3:3" x14ac:dyDescent="0.25">
      <c r="C572" s="168" t="s">
        <v>2406</v>
      </c>
    </row>
    <row r="573" spans="3:3" x14ac:dyDescent="0.25">
      <c r="C573" s="168" t="s">
        <v>2406</v>
      </c>
    </row>
    <row r="574" spans="3:3" x14ac:dyDescent="0.25">
      <c r="C574" s="168" t="s">
        <v>2406</v>
      </c>
    </row>
    <row r="575" spans="3:3" x14ac:dyDescent="0.25">
      <c r="C575" s="168" t="s">
        <v>2406</v>
      </c>
    </row>
    <row r="576" spans="3:3" x14ac:dyDescent="0.25">
      <c r="C576" s="168" t="s">
        <v>2406</v>
      </c>
    </row>
    <row r="577" spans="3:3" x14ac:dyDescent="0.25">
      <c r="C577" s="168" t="s">
        <v>2406</v>
      </c>
    </row>
    <row r="578" spans="3:3" x14ac:dyDescent="0.25">
      <c r="C578" s="168" t="s">
        <v>2406</v>
      </c>
    </row>
    <row r="579" spans="3:3" x14ac:dyDescent="0.25">
      <c r="C579" s="168" t="s">
        <v>2406</v>
      </c>
    </row>
    <row r="580" spans="3:3" x14ac:dyDescent="0.25">
      <c r="C580" s="168" t="s">
        <v>2406</v>
      </c>
    </row>
    <row r="581" spans="3:3" x14ac:dyDescent="0.25">
      <c r="C581" s="168" t="s">
        <v>2406</v>
      </c>
    </row>
    <row r="582" spans="3:3" x14ac:dyDescent="0.25">
      <c r="C582" s="168" t="s">
        <v>2406</v>
      </c>
    </row>
    <row r="583" spans="3:3" x14ac:dyDescent="0.25">
      <c r="C583" s="168" t="s">
        <v>2406</v>
      </c>
    </row>
    <row r="584" spans="3:3" x14ac:dyDescent="0.25">
      <c r="C584" s="168" t="s">
        <v>2406</v>
      </c>
    </row>
    <row r="585" spans="3:3" x14ac:dyDescent="0.25">
      <c r="C585" s="168" t="s">
        <v>2406</v>
      </c>
    </row>
    <row r="586" spans="3:3" x14ac:dyDescent="0.25">
      <c r="C586" s="168" t="s">
        <v>2406</v>
      </c>
    </row>
    <row r="587" spans="3:3" x14ac:dyDescent="0.25">
      <c r="C587" s="168" t="s">
        <v>2406</v>
      </c>
    </row>
    <row r="588" spans="3:3" x14ac:dyDescent="0.25">
      <c r="C588" s="168" t="s">
        <v>2406</v>
      </c>
    </row>
    <row r="589" spans="3:3" x14ac:dyDescent="0.25">
      <c r="C589" s="168" t="s">
        <v>2406</v>
      </c>
    </row>
    <row r="590" spans="3:3" x14ac:dyDescent="0.25">
      <c r="C590" s="168" t="s">
        <v>2406</v>
      </c>
    </row>
    <row r="591" spans="3:3" x14ac:dyDescent="0.25">
      <c r="C591" s="168" t="s">
        <v>2406</v>
      </c>
    </row>
    <row r="592" spans="3:3" x14ac:dyDescent="0.25">
      <c r="C592" s="168" t="s">
        <v>2406</v>
      </c>
    </row>
    <row r="593" spans="3:3" x14ac:dyDescent="0.25">
      <c r="C593" s="168" t="s">
        <v>2406</v>
      </c>
    </row>
    <row r="594" spans="3:3" x14ac:dyDescent="0.25">
      <c r="C594" s="168" t="s">
        <v>2406</v>
      </c>
    </row>
    <row r="595" spans="3:3" x14ac:dyDescent="0.25">
      <c r="C595" s="168" t="s">
        <v>2406</v>
      </c>
    </row>
    <row r="596" spans="3:3" x14ac:dyDescent="0.25">
      <c r="C596" s="168" t="s">
        <v>2406</v>
      </c>
    </row>
    <row r="597" spans="3:3" x14ac:dyDescent="0.25">
      <c r="C597" s="168" t="s">
        <v>2406</v>
      </c>
    </row>
    <row r="598" spans="3:3" x14ac:dyDescent="0.25">
      <c r="C598" s="168" t="s">
        <v>2406</v>
      </c>
    </row>
    <row r="599" spans="3:3" x14ac:dyDescent="0.25">
      <c r="C599" s="168" t="s">
        <v>2406</v>
      </c>
    </row>
    <row r="600" spans="3:3" x14ac:dyDescent="0.25">
      <c r="C600" s="168" t="s">
        <v>2406</v>
      </c>
    </row>
    <row r="601" spans="3:3" x14ac:dyDescent="0.25">
      <c r="C601" s="168" t="s">
        <v>2406</v>
      </c>
    </row>
    <row r="602" spans="3:3" x14ac:dyDescent="0.25">
      <c r="C602" s="168" t="s">
        <v>2406</v>
      </c>
    </row>
    <row r="603" spans="3:3" x14ac:dyDescent="0.25">
      <c r="C603" s="168" t="s">
        <v>2406</v>
      </c>
    </row>
    <row r="604" spans="3:3" x14ac:dyDescent="0.25">
      <c r="C604" s="168" t="s">
        <v>2406</v>
      </c>
    </row>
    <row r="605" spans="3:3" x14ac:dyDescent="0.25">
      <c r="C605" s="168" t="s">
        <v>2406</v>
      </c>
    </row>
    <row r="606" spans="3:3" x14ac:dyDescent="0.25">
      <c r="C606" s="168" t="s">
        <v>2406</v>
      </c>
    </row>
    <row r="607" spans="3:3" x14ac:dyDescent="0.25">
      <c r="C607" s="168" t="s">
        <v>2406</v>
      </c>
    </row>
    <row r="608" spans="3:3" x14ac:dyDescent="0.25">
      <c r="C608" s="168" t="s">
        <v>2406</v>
      </c>
    </row>
    <row r="609" spans="3:3" x14ac:dyDescent="0.25">
      <c r="C609" s="168" t="s">
        <v>2406</v>
      </c>
    </row>
    <row r="610" spans="3:3" x14ac:dyDescent="0.25">
      <c r="C610" s="168" t="s">
        <v>2406</v>
      </c>
    </row>
    <row r="611" spans="3:3" x14ac:dyDescent="0.25">
      <c r="C611" s="168" t="s">
        <v>2406</v>
      </c>
    </row>
    <row r="612" spans="3:3" x14ac:dyDescent="0.25">
      <c r="C612" s="168" t="s">
        <v>2406</v>
      </c>
    </row>
    <row r="613" spans="3:3" x14ac:dyDescent="0.25">
      <c r="C613" s="168" t="s">
        <v>2406</v>
      </c>
    </row>
    <row r="614" spans="3:3" x14ac:dyDescent="0.25">
      <c r="C614" s="168" t="s">
        <v>2406</v>
      </c>
    </row>
    <row r="615" spans="3:3" x14ac:dyDescent="0.25">
      <c r="C615" s="168" t="s">
        <v>2406</v>
      </c>
    </row>
    <row r="616" spans="3:3" x14ac:dyDescent="0.25">
      <c r="C616" s="168" t="s">
        <v>2406</v>
      </c>
    </row>
    <row r="617" spans="3:3" x14ac:dyDescent="0.25">
      <c r="C617" s="168" t="s">
        <v>2406</v>
      </c>
    </row>
    <row r="618" spans="3:3" x14ac:dyDescent="0.25">
      <c r="C618" s="168" t="s">
        <v>2406</v>
      </c>
    </row>
    <row r="619" spans="3:3" x14ac:dyDescent="0.25">
      <c r="C619" s="168" t="s">
        <v>2406</v>
      </c>
    </row>
    <row r="620" spans="3:3" x14ac:dyDescent="0.25">
      <c r="C620" s="168" t="s">
        <v>2406</v>
      </c>
    </row>
    <row r="621" spans="3:3" x14ac:dyDescent="0.25">
      <c r="C621" s="168" t="s">
        <v>2406</v>
      </c>
    </row>
    <row r="622" spans="3:3" x14ac:dyDescent="0.25">
      <c r="C622" s="168" t="s">
        <v>2406</v>
      </c>
    </row>
    <row r="623" spans="3:3" x14ac:dyDescent="0.25">
      <c r="C623" s="168" t="s">
        <v>2406</v>
      </c>
    </row>
    <row r="624" spans="3:3" x14ac:dyDescent="0.25">
      <c r="C624" s="168" t="s">
        <v>2406</v>
      </c>
    </row>
    <row r="625" spans="3:3" x14ac:dyDescent="0.25">
      <c r="C625" s="168" t="s">
        <v>2406</v>
      </c>
    </row>
    <row r="626" spans="3:3" x14ac:dyDescent="0.25">
      <c r="C626" s="168" t="s">
        <v>2406</v>
      </c>
    </row>
    <row r="627" spans="3:3" x14ac:dyDescent="0.25">
      <c r="C627" s="168" t="s">
        <v>2406</v>
      </c>
    </row>
    <row r="628" spans="3:3" x14ac:dyDescent="0.25">
      <c r="C628" s="168" t="s">
        <v>2406</v>
      </c>
    </row>
    <row r="629" spans="3:3" x14ac:dyDescent="0.25">
      <c r="C629" s="168" t="s">
        <v>2406</v>
      </c>
    </row>
    <row r="630" spans="3:3" x14ac:dyDescent="0.25">
      <c r="C630" s="168" t="s">
        <v>2406</v>
      </c>
    </row>
    <row r="631" spans="3:3" x14ac:dyDescent="0.25">
      <c r="C631" s="168" t="s">
        <v>2406</v>
      </c>
    </row>
    <row r="632" spans="3:3" x14ac:dyDescent="0.25">
      <c r="C632" s="168" t="s">
        <v>2406</v>
      </c>
    </row>
    <row r="633" spans="3:3" x14ac:dyDescent="0.25">
      <c r="C633" s="168" t="s">
        <v>2406</v>
      </c>
    </row>
    <row r="634" spans="3:3" x14ac:dyDescent="0.25">
      <c r="C634" s="168" t="s">
        <v>2406</v>
      </c>
    </row>
    <row r="635" spans="3:3" x14ac:dyDescent="0.25">
      <c r="C635" s="168" t="s">
        <v>2406</v>
      </c>
    </row>
    <row r="636" spans="3:3" x14ac:dyDescent="0.25">
      <c r="C636" s="168" t="s">
        <v>2406</v>
      </c>
    </row>
    <row r="637" spans="3:3" x14ac:dyDescent="0.25">
      <c r="C637" s="168" t="s">
        <v>2406</v>
      </c>
    </row>
    <row r="638" spans="3:3" x14ac:dyDescent="0.25">
      <c r="C638" s="168" t="s">
        <v>2406</v>
      </c>
    </row>
    <row r="639" spans="3:3" x14ac:dyDescent="0.25">
      <c r="C639" s="168" t="s">
        <v>2406</v>
      </c>
    </row>
    <row r="640" spans="3:3" x14ac:dyDescent="0.25">
      <c r="C640" s="168" t="s">
        <v>2406</v>
      </c>
    </row>
    <row r="641" spans="3:3" x14ac:dyDescent="0.25">
      <c r="C641" s="168" t="s">
        <v>2406</v>
      </c>
    </row>
    <row r="642" spans="3:3" x14ac:dyDescent="0.25">
      <c r="C642" s="168" t="s">
        <v>2406</v>
      </c>
    </row>
    <row r="643" spans="3:3" x14ac:dyDescent="0.25">
      <c r="C643" s="168" t="s">
        <v>2406</v>
      </c>
    </row>
    <row r="644" spans="3:3" x14ac:dyDescent="0.25">
      <c r="C644" s="168" t="s">
        <v>2406</v>
      </c>
    </row>
    <row r="645" spans="3:3" x14ac:dyDescent="0.25">
      <c r="C645" s="168" t="s">
        <v>2406</v>
      </c>
    </row>
    <row r="646" spans="3:3" x14ac:dyDescent="0.25">
      <c r="C646" s="168" t="s">
        <v>2406</v>
      </c>
    </row>
    <row r="647" spans="3:3" x14ac:dyDescent="0.25">
      <c r="C647" s="168" t="s">
        <v>2406</v>
      </c>
    </row>
    <row r="648" spans="3:3" x14ac:dyDescent="0.25">
      <c r="C648" s="168" t="s">
        <v>2406</v>
      </c>
    </row>
    <row r="649" spans="3:3" x14ac:dyDescent="0.25">
      <c r="C649" s="168" t="s">
        <v>2406</v>
      </c>
    </row>
    <row r="650" spans="3:3" x14ac:dyDescent="0.25">
      <c r="C650" s="168" t="s">
        <v>2406</v>
      </c>
    </row>
    <row r="651" spans="3:3" x14ac:dyDescent="0.25">
      <c r="C651" s="168" t="s">
        <v>2406</v>
      </c>
    </row>
    <row r="652" spans="3:3" x14ac:dyDescent="0.25">
      <c r="C652" s="168" t="s">
        <v>2406</v>
      </c>
    </row>
    <row r="653" spans="3:3" x14ac:dyDescent="0.25">
      <c r="C653" s="168" t="s">
        <v>2406</v>
      </c>
    </row>
    <row r="654" spans="3:3" x14ac:dyDescent="0.25">
      <c r="C654" s="168" t="s">
        <v>2406</v>
      </c>
    </row>
    <row r="655" spans="3:3" x14ac:dyDescent="0.25">
      <c r="C655" s="168" t="s">
        <v>2406</v>
      </c>
    </row>
    <row r="656" spans="3:3" x14ac:dyDescent="0.25">
      <c r="C656" s="168" t="s">
        <v>2406</v>
      </c>
    </row>
    <row r="657" spans="3:3" x14ac:dyDescent="0.25">
      <c r="C657" s="168" t="s">
        <v>2406</v>
      </c>
    </row>
    <row r="658" spans="3:3" x14ac:dyDescent="0.25">
      <c r="C658" s="168" t="s">
        <v>2406</v>
      </c>
    </row>
    <row r="659" spans="3:3" x14ac:dyDescent="0.25">
      <c r="C659" s="168" t="s">
        <v>2406</v>
      </c>
    </row>
    <row r="660" spans="3:3" x14ac:dyDescent="0.25">
      <c r="C660" s="168" t="s">
        <v>2406</v>
      </c>
    </row>
    <row r="661" spans="3:3" x14ac:dyDescent="0.25">
      <c r="C661" s="168" t="s">
        <v>2406</v>
      </c>
    </row>
    <row r="662" spans="3:3" x14ac:dyDescent="0.25">
      <c r="C662" s="168" t="s">
        <v>2406</v>
      </c>
    </row>
    <row r="663" spans="3:3" x14ac:dyDescent="0.25">
      <c r="C663" s="168" t="s">
        <v>2406</v>
      </c>
    </row>
    <row r="664" spans="3:3" x14ac:dyDescent="0.25">
      <c r="C664" s="168" t="s">
        <v>2406</v>
      </c>
    </row>
    <row r="665" spans="3:3" x14ac:dyDescent="0.25">
      <c r="C665" s="168" t="s">
        <v>2406</v>
      </c>
    </row>
    <row r="666" spans="3:3" x14ac:dyDescent="0.25">
      <c r="C666" s="168" t="s">
        <v>2406</v>
      </c>
    </row>
    <row r="667" spans="3:3" x14ac:dyDescent="0.25">
      <c r="C667" s="168" t="s">
        <v>2406</v>
      </c>
    </row>
    <row r="668" spans="3:3" x14ac:dyDescent="0.25">
      <c r="C668" s="168" t="s">
        <v>2406</v>
      </c>
    </row>
    <row r="669" spans="3:3" x14ac:dyDescent="0.25">
      <c r="C669" s="168" t="s">
        <v>2406</v>
      </c>
    </row>
    <row r="670" spans="3:3" x14ac:dyDescent="0.25">
      <c r="C670" s="168" t="s">
        <v>2406</v>
      </c>
    </row>
    <row r="671" spans="3:3" x14ac:dyDescent="0.25">
      <c r="C671" s="168" t="s">
        <v>2406</v>
      </c>
    </row>
    <row r="672" spans="3:3" x14ac:dyDescent="0.25">
      <c r="C672" s="168" t="s">
        <v>2406</v>
      </c>
    </row>
    <row r="673" spans="3:3" x14ac:dyDescent="0.25">
      <c r="C673" s="168" t="s">
        <v>2406</v>
      </c>
    </row>
    <row r="674" spans="3:3" x14ac:dyDescent="0.25">
      <c r="C674" s="168" t="s">
        <v>2406</v>
      </c>
    </row>
    <row r="675" spans="3:3" x14ac:dyDescent="0.25">
      <c r="C675" s="168" t="s">
        <v>2406</v>
      </c>
    </row>
    <row r="676" spans="3:3" x14ac:dyDescent="0.25">
      <c r="C676" s="168" t="s">
        <v>2406</v>
      </c>
    </row>
    <row r="677" spans="3:3" x14ac:dyDescent="0.25">
      <c r="C677" s="168" t="s">
        <v>2406</v>
      </c>
    </row>
    <row r="678" spans="3:3" x14ac:dyDescent="0.25">
      <c r="C678" s="168" t="s">
        <v>2406</v>
      </c>
    </row>
    <row r="679" spans="3:3" x14ac:dyDescent="0.25">
      <c r="C679" s="168" t="s">
        <v>2406</v>
      </c>
    </row>
    <row r="680" spans="3:3" x14ac:dyDescent="0.25">
      <c r="C680" s="168" t="s">
        <v>2406</v>
      </c>
    </row>
    <row r="681" spans="3:3" x14ac:dyDescent="0.25">
      <c r="C681" s="168" t="s">
        <v>2406</v>
      </c>
    </row>
    <row r="682" spans="3:3" x14ac:dyDescent="0.25">
      <c r="C682" s="168" t="s">
        <v>2406</v>
      </c>
    </row>
    <row r="683" spans="3:3" x14ac:dyDescent="0.25">
      <c r="C683" s="168" t="s">
        <v>2406</v>
      </c>
    </row>
    <row r="684" spans="3:3" x14ac:dyDescent="0.25">
      <c r="C684" s="168" t="s">
        <v>2406</v>
      </c>
    </row>
    <row r="685" spans="3:3" x14ac:dyDescent="0.25">
      <c r="C685" s="168" t="s">
        <v>2406</v>
      </c>
    </row>
    <row r="686" spans="3:3" x14ac:dyDescent="0.25">
      <c r="C686" s="168" t="s">
        <v>2406</v>
      </c>
    </row>
    <row r="687" spans="3:3" x14ac:dyDescent="0.25">
      <c r="C687" s="168" t="s">
        <v>2406</v>
      </c>
    </row>
    <row r="688" spans="3:3" x14ac:dyDescent="0.25">
      <c r="C688" s="168" t="s">
        <v>2406</v>
      </c>
    </row>
    <row r="689" spans="3:3" x14ac:dyDescent="0.25">
      <c r="C689" s="168" t="s">
        <v>2406</v>
      </c>
    </row>
    <row r="690" spans="3:3" x14ac:dyDescent="0.25">
      <c r="C690" s="168" t="s">
        <v>2406</v>
      </c>
    </row>
    <row r="691" spans="3:3" x14ac:dyDescent="0.25">
      <c r="C691" s="168" t="s">
        <v>2406</v>
      </c>
    </row>
    <row r="692" spans="3:3" x14ac:dyDescent="0.25">
      <c r="C692" s="168" t="s">
        <v>2406</v>
      </c>
    </row>
    <row r="693" spans="3:3" x14ac:dyDescent="0.25">
      <c r="C693" s="168" t="s">
        <v>2406</v>
      </c>
    </row>
    <row r="694" spans="3:3" x14ac:dyDescent="0.25">
      <c r="C694" s="168" t="s">
        <v>2406</v>
      </c>
    </row>
    <row r="695" spans="3:3" x14ac:dyDescent="0.25">
      <c r="C695" s="168" t="s">
        <v>2406</v>
      </c>
    </row>
    <row r="696" spans="3:3" x14ac:dyDescent="0.25">
      <c r="C696" s="168" t="s">
        <v>2406</v>
      </c>
    </row>
    <row r="697" spans="3:3" x14ac:dyDescent="0.25">
      <c r="C697" s="168" t="s">
        <v>2406</v>
      </c>
    </row>
    <row r="698" spans="3:3" x14ac:dyDescent="0.25">
      <c r="C698" s="168" t="s">
        <v>2406</v>
      </c>
    </row>
    <row r="699" spans="3:3" x14ac:dyDescent="0.25">
      <c r="C699" s="168" t="s">
        <v>2406</v>
      </c>
    </row>
    <row r="700" spans="3:3" x14ac:dyDescent="0.25">
      <c r="C700" s="168" t="s">
        <v>2406</v>
      </c>
    </row>
    <row r="701" spans="3:3" x14ac:dyDescent="0.25">
      <c r="C701" s="168" t="s">
        <v>2406</v>
      </c>
    </row>
    <row r="702" spans="3:3" x14ac:dyDescent="0.25">
      <c r="C702" s="168" t="s">
        <v>2406</v>
      </c>
    </row>
    <row r="703" spans="3:3" x14ac:dyDescent="0.25">
      <c r="C703" s="168" t="s">
        <v>2406</v>
      </c>
    </row>
    <row r="704" spans="3:3" x14ac:dyDescent="0.25">
      <c r="C704" s="168" t="s">
        <v>2406</v>
      </c>
    </row>
    <row r="705" spans="3:3" x14ac:dyDescent="0.25">
      <c r="C705" s="168" t="s">
        <v>2406</v>
      </c>
    </row>
    <row r="706" spans="3:3" x14ac:dyDescent="0.25">
      <c r="C706" s="168" t="s">
        <v>2406</v>
      </c>
    </row>
    <row r="707" spans="3:3" x14ac:dyDescent="0.25">
      <c r="C707" s="168" t="s">
        <v>2406</v>
      </c>
    </row>
    <row r="708" spans="3:3" x14ac:dyDescent="0.25">
      <c r="C708" s="168" t="s">
        <v>2406</v>
      </c>
    </row>
    <row r="709" spans="3:3" x14ac:dyDescent="0.25">
      <c r="C709" s="168" t="s">
        <v>2406</v>
      </c>
    </row>
    <row r="710" spans="3:3" x14ac:dyDescent="0.25">
      <c r="C710" s="168" t="s">
        <v>2406</v>
      </c>
    </row>
    <row r="711" spans="3:3" x14ac:dyDescent="0.25">
      <c r="C711" s="168" t="s">
        <v>2406</v>
      </c>
    </row>
    <row r="712" spans="3:3" x14ac:dyDescent="0.25">
      <c r="C712" s="168" t="s">
        <v>2406</v>
      </c>
    </row>
    <row r="713" spans="3:3" x14ac:dyDescent="0.25">
      <c r="C713" s="168" t="s">
        <v>2406</v>
      </c>
    </row>
    <row r="714" spans="3:3" x14ac:dyDescent="0.25">
      <c r="C714" s="168" t="s">
        <v>2406</v>
      </c>
    </row>
    <row r="715" spans="3:3" x14ac:dyDescent="0.25">
      <c r="C715" s="168" t="s">
        <v>2406</v>
      </c>
    </row>
    <row r="716" spans="3:3" x14ac:dyDescent="0.25">
      <c r="C716" s="168" t="s">
        <v>2406</v>
      </c>
    </row>
    <row r="717" spans="3:3" x14ac:dyDescent="0.25">
      <c r="C717" s="168" t="s">
        <v>2406</v>
      </c>
    </row>
    <row r="718" spans="3:3" x14ac:dyDescent="0.25">
      <c r="C718" s="168" t="s">
        <v>2406</v>
      </c>
    </row>
    <row r="719" spans="3:3" x14ac:dyDescent="0.25">
      <c r="C719" s="168" t="s">
        <v>2406</v>
      </c>
    </row>
    <row r="720" spans="3:3" x14ac:dyDescent="0.25">
      <c r="C720" s="168" t="s">
        <v>2406</v>
      </c>
    </row>
    <row r="721" spans="3:3" x14ac:dyDescent="0.25">
      <c r="C721" s="168" t="s">
        <v>2406</v>
      </c>
    </row>
    <row r="722" spans="3:3" x14ac:dyDescent="0.25">
      <c r="C722" s="168" t="s">
        <v>2406</v>
      </c>
    </row>
    <row r="723" spans="3:3" x14ac:dyDescent="0.25">
      <c r="C723" s="168" t="s">
        <v>2406</v>
      </c>
    </row>
    <row r="724" spans="3:3" x14ac:dyDescent="0.25">
      <c r="C724" s="168" t="s">
        <v>2406</v>
      </c>
    </row>
    <row r="725" spans="3:3" x14ac:dyDescent="0.25">
      <c r="C725" s="168" t="s">
        <v>2406</v>
      </c>
    </row>
    <row r="726" spans="3:3" x14ac:dyDescent="0.25">
      <c r="C726" s="168" t="s">
        <v>2406</v>
      </c>
    </row>
    <row r="727" spans="3:3" x14ac:dyDescent="0.25">
      <c r="C727" s="168" t="s">
        <v>2406</v>
      </c>
    </row>
    <row r="728" spans="3:3" x14ac:dyDescent="0.25">
      <c r="C728" s="168" t="s">
        <v>2406</v>
      </c>
    </row>
    <row r="729" spans="3:3" x14ac:dyDescent="0.25">
      <c r="C729" s="168" t="s">
        <v>2406</v>
      </c>
    </row>
    <row r="730" spans="3:3" x14ac:dyDescent="0.25">
      <c r="C730" s="168" t="s">
        <v>2406</v>
      </c>
    </row>
    <row r="731" spans="3:3" x14ac:dyDescent="0.25">
      <c r="C731" s="168" t="s">
        <v>2406</v>
      </c>
    </row>
    <row r="732" spans="3:3" x14ac:dyDescent="0.25">
      <c r="C732" s="168" t="s">
        <v>2406</v>
      </c>
    </row>
    <row r="733" spans="3:3" x14ac:dyDescent="0.25">
      <c r="C733" s="168" t="s">
        <v>2406</v>
      </c>
    </row>
    <row r="734" spans="3:3" x14ac:dyDescent="0.25">
      <c r="C734" s="168" t="s">
        <v>2406</v>
      </c>
    </row>
    <row r="735" spans="3:3" x14ac:dyDescent="0.25">
      <c r="C735" s="168" t="s">
        <v>2406</v>
      </c>
    </row>
    <row r="736" spans="3:3" x14ac:dyDescent="0.25">
      <c r="C736" s="168" t="s">
        <v>2406</v>
      </c>
    </row>
    <row r="737" spans="3:3" x14ac:dyDescent="0.25">
      <c r="C737" s="168" t="s">
        <v>2406</v>
      </c>
    </row>
    <row r="738" spans="3:3" x14ac:dyDescent="0.25">
      <c r="C738" s="168" t="s">
        <v>2406</v>
      </c>
    </row>
    <row r="739" spans="3:3" x14ac:dyDescent="0.25">
      <c r="C739" s="168" t="s">
        <v>2406</v>
      </c>
    </row>
    <row r="740" spans="3:3" x14ac:dyDescent="0.25">
      <c r="C740" s="168" t="s">
        <v>2406</v>
      </c>
    </row>
    <row r="741" spans="3:3" x14ac:dyDescent="0.25">
      <c r="C741" s="168" t="s">
        <v>2406</v>
      </c>
    </row>
    <row r="742" spans="3:3" x14ac:dyDescent="0.25">
      <c r="C742" s="168" t="s">
        <v>2406</v>
      </c>
    </row>
    <row r="743" spans="3:3" x14ac:dyDescent="0.25">
      <c r="C743" s="168" t="s">
        <v>2406</v>
      </c>
    </row>
    <row r="744" spans="3:3" x14ac:dyDescent="0.25">
      <c r="C744" s="168" t="s">
        <v>2406</v>
      </c>
    </row>
    <row r="745" spans="3:3" x14ac:dyDescent="0.25">
      <c r="C745" s="168" t="s">
        <v>2406</v>
      </c>
    </row>
    <row r="746" spans="3:3" x14ac:dyDescent="0.25">
      <c r="C746" s="168" t="s">
        <v>2406</v>
      </c>
    </row>
    <row r="747" spans="3:3" x14ac:dyDescent="0.25">
      <c r="C747" s="168" t="s">
        <v>2406</v>
      </c>
    </row>
    <row r="748" spans="3:3" x14ac:dyDescent="0.25">
      <c r="C748" s="168" t="s">
        <v>2406</v>
      </c>
    </row>
    <row r="749" spans="3:3" x14ac:dyDescent="0.25">
      <c r="C749" s="168" t="s">
        <v>2406</v>
      </c>
    </row>
    <row r="750" spans="3:3" x14ac:dyDescent="0.25">
      <c r="C750" s="168" t="s">
        <v>2406</v>
      </c>
    </row>
    <row r="751" spans="3:3" x14ac:dyDescent="0.25">
      <c r="C751" s="168" t="s">
        <v>2406</v>
      </c>
    </row>
    <row r="752" spans="3:3" x14ac:dyDescent="0.25">
      <c r="C752" s="168" t="s">
        <v>2406</v>
      </c>
    </row>
    <row r="753" spans="3:3" x14ac:dyDescent="0.25">
      <c r="C753" s="168" t="s">
        <v>2406</v>
      </c>
    </row>
    <row r="754" spans="3:3" x14ac:dyDescent="0.25">
      <c r="C754" s="168" t="s">
        <v>2406</v>
      </c>
    </row>
    <row r="755" spans="3:3" x14ac:dyDescent="0.25">
      <c r="C755" s="168" t="s">
        <v>2406</v>
      </c>
    </row>
    <row r="756" spans="3:3" x14ac:dyDescent="0.25">
      <c r="C756" s="168" t="s">
        <v>2406</v>
      </c>
    </row>
    <row r="757" spans="3:3" x14ac:dyDescent="0.25">
      <c r="C757" s="168" t="s">
        <v>2406</v>
      </c>
    </row>
    <row r="758" spans="3:3" x14ac:dyDescent="0.25">
      <c r="C758" s="168" t="s">
        <v>2406</v>
      </c>
    </row>
    <row r="759" spans="3:3" x14ac:dyDescent="0.25">
      <c r="C759" s="168" t="s">
        <v>2406</v>
      </c>
    </row>
    <row r="760" spans="3:3" x14ac:dyDescent="0.25">
      <c r="C760" s="168" t="s">
        <v>2406</v>
      </c>
    </row>
    <row r="761" spans="3:3" x14ac:dyDescent="0.25">
      <c r="C761" s="168" t="s">
        <v>2406</v>
      </c>
    </row>
    <row r="762" spans="3:3" x14ac:dyDescent="0.25">
      <c r="C762" s="168" t="s">
        <v>2406</v>
      </c>
    </row>
    <row r="763" spans="3:3" x14ac:dyDescent="0.25">
      <c r="C763" s="168" t="s">
        <v>2406</v>
      </c>
    </row>
    <row r="764" spans="3:3" x14ac:dyDescent="0.25">
      <c r="C764" s="168" t="s">
        <v>2406</v>
      </c>
    </row>
    <row r="765" spans="3:3" x14ac:dyDescent="0.25">
      <c r="C765" s="168" t="s">
        <v>2406</v>
      </c>
    </row>
    <row r="766" spans="3:3" x14ac:dyDescent="0.25">
      <c r="C766" s="168" t="s">
        <v>2406</v>
      </c>
    </row>
    <row r="767" spans="3:3" x14ac:dyDescent="0.25">
      <c r="C767" s="168" t="s">
        <v>2406</v>
      </c>
    </row>
    <row r="768" spans="3:3" x14ac:dyDescent="0.25">
      <c r="C768" s="168" t="s">
        <v>2406</v>
      </c>
    </row>
    <row r="769" spans="3:3" x14ac:dyDescent="0.25">
      <c r="C769" s="168" t="s">
        <v>2406</v>
      </c>
    </row>
    <row r="770" spans="3:3" x14ac:dyDescent="0.25">
      <c r="C770" s="168" t="s">
        <v>2406</v>
      </c>
    </row>
    <row r="771" spans="3:3" x14ac:dyDescent="0.25">
      <c r="C771" s="168" t="s">
        <v>2406</v>
      </c>
    </row>
    <row r="772" spans="3:3" x14ac:dyDescent="0.25">
      <c r="C772" s="168" t="s">
        <v>2406</v>
      </c>
    </row>
    <row r="773" spans="3:3" x14ac:dyDescent="0.25">
      <c r="C773" s="168" t="s">
        <v>2406</v>
      </c>
    </row>
    <row r="774" spans="3:3" x14ac:dyDescent="0.25">
      <c r="C774" s="168" t="s">
        <v>2406</v>
      </c>
    </row>
    <row r="775" spans="3:3" x14ac:dyDescent="0.25">
      <c r="C775" s="168" t="s">
        <v>2406</v>
      </c>
    </row>
    <row r="776" spans="3:3" x14ac:dyDescent="0.25">
      <c r="C776" s="168" t="s">
        <v>2406</v>
      </c>
    </row>
    <row r="777" spans="3:3" x14ac:dyDescent="0.25">
      <c r="C777" s="168" t="s">
        <v>2406</v>
      </c>
    </row>
    <row r="778" spans="3:3" x14ac:dyDescent="0.25">
      <c r="C778" s="168" t="s">
        <v>2406</v>
      </c>
    </row>
    <row r="779" spans="3:3" x14ac:dyDescent="0.25">
      <c r="C779" s="168" t="s">
        <v>2406</v>
      </c>
    </row>
    <row r="780" spans="3:3" x14ac:dyDescent="0.25">
      <c r="C780" s="168" t="s">
        <v>2406</v>
      </c>
    </row>
    <row r="781" spans="3:3" x14ac:dyDescent="0.25">
      <c r="C781" s="168" t="s">
        <v>2406</v>
      </c>
    </row>
    <row r="782" spans="3:3" x14ac:dyDescent="0.25">
      <c r="C782" s="168" t="s">
        <v>2406</v>
      </c>
    </row>
    <row r="783" spans="3:3" x14ac:dyDescent="0.25">
      <c r="C783" s="168" t="s">
        <v>2406</v>
      </c>
    </row>
    <row r="784" spans="3:3" x14ac:dyDescent="0.25">
      <c r="C784" s="168" t="s">
        <v>2406</v>
      </c>
    </row>
    <row r="785" spans="3:3" x14ac:dyDescent="0.25">
      <c r="C785" s="168" t="s">
        <v>2406</v>
      </c>
    </row>
    <row r="786" spans="3:3" x14ac:dyDescent="0.25">
      <c r="C786" s="168" t="s">
        <v>2406</v>
      </c>
    </row>
    <row r="787" spans="3:3" x14ac:dyDescent="0.25">
      <c r="C787" s="168" t="s">
        <v>2406</v>
      </c>
    </row>
    <row r="788" spans="3:3" x14ac:dyDescent="0.25">
      <c r="C788" s="168" t="s">
        <v>2406</v>
      </c>
    </row>
    <row r="789" spans="3:3" x14ac:dyDescent="0.25">
      <c r="C789" s="168" t="s">
        <v>2406</v>
      </c>
    </row>
    <row r="790" spans="3:3" x14ac:dyDescent="0.25">
      <c r="C790" s="168" t="s">
        <v>2406</v>
      </c>
    </row>
    <row r="791" spans="3:3" x14ac:dyDescent="0.25">
      <c r="C791" s="168" t="s">
        <v>2406</v>
      </c>
    </row>
    <row r="792" spans="3:3" x14ac:dyDescent="0.25">
      <c r="C792" s="168" t="s">
        <v>2406</v>
      </c>
    </row>
    <row r="793" spans="3:3" x14ac:dyDescent="0.25">
      <c r="C793" s="168" t="s">
        <v>2406</v>
      </c>
    </row>
    <row r="794" spans="3:3" x14ac:dyDescent="0.25">
      <c r="C794" s="168" t="s">
        <v>2406</v>
      </c>
    </row>
    <row r="795" spans="3:3" x14ac:dyDescent="0.25">
      <c r="C795" s="168" t="s">
        <v>2406</v>
      </c>
    </row>
    <row r="796" spans="3:3" x14ac:dyDescent="0.25">
      <c r="C796" s="168" t="s">
        <v>2406</v>
      </c>
    </row>
    <row r="797" spans="3:3" x14ac:dyDescent="0.25">
      <c r="C797" s="168" t="s">
        <v>2406</v>
      </c>
    </row>
    <row r="798" spans="3:3" x14ac:dyDescent="0.25">
      <c r="C798" s="168" t="s">
        <v>2406</v>
      </c>
    </row>
    <row r="799" spans="3:3" x14ac:dyDescent="0.25">
      <c r="C799" s="168" t="s">
        <v>2406</v>
      </c>
    </row>
    <row r="800" spans="3:3" x14ac:dyDescent="0.25">
      <c r="C800" s="168" t="s">
        <v>2406</v>
      </c>
    </row>
    <row r="801" spans="3:3" x14ac:dyDescent="0.25">
      <c r="C801" s="168" t="s">
        <v>2406</v>
      </c>
    </row>
    <row r="802" spans="3:3" x14ac:dyDescent="0.25">
      <c r="C802" s="168" t="s">
        <v>2406</v>
      </c>
    </row>
    <row r="803" spans="3:3" x14ac:dyDescent="0.25">
      <c r="C803" s="168" t="s">
        <v>2406</v>
      </c>
    </row>
    <row r="804" spans="3:3" x14ac:dyDescent="0.25">
      <c r="C804" s="168" t="s">
        <v>2406</v>
      </c>
    </row>
    <row r="805" spans="3:3" x14ac:dyDescent="0.25">
      <c r="C805" s="168" t="s">
        <v>2406</v>
      </c>
    </row>
    <row r="806" spans="3:3" x14ac:dyDescent="0.25">
      <c r="C806" s="168" t="s">
        <v>2406</v>
      </c>
    </row>
    <row r="807" spans="3:3" x14ac:dyDescent="0.25">
      <c r="C807" s="168" t="s">
        <v>2406</v>
      </c>
    </row>
    <row r="808" spans="3:3" x14ac:dyDescent="0.25">
      <c r="C808" s="168" t="s">
        <v>2406</v>
      </c>
    </row>
    <row r="809" spans="3:3" x14ac:dyDescent="0.25">
      <c r="C809" s="168" t="s">
        <v>2406</v>
      </c>
    </row>
    <row r="810" spans="3:3" x14ac:dyDescent="0.25">
      <c r="C810" s="168" t="s">
        <v>2406</v>
      </c>
    </row>
    <row r="811" spans="3:3" x14ac:dyDescent="0.25">
      <c r="C811" s="168" t="s">
        <v>2406</v>
      </c>
    </row>
    <row r="812" spans="3:3" x14ac:dyDescent="0.25">
      <c r="C812" s="168" t="s">
        <v>2406</v>
      </c>
    </row>
    <row r="813" spans="3:3" x14ac:dyDescent="0.25">
      <c r="C813" s="168" t="s">
        <v>2406</v>
      </c>
    </row>
    <row r="814" spans="3:3" x14ac:dyDescent="0.25">
      <c r="C814" s="168" t="s">
        <v>2406</v>
      </c>
    </row>
    <row r="815" spans="3:3" x14ac:dyDescent="0.25">
      <c r="C815" s="168" t="s">
        <v>2406</v>
      </c>
    </row>
    <row r="816" spans="3:3" x14ac:dyDescent="0.25">
      <c r="C816" s="168" t="s">
        <v>2406</v>
      </c>
    </row>
    <row r="817" spans="3:3" x14ac:dyDescent="0.25">
      <c r="C817" s="168" t="s">
        <v>2406</v>
      </c>
    </row>
    <row r="818" spans="3:3" x14ac:dyDescent="0.25">
      <c r="C818" s="168" t="s">
        <v>2406</v>
      </c>
    </row>
    <row r="819" spans="3:3" x14ac:dyDescent="0.25">
      <c r="C819" s="168" t="s">
        <v>2406</v>
      </c>
    </row>
    <row r="820" spans="3:3" x14ac:dyDescent="0.25">
      <c r="C820" s="168" t="s">
        <v>2406</v>
      </c>
    </row>
    <row r="821" spans="3:3" x14ac:dyDescent="0.25">
      <c r="C821" s="168" t="s">
        <v>2406</v>
      </c>
    </row>
    <row r="822" spans="3:3" x14ac:dyDescent="0.25">
      <c r="C822" s="168" t="s">
        <v>2406</v>
      </c>
    </row>
    <row r="823" spans="3:3" x14ac:dyDescent="0.25">
      <c r="C823" s="168" t="s">
        <v>2406</v>
      </c>
    </row>
    <row r="824" spans="3:3" x14ac:dyDescent="0.25">
      <c r="C824" s="168" t="s">
        <v>2406</v>
      </c>
    </row>
    <row r="825" spans="3:3" x14ac:dyDescent="0.25">
      <c r="C825" s="168" t="s">
        <v>2406</v>
      </c>
    </row>
    <row r="826" spans="3:3" x14ac:dyDescent="0.25">
      <c r="C826" s="168" t="s">
        <v>2406</v>
      </c>
    </row>
    <row r="827" spans="3:3" x14ac:dyDescent="0.25">
      <c r="C827" s="168" t="s">
        <v>2406</v>
      </c>
    </row>
    <row r="828" spans="3:3" x14ac:dyDescent="0.25">
      <c r="C828" s="168" t="s">
        <v>2406</v>
      </c>
    </row>
    <row r="829" spans="3:3" x14ac:dyDescent="0.25">
      <c r="C829" s="168" t="s">
        <v>2406</v>
      </c>
    </row>
    <row r="830" spans="3:3" x14ac:dyDescent="0.25">
      <c r="C830" s="168" t="s">
        <v>2406</v>
      </c>
    </row>
    <row r="831" spans="3:3" x14ac:dyDescent="0.25">
      <c r="C831" s="168" t="s">
        <v>2406</v>
      </c>
    </row>
    <row r="832" spans="3:3" x14ac:dyDescent="0.25">
      <c r="C832" s="168" t="s">
        <v>2406</v>
      </c>
    </row>
    <row r="833" spans="3:3" x14ac:dyDescent="0.25">
      <c r="C833" s="168" t="s">
        <v>2406</v>
      </c>
    </row>
    <row r="834" spans="3:3" x14ac:dyDescent="0.25">
      <c r="C834" s="168" t="s">
        <v>2406</v>
      </c>
    </row>
    <row r="835" spans="3:3" x14ac:dyDescent="0.25">
      <c r="C835" s="168" t="s">
        <v>2406</v>
      </c>
    </row>
    <row r="836" spans="3:3" x14ac:dyDescent="0.25">
      <c r="C836" s="168" t="s">
        <v>2406</v>
      </c>
    </row>
    <row r="837" spans="3:3" x14ac:dyDescent="0.25">
      <c r="C837" s="168" t="s">
        <v>2406</v>
      </c>
    </row>
    <row r="838" spans="3:3" x14ac:dyDescent="0.25">
      <c r="C838" s="168" t="s">
        <v>2406</v>
      </c>
    </row>
    <row r="839" spans="3:3" x14ac:dyDescent="0.25">
      <c r="C839" s="168" t="s">
        <v>2406</v>
      </c>
    </row>
    <row r="840" spans="3:3" x14ac:dyDescent="0.25">
      <c r="C840" s="168" t="s">
        <v>2406</v>
      </c>
    </row>
    <row r="841" spans="3:3" x14ac:dyDescent="0.25">
      <c r="C841" s="168" t="s">
        <v>2406</v>
      </c>
    </row>
    <row r="842" spans="3:3" x14ac:dyDescent="0.25">
      <c r="C842" s="168" t="s">
        <v>2406</v>
      </c>
    </row>
    <row r="843" spans="3:3" x14ac:dyDescent="0.25">
      <c r="C843" s="168" t="s">
        <v>2406</v>
      </c>
    </row>
    <row r="844" spans="3:3" x14ac:dyDescent="0.25">
      <c r="C844" s="168" t="s">
        <v>2406</v>
      </c>
    </row>
    <row r="845" spans="3:3" x14ac:dyDescent="0.25">
      <c r="C845" s="168" t="s">
        <v>2406</v>
      </c>
    </row>
    <row r="846" spans="3:3" x14ac:dyDescent="0.25">
      <c r="C846" s="168" t="s">
        <v>2406</v>
      </c>
    </row>
    <row r="847" spans="3:3" x14ac:dyDescent="0.25">
      <c r="C847" s="168" t="s">
        <v>2406</v>
      </c>
    </row>
    <row r="848" spans="3:3" x14ac:dyDescent="0.25">
      <c r="C848" s="168" t="s">
        <v>2406</v>
      </c>
    </row>
    <row r="849" spans="3:3" x14ac:dyDescent="0.25">
      <c r="C849" s="168" t="s">
        <v>2406</v>
      </c>
    </row>
    <row r="850" spans="3:3" x14ac:dyDescent="0.25">
      <c r="C850" s="168" t="s">
        <v>2406</v>
      </c>
    </row>
    <row r="851" spans="3:3" x14ac:dyDescent="0.25">
      <c r="C851" s="168" t="s">
        <v>2406</v>
      </c>
    </row>
    <row r="852" spans="3:3" x14ac:dyDescent="0.25">
      <c r="C852" s="168" t="s">
        <v>2406</v>
      </c>
    </row>
    <row r="853" spans="3:3" x14ac:dyDescent="0.25">
      <c r="C853" s="168" t="s">
        <v>2406</v>
      </c>
    </row>
    <row r="854" spans="3:3" x14ac:dyDescent="0.25">
      <c r="C854" s="168" t="s">
        <v>2406</v>
      </c>
    </row>
    <row r="855" spans="3:3" x14ac:dyDescent="0.25">
      <c r="C855" s="168" t="s">
        <v>2406</v>
      </c>
    </row>
    <row r="856" spans="3:3" x14ac:dyDescent="0.25">
      <c r="C856" s="168" t="s">
        <v>2406</v>
      </c>
    </row>
    <row r="857" spans="3:3" x14ac:dyDescent="0.25">
      <c r="C857" s="168" t="s">
        <v>2406</v>
      </c>
    </row>
    <row r="858" spans="3:3" x14ac:dyDescent="0.25">
      <c r="C858" s="168" t="s">
        <v>2406</v>
      </c>
    </row>
    <row r="859" spans="3:3" x14ac:dyDescent="0.25">
      <c r="C859" s="168" t="s">
        <v>2406</v>
      </c>
    </row>
    <row r="860" spans="3:3" x14ac:dyDescent="0.25">
      <c r="C860" s="168" t="s">
        <v>2406</v>
      </c>
    </row>
    <row r="861" spans="3:3" x14ac:dyDescent="0.25">
      <c r="C861" s="168" t="s">
        <v>2406</v>
      </c>
    </row>
    <row r="862" spans="3:3" x14ac:dyDescent="0.25">
      <c r="C862" s="168" t="s">
        <v>2406</v>
      </c>
    </row>
    <row r="863" spans="3:3" x14ac:dyDescent="0.25">
      <c r="C863" s="168" t="s">
        <v>2406</v>
      </c>
    </row>
    <row r="864" spans="3:3" x14ac:dyDescent="0.25">
      <c r="C864" s="168" t="s">
        <v>2406</v>
      </c>
    </row>
    <row r="865" spans="3:3" x14ac:dyDescent="0.25">
      <c r="C865" s="168" t="s">
        <v>2406</v>
      </c>
    </row>
    <row r="866" spans="3:3" x14ac:dyDescent="0.25">
      <c r="C866" s="168" t="s">
        <v>2406</v>
      </c>
    </row>
    <row r="867" spans="3:3" x14ac:dyDescent="0.25">
      <c r="C867" s="168" t="s">
        <v>2406</v>
      </c>
    </row>
    <row r="868" spans="3:3" x14ac:dyDescent="0.25">
      <c r="C868" s="168" t="s">
        <v>2406</v>
      </c>
    </row>
    <row r="869" spans="3:3" x14ac:dyDescent="0.25">
      <c r="C869" s="168" t="s">
        <v>2406</v>
      </c>
    </row>
    <row r="870" spans="3:3" x14ac:dyDescent="0.25">
      <c r="C870" s="168" t="s">
        <v>2406</v>
      </c>
    </row>
    <row r="871" spans="3:3" x14ac:dyDescent="0.25">
      <c r="C871" s="168" t="s">
        <v>2406</v>
      </c>
    </row>
    <row r="872" spans="3:3" x14ac:dyDescent="0.25">
      <c r="C872" s="168" t="s">
        <v>2406</v>
      </c>
    </row>
    <row r="873" spans="3:3" x14ac:dyDescent="0.25">
      <c r="C873" s="168" t="s">
        <v>2406</v>
      </c>
    </row>
    <row r="874" spans="3:3" x14ac:dyDescent="0.25">
      <c r="C874" s="168" t="s">
        <v>2406</v>
      </c>
    </row>
    <row r="875" spans="3:3" x14ac:dyDescent="0.25">
      <c r="C875" s="168" t="s">
        <v>2406</v>
      </c>
    </row>
    <row r="876" spans="3:3" x14ac:dyDescent="0.25">
      <c r="C876" s="168" t="s">
        <v>2406</v>
      </c>
    </row>
    <row r="877" spans="3:3" x14ac:dyDescent="0.25">
      <c r="C877" s="168" t="s">
        <v>2406</v>
      </c>
    </row>
    <row r="878" spans="3:3" x14ac:dyDescent="0.25">
      <c r="C878" s="168" t="s">
        <v>2406</v>
      </c>
    </row>
    <row r="879" spans="3:3" x14ac:dyDescent="0.25">
      <c r="C879" s="168" t="s">
        <v>2406</v>
      </c>
    </row>
    <row r="880" spans="3:3" x14ac:dyDescent="0.25">
      <c r="C880" s="168" t="s">
        <v>2406</v>
      </c>
    </row>
    <row r="881" spans="3:3" x14ac:dyDescent="0.25">
      <c r="C881" s="168" t="s">
        <v>2406</v>
      </c>
    </row>
    <row r="882" spans="3:3" x14ac:dyDescent="0.25">
      <c r="C882" s="168" t="s">
        <v>2406</v>
      </c>
    </row>
    <row r="883" spans="3:3" x14ac:dyDescent="0.25">
      <c r="C883" s="168" t="s">
        <v>2406</v>
      </c>
    </row>
    <row r="884" spans="3:3" x14ac:dyDescent="0.25">
      <c r="C884" s="168" t="s">
        <v>2406</v>
      </c>
    </row>
    <row r="885" spans="3:3" x14ac:dyDescent="0.25">
      <c r="C885" s="168" t="s">
        <v>2406</v>
      </c>
    </row>
    <row r="886" spans="3:3" x14ac:dyDescent="0.25">
      <c r="C886" s="168" t="s">
        <v>2406</v>
      </c>
    </row>
    <row r="887" spans="3:3" x14ac:dyDescent="0.25">
      <c r="C887" s="168" t="s">
        <v>2406</v>
      </c>
    </row>
  </sheetData>
  <conditionalFormatting sqref="B43:B68">
    <cfRule type="duplicateValues" dxfId="566" priority="634"/>
  </conditionalFormatting>
  <conditionalFormatting sqref="B43:B68">
    <cfRule type="duplicateValues" dxfId="565" priority="633"/>
  </conditionalFormatting>
  <conditionalFormatting sqref="B38:B42">
    <cfRule type="duplicateValues" dxfId="564" priority="512"/>
  </conditionalFormatting>
  <conditionalFormatting sqref="B38:B42">
    <cfRule type="duplicateValues" dxfId="563" priority="506"/>
  </conditionalFormatting>
  <conditionalFormatting sqref="B38:B42">
    <cfRule type="duplicateValues" dxfId="562" priority="488"/>
    <cfRule type="duplicateValues" dxfId="561" priority="489"/>
  </conditionalFormatting>
  <conditionalFormatting sqref="B38:B42">
    <cfRule type="duplicateValues" dxfId="560" priority="475"/>
  </conditionalFormatting>
  <conditionalFormatting sqref="B38:B42">
    <cfRule type="duplicateValues" dxfId="559" priority="474"/>
  </conditionalFormatting>
  <conditionalFormatting sqref="B38:B42">
    <cfRule type="duplicateValues" dxfId="558" priority="470"/>
    <cfRule type="duplicateValues" dxfId="557" priority="471"/>
    <cfRule type="duplicateValues" dxfId="556" priority="472"/>
    <cfRule type="duplicateValues" dxfId="555" priority="473"/>
  </conditionalFormatting>
  <conditionalFormatting sqref="B38:B42">
    <cfRule type="duplicateValues" dxfId="554" priority="469"/>
  </conditionalFormatting>
  <conditionalFormatting sqref="B38:B42">
    <cfRule type="duplicateValues" dxfId="553" priority="467"/>
    <cfRule type="duplicateValues" dxfId="552" priority="468"/>
  </conditionalFormatting>
  <conditionalFormatting sqref="B38:B42">
    <cfRule type="duplicateValues" dxfId="551" priority="466"/>
  </conditionalFormatting>
  <conditionalFormatting sqref="B15:B25 B27:B29">
    <cfRule type="duplicateValues" dxfId="155" priority="156"/>
  </conditionalFormatting>
  <conditionalFormatting sqref="B15:B25 B27:B29">
    <cfRule type="duplicateValues" dxfId="154" priority="155"/>
  </conditionalFormatting>
  <conditionalFormatting sqref="B15:B25 B27:B29">
    <cfRule type="duplicateValues" dxfId="143" priority="143"/>
    <cfRule type="duplicateValues" dxfId="142" priority="144"/>
  </conditionalFormatting>
  <conditionalFormatting sqref="B15:B25 B27:B29">
    <cfRule type="duplicateValues" dxfId="129" priority="130"/>
  </conditionalFormatting>
  <conditionalFormatting sqref="B15:B25 B27:B29">
    <cfRule type="duplicateValues" dxfId="128" priority="129"/>
  </conditionalFormatting>
  <conditionalFormatting sqref="B26">
    <cfRule type="duplicateValues" dxfId="127" priority="128"/>
  </conditionalFormatting>
  <conditionalFormatting sqref="B26">
    <cfRule type="duplicateValues" dxfId="126" priority="127"/>
  </conditionalFormatting>
  <conditionalFormatting sqref="B26">
    <cfRule type="duplicateValues" dxfId="125" priority="125"/>
    <cfRule type="duplicateValues" dxfId="124" priority="126"/>
  </conditionalFormatting>
  <conditionalFormatting sqref="B26">
    <cfRule type="duplicateValues" dxfId="123" priority="124"/>
  </conditionalFormatting>
  <conditionalFormatting sqref="B26">
    <cfRule type="duplicateValues" dxfId="122" priority="123"/>
  </conditionalFormatting>
  <conditionalFormatting sqref="B26">
    <cfRule type="duplicateValues" dxfId="121" priority="119"/>
    <cfRule type="duplicateValues" dxfId="120" priority="120"/>
    <cfRule type="duplicateValues" dxfId="119" priority="121"/>
    <cfRule type="duplicateValues" dxfId="118" priority="122"/>
  </conditionalFormatting>
  <conditionalFormatting sqref="B26">
    <cfRule type="duplicateValues" dxfId="117" priority="118"/>
  </conditionalFormatting>
  <conditionalFormatting sqref="B26">
    <cfRule type="duplicateValues" dxfId="116" priority="116"/>
    <cfRule type="duplicateValues" dxfId="115" priority="117"/>
  </conditionalFormatting>
  <conditionalFormatting sqref="B15:B29">
    <cfRule type="duplicateValues" dxfId="114" priority="114"/>
    <cfRule type="duplicateValues" dxfId="113" priority="115"/>
  </conditionalFormatting>
  <conditionalFormatting sqref="B15:B25">
    <cfRule type="duplicateValues" dxfId="112" priority="110"/>
    <cfRule type="duplicateValues" dxfId="111" priority="111"/>
    <cfRule type="duplicateValues" dxfId="110" priority="112"/>
    <cfRule type="duplicateValues" dxfId="109" priority="113"/>
  </conditionalFormatting>
  <conditionalFormatting sqref="B15:B25">
    <cfRule type="duplicateValues" dxfId="108" priority="109"/>
  </conditionalFormatting>
  <conditionalFormatting sqref="B15:B25">
    <cfRule type="duplicateValues" dxfId="107" priority="107"/>
    <cfRule type="duplicateValues" dxfId="106" priority="108"/>
  </conditionalFormatting>
  <conditionalFormatting sqref="B28">
    <cfRule type="duplicateValues" dxfId="105" priority="106"/>
  </conditionalFormatting>
  <conditionalFormatting sqref="B28">
    <cfRule type="duplicateValues" dxfId="104" priority="105"/>
  </conditionalFormatting>
  <conditionalFormatting sqref="B28">
    <cfRule type="duplicateValues" dxfId="103" priority="103"/>
    <cfRule type="duplicateValues" dxfId="102" priority="104"/>
  </conditionalFormatting>
  <conditionalFormatting sqref="B28">
    <cfRule type="duplicateValues" dxfId="101" priority="102"/>
  </conditionalFormatting>
  <conditionalFormatting sqref="B28">
    <cfRule type="duplicateValues" dxfId="100" priority="101"/>
  </conditionalFormatting>
  <conditionalFormatting sqref="B28">
    <cfRule type="duplicateValues" dxfId="99" priority="97"/>
    <cfRule type="duplicateValues" dxfId="98" priority="98"/>
    <cfRule type="duplicateValues" dxfId="97" priority="99"/>
    <cfRule type="duplicateValues" dxfId="96" priority="100"/>
  </conditionalFormatting>
  <conditionalFormatting sqref="B28">
    <cfRule type="duplicateValues" dxfId="95" priority="96"/>
  </conditionalFormatting>
  <conditionalFormatting sqref="B28">
    <cfRule type="duplicateValues" dxfId="94" priority="94"/>
    <cfRule type="duplicateValues" dxfId="93" priority="95"/>
  </conditionalFormatting>
  <conditionalFormatting sqref="B29">
    <cfRule type="duplicateValues" dxfId="92" priority="93"/>
  </conditionalFormatting>
  <conditionalFormatting sqref="B29">
    <cfRule type="duplicateValues" dxfId="91" priority="92"/>
  </conditionalFormatting>
  <conditionalFormatting sqref="B29">
    <cfRule type="duplicateValues" dxfId="90" priority="90"/>
    <cfRule type="duplicateValues" dxfId="89" priority="91"/>
  </conditionalFormatting>
  <conditionalFormatting sqref="B29">
    <cfRule type="duplicateValues" dxfId="88" priority="89"/>
  </conditionalFormatting>
  <conditionalFormatting sqref="B29">
    <cfRule type="duplicateValues" dxfId="87" priority="88"/>
  </conditionalFormatting>
  <conditionalFormatting sqref="B29">
    <cfRule type="duplicateValues" dxfId="86" priority="84"/>
    <cfRule type="duplicateValues" dxfId="85" priority="85"/>
    <cfRule type="duplicateValues" dxfId="84" priority="86"/>
    <cfRule type="duplicateValues" dxfId="83" priority="87"/>
  </conditionalFormatting>
  <conditionalFormatting sqref="B29">
    <cfRule type="duplicateValues" dxfId="82" priority="83"/>
  </conditionalFormatting>
  <conditionalFormatting sqref="B29">
    <cfRule type="duplicateValues" dxfId="81" priority="81"/>
    <cfRule type="duplicateValues" dxfId="80" priority="82"/>
  </conditionalFormatting>
  <conditionalFormatting sqref="B27">
    <cfRule type="duplicateValues" dxfId="79" priority="80"/>
  </conditionalFormatting>
  <conditionalFormatting sqref="B27">
    <cfRule type="duplicateValues" dxfId="78" priority="78"/>
    <cfRule type="duplicateValues" dxfId="77" priority="79"/>
  </conditionalFormatting>
  <conditionalFormatting sqref="B27">
    <cfRule type="duplicateValues" dxfId="76" priority="74"/>
    <cfRule type="duplicateValues" dxfId="75" priority="75"/>
    <cfRule type="duplicateValues" dxfId="74" priority="76"/>
    <cfRule type="duplicateValues" dxfId="73" priority="77"/>
  </conditionalFormatting>
  <conditionalFormatting sqref="B30:B37">
    <cfRule type="duplicateValues" dxfId="72" priority="73"/>
  </conditionalFormatting>
  <conditionalFormatting sqref="B30:B37">
    <cfRule type="duplicateValues" dxfId="71" priority="72"/>
  </conditionalFormatting>
  <conditionalFormatting sqref="B30:B37">
    <cfRule type="duplicateValues" dxfId="70" priority="70"/>
    <cfRule type="duplicateValues" dxfId="69" priority="71"/>
  </conditionalFormatting>
  <conditionalFormatting sqref="B30:B37">
    <cfRule type="duplicateValues" dxfId="68" priority="69"/>
  </conditionalFormatting>
  <conditionalFormatting sqref="B30:B37">
    <cfRule type="duplicateValues" dxfId="67" priority="68"/>
  </conditionalFormatting>
  <conditionalFormatting sqref="B30:B37">
    <cfRule type="duplicateValues" dxfId="66" priority="66"/>
    <cfRule type="duplicateValues" dxfId="65" priority="67"/>
  </conditionalFormatting>
  <conditionalFormatting sqref="B30:B37">
    <cfRule type="duplicateValues" dxfId="64" priority="65"/>
  </conditionalFormatting>
  <conditionalFormatting sqref="B30:B37">
    <cfRule type="duplicateValues" dxfId="63" priority="64"/>
  </conditionalFormatting>
  <conditionalFormatting sqref="B30:B37">
    <cfRule type="duplicateValues" dxfId="62" priority="62"/>
    <cfRule type="duplicateValues" dxfId="61" priority="63"/>
  </conditionalFormatting>
  <conditionalFormatting sqref="B30:B37">
    <cfRule type="duplicateValues" dxfId="60" priority="61"/>
  </conditionalFormatting>
  <conditionalFormatting sqref="B30:B37">
    <cfRule type="duplicateValues" dxfId="59" priority="60"/>
  </conditionalFormatting>
  <conditionalFormatting sqref="B30:B37">
    <cfRule type="duplicateValues" dxfId="58" priority="56"/>
    <cfRule type="duplicateValues" dxfId="57" priority="57"/>
    <cfRule type="duplicateValues" dxfId="56" priority="58"/>
    <cfRule type="duplicateValues" dxfId="55" priority="59"/>
  </conditionalFormatting>
  <conditionalFormatting sqref="B30:B37">
    <cfRule type="duplicateValues" dxfId="54" priority="55"/>
  </conditionalFormatting>
  <conditionalFormatting sqref="B30:B37">
    <cfRule type="duplicateValues" dxfId="53" priority="53"/>
    <cfRule type="duplicateValues" dxfId="52" priority="54"/>
  </conditionalFormatting>
  <conditionalFormatting sqref="B15:B37">
    <cfRule type="duplicateValues" dxfId="51" priority="52"/>
  </conditionalFormatting>
  <conditionalFormatting sqref="B12:B14">
    <cfRule type="duplicateValues" dxfId="50" priority="51"/>
  </conditionalFormatting>
  <conditionalFormatting sqref="B12:B14">
    <cfRule type="duplicateValues" dxfId="49" priority="50"/>
  </conditionalFormatting>
  <conditionalFormatting sqref="B12:B14">
    <cfRule type="duplicateValues" dxfId="48" priority="48"/>
    <cfRule type="duplicateValues" dxfId="47" priority="49"/>
  </conditionalFormatting>
  <conditionalFormatting sqref="B12:B14">
    <cfRule type="duplicateValues" dxfId="46" priority="47"/>
  </conditionalFormatting>
  <conditionalFormatting sqref="B12:B14">
    <cfRule type="duplicateValues" dxfId="45" priority="46"/>
  </conditionalFormatting>
  <conditionalFormatting sqref="B12:B14">
    <cfRule type="duplicateValues" dxfId="44" priority="44"/>
    <cfRule type="duplicateValues" dxfId="43" priority="45"/>
  </conditionalFormatting>
  <conditionalFormatting sqref="B2:B11">
    <cfRule type="duplicateValues" dxfId="42" priority="43"/>
  </conditionalFormatting>
  <conditionalFormatting sqref="B2:B11">
    <cfRule type="duplicateValues" dxfId="41" priority="42"/>
  </conditionalFormatting>
  <conditionalFormatting sqref="B2:B11">
    <cfRule type="duplicateValues" dxfId="40" priority="40"/>
    <cfRule type="duplicateValues" dxfId="39" priority="41"/>
  </conditionalFormatting>
  <conditionalFormatting sqref="B2:B11">
    <cfRule type="duplicateValues" dxfId="38" priority="39"/>
  </conditionalFormatting>
  <conditionalFormatting sqref="B2:B11">
    <cfRule type="duplicateValues" dxfId="37" priority="38"/>
  </conditionalFormatting>
  <conditionalFormatting sqref="B2:B11">
    <cfRule type="duplicateValues" dxfId="36" priority="36"/>
    <cfRule type="duplicateValues" dxfId="35" priority="37"/>
  </conditionalFormatting>
  <conditionalFormatting sqref="B2:B11">
    <cfRule type="duplicateValues" dxfId="34" priority="35"/>
  </conditionalFormatting>
  <conditionalFormatting sqref="B2:B11">
    <cfRule type="duplicateValues" dxfId="33" priority="34"/>
  </conditionalFormatting>
  <conditionalFormatting sqref="B2:B11">
    <cfRule type="duplicateValues" dxfId="32" priority="32"/>
    <cfRule type="duplicateValues" dxfId="31" priority="33"/>
  </conditionalFormatting>
  <conditionalFormatting sqref="B2:B11">
    <cfRule type="duplicateValues" dxfId="30" priority="31"/>
  </conditionalFormatting>
  <conditionalFormatting sqref="B2:B11">
    <cfRule type="duplicateValues" dxfId="29" priority="30"/>
  </conditionalFormatting>
  <conditionalFormatting sqref="B2:B11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B2:B11">
    <cfRule type="duplicateValues" dxfId="24" priority="25"/>
  </conditionalFormatting>
  <conditionalFormatting sqref="B2:B11">
    <cfRule type="duplicateValues" dxfId="23" priority="23"/>
    <cfRule type="duplicateValues" dxfId="22" priority="24"/>
  </conditionalFormatting>
  <conditionalFormatting sqref="B2:B14">
    <cfRule type="duplicateValues" dxfId="21" priority="22"/>
  </conditionalFormatting>
  <conditionalFormatting sqref="B13:B14">
    <cfRule type="duplicateValues" dxfId="20" priority="21"/>
  </conditionalFormatting>
  <conditionalFormatting sqref="B13:B14">
    <cfRule type="duplicateValues" dxfId="19" priority="20"/>
  </conditionalFormatting>
  <conditionalFormatting sqref="B13:B14">
    <cfRule type="duplicateValues" dxfId="18" priority="18"/>
    <cfRule type="duplicateValues" dxfId="17" priority="19"/>
  </conditionalFormatting>
  <conditionalFormatting sqref="B13:B14">
    <cfRule type="duplicateValues" dxfId="16" priority="17"/>
  </conditionalFormatting>
  <conditionalFormatting sqref="B13:B14">
    <cfRule type="duplicateValues" dxfId="15" priority="16"/>
  </conditionalFormatting>
  <conditionalFormatting sqref="B13:B14">
    <cfRule type="duplicateValues" dxfId="14" priority="14"/>
    <cfRule type="duplicateValues" dxfId="13" priority="15"/>
  </conditionalFormatting>
  <conditionalFormatting sqref="B13:B14">
    <cfRule type="duplicateValues" dxfId="12" priority="13"/>
  </conditionalFormatting>
  <conditionalFormatting sqref="B13:B14">
    <cfRule type="duplicateValues" dxfId="11" priority="12"/>
  </conditionalFormatting>
  <conditionalFormatting sqref="B13:B14">
    <cfRule type="duplicateValues" dxfId="10" priority="10"/>
    <cfRule type="duplicateValues" dxfId="9" priority="11"/>
  </conditionalFormatting>
  <conditionalFormatting sqref="B13:B14">
    <cfRule type="duplicateValues" dxfId="8" priority="9"/>
  </conditionalFormatting>
  <conditionalFormatting sqref="B13:B14">
    <cfRule type="duplicateValues" dxfId="7" priority="8"/>
  </conditionalFormatting>
  <conditionalFormatting sqref="B13:B14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B13:B14">
    <cfRule type="duplicateValues" dxfId="2" priority="3"/>
  </conditionalFormatting>
  <conditionalFormatting sqref="B13:B1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7" t="s">
        <v>2145</v>
      </c>
      <c r="B1" s="208"/>
      <c r="C1" s="208"/>
      <c r="D1" s="208"/>
      <c r="E1" s="209"/>
      <c r="F1" s="205" t="s">
        <v>2542</v>
      </c>
      <c r="G1" s="206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210" t="s">
        <v>2444</v>
      </c>
      <c r="B2" s="211"/>
      <c r="C2" s="211"/>
      <c r="D2" s="211"/>
      <c r="E2" s="212"/>
      <c r="F2" s="99" t="s">
        <v>2541</v>
      </c>
      <c r="G2" s="98">
        <f>G3+G4</f>
        <v>149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116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33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2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96" t="s">
        <v>2572</v>
      </c>
      <c r="B7" s="197"/>
      <c r="C7" s="197"/>
      <c r="D7" s="197"/>
      <c r="E7" s="198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2624</v>
      </c>
      <c r="E9" s="149" t="s">
        <v>2623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2624</v>
      </c>
      <c r="E10" s="149" t="s">
        <v>2633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2624</v>
      </c>
      <c r="E11" s="149" t="s">
        <v>2631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2624</v>
      </c>
      <c r="E12" s="160" t="s">
        <v>2658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2624</v>
      </c>
      <c r="E13" s="160" t="s">
        <v>2647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2624</v>
      </c>
      <c r="E14" s="149" t="s">
        <v>2691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2624</v>
      </c>
      <c r="E15" s="149" t="s">
        <v>2689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2624</v>
      </c>
      <c r="E16" s="149" t="s">
        <v>2688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2624</v>
      </c>
      <c r="E17" s="149" t="s">
        <v>2684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2624</v>
      </c>
      <c r="E18" s="149" t="s">
        <v>2683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2624</v>
      </c>
      <c r="E19" s="160" t="s">
        <v>2680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2624</v>
      </c>
      <c r="E20" s="160" t="s">
        <v>2678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2624</v>
      </c>
      <c r="E21" s="149" t="s">
        <v>2677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2624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2624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2624</v>
      </c>
      <c r="E24" s="149" t="s">
        <v>2639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2624</v>
      </c>
      <c r="E25" s="149" t="s">
        <v>2690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2624</v>
      </c>
      <c r="E26" s="149" t="s">
        <v>2686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2624</v>
      </c>
      <c r="E27" s="149" t="s">
        <v>2682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2624</v>
      </c>
      <c r="E28" s="149" t="s">
        <v>2674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2624</v>
      </c>
      <c r="E29" s="149" t="s">
        <v>2673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2624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2624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2624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199"/>
      <c r="D33" s="200"/>
      <c r="E33" s="201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6" t="s">
        <v>2573</v>
      </c>
      <c r="B35" s="197"/>
      <c r="C35" s="197"/>
      <c r="D35" s="197"/>
      <c r="E35" s="198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199"/>
      <c r="D39" s="200"/>
      <c r="E39" s="201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89" t="s">
        <v>2466</v>
      </c>
      <c r="B41" s="190"/>
      <c r="C41" s="190"/>
      <c r="D41" s="190"/>
      <c r="E41" s="191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2632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2676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2675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2672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2732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2731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2730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2729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2727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2726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2740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2739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2738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2" t="s">
        <v>2610</v>
      </c>
      <c r="B77" s="203"/>
      <c r="C77" s="203"/>
      <c r="D77" s="203"/>
      <c r="E77" s="204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2728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2657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2687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2685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2679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2671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2670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2713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2709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2721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2737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2" t="s">
        <v>2587</v>
      </c>
      <c r="B95" s="203"/>
      <c r="C95" s="203"/>
      <c r="D95" s="203"/>
      <c r="E95" s="204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2654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2654</v>
      </c>
      <c r="E98" s="160" t="s">
        <v>2655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2654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2654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2654</v>
      </c>
      <c r="E101" s="160" t="s">
        <v>2699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2654</v>
      </c>
      <c r="E102" s="160" t="s">
        <v>2698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2654</v>
      </c>
      <c r="E103" s="160" t="s">
        <v>2697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2654</v>
      </c>
      <c r="E104" s="160" t="s">
        <v>2733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2654</v>
      </c>
      <c r="E105" s="160" t="s">
        <v>2745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2694</v>
      </c>
      <c r="E106" s="160" t="s">
        <v>2667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2695</v>
      </c>
      <c r="E108" s="160" t="s">
        <v>2669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85" t="s">
        <v>2467</v>
      </c>
      <c r="B112" s="186"/>
      <c r="C112" s="123" t="s">
        <v>2406</v>
      </c>
      <c r="D112" s="128"/>
      <c r="E112" s="128"/>
    </row>
    <row r="113" spans="1:5" s="114" customFormat="1" ht="18" customHeight="1" thickBot="1" x14ac:dyDescent="0.3">
      <c r="A113" s="187">
        <f>+B75+B93+B110</f>
        <v>56</v>
      </c>
      <c r="B113" s="188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89" t="s">
        <v>2468</v>
      </c>
      <c r="B115" s="190"/>
      <c r="C115" s="190"/>
      <c r="D115" s="190"/>
      <c r="E115" s="191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192" t="s">
        <v>2412</v>
      </c>
      <c r="E116" s="193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194" t="s">
        <v>2589</v>
      </c>
      <c r="E117" s="195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84" t="s">
        <v>2625</v>
      </c>
      <c r="E118" s="184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84" t="s">
        <v>2589</v>
      </c>
      <c r="E119" s="184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84" t="s">
        <v>2589</v>
      </c>
      <c r="E120" s="184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84" t="s">
        <v>2589</v>
      </c>
      <c r="E121" s="184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84" t="s">
        <v>2589</v>
      </c>
      <c r="E122" s="184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84" t="s">
        <v>2589</v>
      </c>
      <c r="E123" s="184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84" t="s">
        <v>2589</v>
      </c>
      <c r="E124" s="184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84" t="s">
        <v>2589</v>
      </c>
      <c r="E125" s="184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84" t="s">
        <v>2589</v>
      </c>
      <c r="E126" s="184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84" t="s">
        <v>2589</v>
      </c>
      <c r="E127" s="184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84" t="s">
        <v>2625</v>
      </c>
      <c r="E128" s="184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84" t="s">
        <v>2589</v>
      </c>
      <c r="E129" s="184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84" t="s">
        <v>2589</v>
      </c>
      <c r="E130" s="184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84" t="s">
        <v>2589</v>
      </c>
      <c r="E131" s="184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84" t="s">
        <v>2625</v>
      </c>
      <c r="E132" s="184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84" t="s">
        <v>2589</v>
      </c>
      <c r="E133" s="184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84" t="s">
        <v>2589</v>
      </c>
      <c r="E134" s="184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84" t="s">
        <v>2589</v>
      </c>
      <c r="E135" s="184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84" t="s">
        <v>2589</v>
      </c>
      <c r="E136" s="184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84"/>
      <c r="E137" s="184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84"/>
      <c r="E138" s="184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84"/>
      <c r="E139" s="184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84"/>
      <c r="E140" s="184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84"/>
      <c r="E141" s="184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84"/>
      <c r="E142" s="184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84"/>
      <c r="E143" s="184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84"/>
      <c r="E144" s="184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84"/>
      <c r="E145" s="184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D142:E142"/>
    <mergeCell ref="D143:E143"/>
    <mergeCell ref="D137:E137"/>
    <mergeCell ref="D138:E138"/>
    <mergeCell ref="D139:E139"/>
    <mergeCell ref="D140:E140"/>
    <mergeCell ref="D141:E141"/>
  </mergeCells>
  <phoneticPr fontId="46" type="noConversion"/>
  <conditionalFormatting sqref="B411:B1048576">
    <cfRule type="duplicateValues" dxfId="474" priority="1048"/>
  </conditionalFormatting>
  <conditionalFormatting sqref="B323:B410">
    <cfRule type="duplicateValues" dxfId="473" priority="812"/>
    <cfRule type="duplicateValues" dxfId="472" priority="815"/>
    <cfRule type="duplicateValues" dxfId="471" priority="817"/>
  </conditionalFormatting>
  <conditionalFormatting sqref="E323:E410">
    <cfRule type="duplicateValues" dxfId="470" priority="816"/>
  </conditionalFormatting>
  <conditionalFormatting sqref="E323:E410">
    <cfRule type="duplicateValues" dxfId="469" priority="813"/>
  </conditionalFormatting>
  <conditionalFormatting sqref="B147:B322">
    <cfRule type="duplicateValues" dxfId="468" priority="130395"/>
    <cfRule type="duplicateValues" dxfId="467" priority="130396"/>
    <cfRule type="duplicateValues" dxfId="466" priority="130397"/>
    <cfRule type="duplicateValues" dxfId="465" priority="130398"/>
  </conditionalFormatting>
  <conditionalFormatting sqref="E147:E322">
    <cfRule type="duplicateValues" dxfId="464" priority="130399"/>
  </conditionalFormatting>
  <conditionalFormatting sqref="E118">
    <cfRule type="duplicateValues" dxfId="463" priority="101"/>
  </conditionalFormatting>
  <conditionalFormatting sqref="E146">
    <cfRule type="duplicateValues" dxfId="462" priority="100"/>
  </conditionalFormatting>
  <conditionalFormatting sqref="E117">
    <cfRule type="duplicateValues" dxfId="461" priority="99"/>
  </conditionalFormatting>
  <conditionalFormatting sqref="E117">
    <cfRule type="duplicateValues" dxfId="460" priority="98"/>
  </conditionalFormatting>
  <conditionalFormatting sqref="E146 E118 E1:E7 E75:E77 E93:E95 E110:E116 E39:E41 E33:E35">
    <cfRule type="duplicateValues" dxfId="459" priority="97"/>
  </conditionalFormatting>
  <conditionalFormatting sqref="E146 E1:E7 E39:E41 E110:E116 E75:E77 E93:E95 E33:E35">
    <cfRule type="duplicateValues" dxfId="458" priority="96"/>
  </conditionalFormatting>
  <conditionalFormatting sqref="E119">
    <cfRule type="duplicateValues" dxfId="457" priority="95"/>
  </conditionalFormatting>
  <conditionalFormatting sqref="E119">
    <cfRule type="duplicateValues" dxfId="456" priority="94"/>
  </conditionalFormatting>
  <conditionalFormatting sqref="B37">
    <cfRule type="duplicateValues" dxfId="455" priority="93"/>
  </conditionalFormatting>
  <conditionalFormatting sqref="B37">
    <cfRule type="duplicateValues" dxfId="454" priority="92"/>
  </conditionalFormatting>
  <conditionalFormatting sqref="E37">
    <cfRule type="duplicateValues" dxfId="453" priority="91"/>
  </conditionalFormatting>
  <conditionalFormatting sqref="B37">
    <cfRule type="duplicateValues" dxfId="452" priority="90"/>
  </conditionalFormatting>
  <conditionalFormatting sqref="E37">
    <cfRule type="duplicateValues" dxfId="451" priority="89"/>
  </conditionalFormatting>
  <conditionalFormatting sqref="B23">
    <cfRule type="duplicateValues" dxfId="450" priority="85"/>
    <cfRule type="duplicateValues" dxfId="449" priority="86"/>
    <cfRule type="duplicateValues" dxfId="448" priority="87"/>
    <cfRule type="duplicateValues" dxfId="447" priority="88"/>
  </conditionalFormatting>
  <conditionalFormatting sqref="E43:E46 E22 E19:E20">
    <cfRule type="duplicateValues" dxfId="446" priority="84"/>
  </conditionalFormatting>
  <conditionalFormatting sqref="B97:B98">
    <cfRule type="duplicateValues" dxfId="445" priority="80"/>
    <cfRule type="duplicateValues" dxfId="444" priority="81"/>
    <cfRule type="duplicateValues" dxfId="443" priority="82"/>
    <cfRule type="duplicateValues" dxfId="442" priority="83"/>
  </conditionalFormatting>
  <conditionalFormatting sqref="E97">
    <cfRule type="duplicateValues" dxfId="441" priority="79"/>
  </conditionalFormatting>
  <conditionalFormatting sqref="B92 B82">
    <cfRule type="duplicateValues" dxfId="440" priority="78"/>
  </conditionalFormatting>
  <conditionalFormatting sqref="B82">
    <cfRule type="duplicateValues" dxfId="439" priority="77"/>
  </conditionalFormatting>
  <conditionalFormatting sqref="E92 E82">
    <cfRule type="duplicateValues" dxfId="438" priority="76"/>
  </conditionalFormatting>
  <conditionalFormatting sqref="E82">
    <cfRule type="duplicateValues" dxfId="437" priority="75"/>
  </conditionalFormatting>
  <conditionalFormatting sqref="B81 B9">
    <cfRule type="duplicateValues" dxfId="436" priority="74"/>
  </conditionalFormatting>
  <conditionalFormatting sqref="E81 E9">
    <cfRule type="duplicateValues" dxfId="435" priority="73"/>
  </conditionalFormatting>
  <conditionalFormatting sqref="B83:B84">
    <cfRule type="duplicateValues" dxfId="434" priority="72"/>
  </conditionalFormatting>
  <conditionalFormatting sqref="B83:B84">
    <cfRule type="duplicateValues" dxfId="433" priority="71"/>
  </conditionalFormatting>
  <conditionalFormatting sqref="E83:E84">
    <cfRule type="duplicateValues" dxfId="432" priority="70"/>
  </conditionalFormatting>
  <conditionalFormatting sqref="E83:E84">
    <cfRule type="duplicateValues" dxfId="431" priority="69"/>
  </conditionalFormatting>
  <conditionalFormatting sqref="B144:B145">
    <cfRule type="duplicateValues" dxfId="430" priority="68"/>
  </conditionalFormatting>
  <conditionalFormatting sqref="B144:B145">
    <cfRule type="duplicateValues" dxfId="429" priority="67"/>
  </conditionalFormatting>
  <conditionalFormatting sqref="B137:B143">
    <cfRule type="duplicateValues" dxfId="428" priority="66"/>
  </conditionalFormatting>
  <conditionalFormatting sqref="B137:B143">
    <cfRule type="duplicateValues" dxfId="427" priority="65"/>
  </conditionalFormatting>
  <conditionalFormatting sqref="B49:B50 B14">
    <cfRule type="duplicateValues" dxfId="426" priority="102"/>
  </conditionalFormatting>
  <conditionalFormatting sqref="E49:E50 E14">
    <cfRule type="duplicateValues" dxfId="425" priority="103"/>
  </conditionalFormatting>
  <conditionalFormatting sqref="B49:B50 B14">
    <cfRule type="duplicateValues" dxfId="424" priority="104"/>
    <cfRule type="duplicateValues" dxfId="423" priority="105"/>
    <cfRule type="duplicateValues" dxfId="422" priority="106"/>
    <cfRule type="duplicateValues" dxfId="421" priority="107"/>
  </conditionalFormatting>
  <conditionalFormatting sqref="E53 E23">
    <cfRule type="duplicateValues" dxfId="420" priority="108"/>
  </conditionalFormatting>
  <conditionalFormatting sqref="E56">
    <cfRule type="duplicateValues" dxfId="419" priority="109"/>
  </conditionalFormatting>
  <conditionalFormatting sqref="B27:B32">
    <cfRule type="duplicateValues" dxfId="418" priority="110"/>
  </conditionalFormatting>
  <conditionalFormatting sqref="E27:E32">
    <cfRule type="duplicateValues" dxfId="417" priority="111"/>
  </conditionalFormatting>
  <conditionalFormatting sqref="E38">
    <cfRule type="duplicateValues" dxfId="416" priority="53"/>
  </conditionalFormatting>
  <conditionalFormatting sqref="B38">
    <cfRule type="duplicateValues" dxfId="415" priority="52"/>
  </conditionalFormatting>
  <conditionalFormatting sqref="B38">
    <cfRule type="duplicateValues" dxfId="414" priority="54"/>
  </conditionalFormatting>
  <conditionalFormatting sqref="B38">
    <cfRule type="duplicateValues" dxfId="413" priority="55"/>
  </conditionalFormatting>
  <conditionalFormatting sqref="E38">
    <cfRule type="duplicateValues" dxfId="412" priority="56"/>
  </conditionalFormatting>
  <conditionalFormatting sqref="B110:B115">
    <cfRule type="duplicateValues" dxfId="411" priority="113"/>
  </conditionalFormatting>
  <conditionalFormatting sqref="E38">
    <cfRule type="duplicateValues" dxfId="410" priority="117"/>
  </conditionalFormatting>
  <conditionalFormatting sqref="B109 B38">
    <cfRule type="duplicateValues" dxfId="409" priority="118"/>
  </conditionalFormatting>
  <conditionalFormatting sqref="B51 B10:B11 B15">
    <cfRule type="duplicateValues" dxfId="408" priority="123"/>
  </conditionalFormatting>
  <conditionalFormatting sqref="E51 E10:E11 E15">
    <cfRule type="duplicateValues" dxfId="407" priority="124"/>
  </conditionalFormatting>
  <conditionalFormatting sqref="B51 B10:B11 B15">
    <cfRule type="duplicateValues" dxfId="406" priority="125"/>
    <cfRule type="duplicateValues" dxfId="405" priority="126"/>
    <cfRule type="duplicateValues" dxfId="404" priority="127"/>
    <cfRule type="duplicateValues" dxfId="403" priority="128"/>
  </conditionalFormatting>
  <conditionalFormatting sqref="E47:E48 E12:E13">
    <cfRule type="duplicateValues" dxfId="402" priority="129"/>
  </conditionalFormatting>
  <conditionalFormatting sqref="E57">
    <cfRule type="duplicateValues" dxfId="401" priority="50"/>
  </conditionalFormatting>
  <conditionalFormatting sqref="E98:E99">
    <cfRule type="duplicateValues" dxfId="400" priority="49"/>
  </conditionalFormatting>
  <conditionalFormatting sqref="E100">
    <cfRule type="duplicateValues" dxfId="399" priority="47"/>
  </conditionalFormatting>
  <conditionalFormatting sqref="B85:B91 B17">
    <cfRule type="duplicateValues" dxfId="398" priority="130"/>
  </conditionalFormatting>
  <conditionalFormatting sqref="E85:E91 E17">
    <cfRule type="duplicateValues" dxfId="397" priority="131"/>
  </conditionalFormatting>
  <conditionalFormatting sqref="E79:E80 E26">
    <cfRule type="duplicateValues" dxfId="396" priority="132"/>
  </conditionalFormatting>
  <conditionalFormatting sqref="B146 B33:B35 B79:B80 B39:B41 B93:B95 B53:B55 B75:B77 B1:B7 B110:B115 B18 B25:B26 B21 B23">
    <cfRule type="duplicateValues" dxfId="395" priority="133"/>
  </conditionalFormatting>
  <conditionalFormatting sqref="B146 B79:B80 B39:B41 B33:B35 B93:B95 B53:B55 B75:B77 B1:B7 B110:B115 B18 B25:B26 B21 B23">
    <cfRule type="duplicateValues" dxfId="394" priority="134"/>
  </conditionalFormatting>
  <conditionalFormatting sqref="E146 E23 E1:E7 E79:E80 E26 E39:E41 E33:E35 E93:E96 E53 E75:E77 E110:E119">
    <cfRule type="duplicateValues" dxfId="393" priority="135"/>
  </conditionalFormatting>
  <conditionalFormatting sqref="E58:E61">
    <cfRule type="duplicateValues" dxfId="392" priority="141"/>
  </conditionalFormatting>
  <conditionalFormatting sqref="B52 B24 B16">
    <cfRule type="duplicateValues" dxfId="391" priority="143"/>
  </conditionalFormatting>
  <conditionalFormatting sqref="E52 E24 E16">
    <cfRule type="duplicateValues" dxfId="390" priority="144"/>
  </conditionalFormatting>
  <conditionalFormatting sqref="B52 B24 B16">
    <cfRule type="duplicateValues" dxfId="389" priority="145"/>
    <cfRule type="duplicateValues" dxfId="388" priority="146"/>
    <cfRule type="duplicateValues" dxfId="387" priority="147"/>
    <cfRule type="duplicateValues" dxfId="386" priority="148"/>
  </conditionalFormatting>
  <conditionalFormatting sqref="B56:B74">
    <cfRule type="duplicateValues" dxfId="385" priority="130726"/>
  </conditionalFormatting>
  <conditionalFormatting sqref="B56:B74">
    <cfRule type="duplicateValues" dxfId="384" priority="130728"/>
    <cfRule type="duplicateValues" dxfId="383" priority="130729"/>
    <cfRule type="duplicateValues" dxfId="382" priority="130730"/>
    <cfRule type="duplicateValues" dxfId="381" priority="130731"/>
  </conditionalFormatting>
  <conditionalFormatting sqref="E62:E74">
    <cfRule type="duplicateValues" dxfId="380" priority="130736"/>
  </conditionalFormatting>
  <conditionalFormatting sqref="B99:B108">
    <cfRule type="duplicateValues" dxfId="379" priority="130750"/>
  </conditionalFormatting>
  <conditionalFormatting sqref="E101:E109">
    <cfRule type="duplicateValues" dxfId="378" priority="130758"/>
  </conditionalFormatting>
  <conditionalFormatting sqref="B137:B146 B79:B95 B37:B41 B97:B115 B43:B77 B1:B35">
    <cfRule type="duplicateValues" dxfId="377" priority="130824"/>
  </conditionalFormatting>
  <conditionalFormatting sqref="B123:B124">
    <cfRule type="duplicateValues" dxfId="376" priority="8"/>
  </conditionalFormatting>
  <conditionalFormatting sqref="B123:B124">
    <cfRule type="duplicateValues" dxfId="375" priority="7"/>
  </conditionalFormatting>
  <conditionalFormatting sqref="B121:B122">
    <cfRule type="duplicateValues" dxfId="374" priority="6"/>
  </conditionalFormatting>
  <conditionalFormatting sqref="B121:B122">
    <cfRule type="duplicateValues" dxfId="373" priority="5"/>
  </conditionalFormatting>
  <conditionalFormatting sqref="B120">
    <cfRule type="duplicateValues" dxfId="372" priority="10"/>
  </conditionalFormatting>
  <conditionalFormatting sqref="B117:B119">
    <cfRule type="duplicateValues" dxfId="371" priority="12"/>
  </conditionalFormatting>
  <conditionalFormatting sqref="B117:B119">
    <cfRule type="duplicateValues" dxfId="370" priority="13"/>
  </conditionalFormatting>
  <conditionalFormatting sqref="B1:B1048576">
    <cfRule type="duplicateValues" dxfId="369" priority="1"/>
  </conditionalFormatting>
  <conditionalFormatting sqref="B53:B55 B43:B48 B12:B13 B25 B18:B23">
    <cfRule type="duplicateValues" dxfId="368" priority="130843"/>
    <cfRule type="duplicateValues" dxfId="367" priority="130844"/>
    <cfRule type="duplicateValues" dxfId="366" priority="130845"/>
    <cfRule type="duplicateValues" dxfId="365" priority="130846"/>
  </conditionalFormatting>
  <conditionalFormatting sqref="E54:E55 E18 E25 E21">
    <cfRule type="duplicateValues" dxfId="364" priority="130906"/>
  </conditionalFormatting>
  <conditionalFormatting sqref="B125:B136">
    <cfRule type="duplicateValues" dxfId="363" priority="131264"/>
  </conditionalFormatting>
  <conditionalFormatting sqref="E120:E145">
    <cfRule type="duplicateValues" dxfId="362" priority="131266"/>
  </conditionalFormatting>
  <conditionalFormatting sqref="B117:B136">
    <cfRule type="duplicateValues" dxfId="361" priority="131268"/>
    <cfRule type="duplicateValues" dxfId="360" priority="131269"/>
    <cfRule type="duplicateValues" dxfId="359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2718</v>
      </c>
      <c r="C843" s="38" t="s">
        <v>1270</v>
      </c>
    </row>
  </sheetData>
  <autoFilter ref="A1:C829">
    <sortState ref="A2:C843">
      <sortCondition sortBy="cellColor" ref="A1:A830" dxfId="81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58" priority="20"/>
  </conditionalFormatting>
  <conditionalFormatting sqref="A830">
    <cfRule type="duplicateValues" dxfId="357" priority="19"/>
  </conditionalFormatting>
  <conditionalFormatting sqref="A831">
    <cfRule type="duplicateValues" dxfId="356" priority="18"/>
  </conditionalFormatting>
  <conditionalFormatting sqref="A832">
    <cfRule type="duplicateValues" dxfId="355" priority="17"/>
  </conditionalFormatting>
  <conditionalFormatting sqref="A833">
    <cfRule type="duplicateValues" dxfId="354" priority="16"/>
  </conditionalFormatting>
  <conditionalFormatting sqref="A844:A1048576 A1:A833">
    <cfRule type="duplicateValues" dxfId="353" priority="15"/>
  </conditionalFormatting>
  <conditionalFormatting sqref="A834:A840">
    <cfRule type="duplicateValues" dxfId="352" priority="14"/>
  </conditionalFormatting>
  <conditionalFormatting sqref="A834:A840">
    <cfRule type="duplicateValues" dxfId="351" priority="13"/>
  </conditionalFormatting>
  <conditionalFormatting sqref="A844:A1048576 A1:A840">
    <cfRule type="duplicateValues" dxfId="350" priority="12"/>
  </conditionalFormatting>
  <conditionalFormatting sqref="A841">
    <cfRule type="duplicateValues" dxfId="349" priority="11"/>
  </conditionalFormatting>
  <conditionalFormatting sqref="A841">
    <cfRule type="duplicateValues" dxfId="348" priority="10"/>
  </conditionalFormatting>
  <conditionalFormatting sqref="A841">
    <cfRule type="duplicateValues" dxfId="347" priority="9"/>
  </conditionalFormatting>
  <conditionalFormatting sqref="A842">
    <cfRule type="duplicateValues" dxfId="346" priority="8"/>
  </conditionalFormatting>
  <conditionalFormatting sqref="A842">
    <cfRule type="duplicateValues" dxfId="345" priority="7"/>
  </conditionalFormatting>
  <conditionalFormatting sqref="A842">
    <cfRule type="duplicateValues" dxfId="344" priority="6"/>
  </conditionalFormatting>
  <conditionalFormatting sqref="A1:A842 A844:A1048576">
    <cfRule type="duplicateValues" dxfId="343" priority="5"/>
  </conditionalFormatting>
  <conditionalFormatting sqref="A843">
    <cfRule type="duplicateValues" dxfId="342" priority="4"/>
  </conditionalFormatting>
  <conditionalFormatting sqref="A843">
    <cfRule type="duplicateValues" dxfId="341" priority="3"/>
  </conditionalFormatting>
  <conditionalFormatting sqref="A843">
    <cfRule type="duplicateValues" dxfId="340" priority="2"/>
  </conditionalFormatting>
  <conditionalFormatting sqref="A843">
    <cfRule type="duplicateValues" dxfId="33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2414</v>
      </c>
      <c r="B1" s="214"/>
      <c r="C1" s="214"/>
      <c r="D1" s="214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2423</v>
      </c>
      <c r="B18" s="214"/>
      <c r="C18" s="214"/>
      <c r="D18" s="214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38" priority="18"/>
  </conditionalFormatting>
  <conditionalFormatting sqref="B7:B8">
    <cfRule type="duplicateValues" dxfId="337" priority="17"/>
  </conditionalFormatting>
  <conditionalFormatting sqref="A7:A8">
    <cfRule type="duplicateValues" dxfId="336" priority="15"/>
    <cfRule type="duplicateValues" dxfId="33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2021-08-16T19:54:27Z</dcterms:modified>
</cp:coreProperties>
</file>