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8"/>
  <workbookPr showInkAnnotation="0" autoCompressPictures="0"/>
  <mc:AlternateContent xmlns:mc="http://schemas.openxmlformats.org/markup-compatibility/2006">
    <mc:Choice Requires="x15">
      <x15ac:absPath xmlns:x15ac="http://schemas.microsoft.com/office/spreadsheetml/2010/11/ac" url="/Users/shevnewimac2021/Desktop/"/>
    </mc:Choice>
  </mc:AlternateContent>
  <xr:revisionPtr revIDLastSave="0" documentId="8_{660CBEC4-EF48-E948-8B40-8381CCD50AFA}" xr6:coauthVersionLast="47" xr6:coauthVersionMax="47" xr10:uidLastSave="{00000000-0000-0000-0000-000000000000}"/>
  <bookViews>
    <workbookView xWindow="1620" yWindow="880" windowWidth="49220" windowHeight="25680" tabRatio="500" xr2:uid="{00000000-000D-0000-FFFF-FFFF00000000}"/>
  </bookViews>
  <sheets>
    <sheet name="3-Year Sales Forecast" sheetId="12" r:id="rId1"/>
    <sheet name="-Disclaimer-" sheetId="2" r:id="rId2"/>
  </sheets>
  <definedNames>
    <definedName name="_xlnm.Print_Area" localSheetId="0">'3-Year Sales Forecast'!$B$8:$AW$62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41" i="12" l="1"/>
  <c r="D48" i="12" s="1"/>
  <c r="AT16" i="12"/>
  <c r="O61" i="12" s="1"/>
  <c r="AS16" i="12"/>
  <c r="N61" i="12" s="1"/>
  <c r="AR16" i="12"/>
  <c r="M61" i="12" s="1"/>
  <c r="AQ16" i="12"/>
  <c r="L61" i="12" s="1"/>
  <c r="AP16" i="12"/>
  <c r="K61" i="12" s="1"/>
  <c r="AO16" i="12"/>
  <c r="J61" i="12" s="1"/>
  <c r="AN16" i="12"/>
  <c r="I61" i="12" s="1"/>
  <c r="AM16" i="12"/>
  <c r="H61" i="12" s="1"/>
  <c r="AL16" i="12"/>
  <c r="G61" i="12" s="1"/>
  <c r="AK16" i="12"/>
  <c r="F61" i="12" s="1"/>
  <c r="AJ16" i="12"/>
  <c r="E61" i="12" s="1"/>
  <c r="AI16" i="12"/>
  <c r="D61" i="12" s="1"/>
  <c r="AD16" i="12"/>
  <c r="O60" i="12" s="1"/>
  <c r="AC16" i="12"/>
  <c r="N60" i="12" s="1"/>
  <c r="AB16" i="12"/>
  <c r="M60" i="12" s="1"/>
  <c r="AA16" i="12"/>
  <c r="L60" i="12" s="1"/>
  <c r="Z16" i="12"/>
  <c r="K60" i="12" s="1"/>
  <c r="Y16" i="12"/>
  <c r="J60" i="12" s="1"/>
  <c r="X16" i="12"/>
  <c r="I60" i="12" s="1"/>
  <c r="W16" i="12"/>
  <c r="H60" i="12" s="1"/>
  <c r="V16" i="12"/>
  <c r="G60" i="12" s="1"/>
  <c r="U16" i="12"/>
  <c r="F60" i="12" s="1"/>
  <c r="T16" i="12"/>
  <c r="E60" i="12" s="1"/>
  <c r="S16" i="12"/>
  <c r="D60" i="12" s="1"/>
  <c r="O16" i="12"/>
  <c r="O59" i="12" s="1"/>
  <c r="N16" i="12"/>
  <c r="N59" i="12" s="1"/>
  <c r="M16" i="12"/>
  <c r="M59" i="12" s="1"/>
  <c r="L16" i="12"/>
  <c r="L59" i="12" s="1"/>
  <c r="K16" i="12"/>
  <c r="K59" i="12" s="1"/>
  <c r="J16" i="12"/>
  <c r="J59" i="12" s="1"/>
  <c r="I16" i="12"/>
  <c r="I59" i="12" s="1"/>
  <c r="H16" i="12"/>
  <c r="H59" i="12" s="1"/>
  <c r="G16" i="12"/>
  <c r="G59" i="12" s="1"/>
  <c r="F16" i="12"/>
  <c r="F59" i="12" s="1"/>
  <c r="E16" i="12"/>
  <c r="E59" i="12" s="1"/>
  <c r="D16" i="12"/>
  <c r="D59" i="12" s="1"/>
  <c r="O41" i="12" l="1"/>
  <c r="P13" i="12"/>
  <c r="AU30" i="12"/>
  <c r="AU29" i="12"/>
  <c r="AU28" i="12"/>
  <c r="AU27" i="12"/>
  <c r="AU26" i="12"/>
  <c r="AU23" i="12"/>
  <c r="AU22" i="12"/>
  <c r="AU21" i="12"/>
  <c r="AU20" i="12"/>
  <c r="AU19" i="12"/>
  <c r="AU15" i="12"/>
  <c r="AU14" i="12"/>
  <c r="AU13" i="12"/>
  <c r="AU12" i="12"/>
  <c r="AU11" i="12"/>
  <c r="AE30" i="12"/>
  <c r="AE29" i="12"/>
  <c r="AE28" i="12"/>
  <c r="AE27" i="12"/>
  <c r="AE26" i="12"/>
  <c r="AE23" i="12"/>
  <c r="AE22" i="12"/>
  <c r="AE21" i="12"/>
  <c r="AE20" i="12"/>
  <c r="AE19" i="12"/>
  <c r="AE15" i="12"/>
  <c r="AE14" i="12"/>
  <c r="AE13" i="12"/>
  <c r="AE12" i="12"/>
  <c r="AE11" i="12"/>
  <c r="AT43" i="12"/>
  <c r="AT50" i="12" s="1"/>
  <c r="AS43" i="12"/>
  <c r="AS50" i="12" s="1"/>
  <c r="AR43" i="12"/>
  <c r="AR50" i="12" s="1"/>
  <c r="AQ43" i="12"/>
  <c r="AQ50" i="12" s="1"/>
  <c r="AP43" i="12"/>
  <c r="AP50" i="12" s="1"/>
  <c r="AO43" i="12"/>
  <c r="AO50" i="12" s="1"/>
  <c r="AN43" i="12"/>
  <c r="AN50" i="12" s="1"/>
  <c r="AM43" i="12"/>
  <c r="AM50" i="12" s="1"/>
  <c r="AL43" i="12"/>
  <c r="AL50" i="12" s="1"/>
  <c r="AK43" i="12"/>
  <c r="AK50" i="12" s="1"/>
  <c r="AJ43" i="12"/>
  <c r="AJ50" i="12" s="1"/>
  <c r="AI43" i="12"/>
  <c r="AD43" i="12"/>
  <c r="AD50" i="12" s="1"/>
  <c r="AC43" i="12"/>
  <c r="AC50" i="12" s="1"/>
  <c r="AB43" i="12"/>
  <c r="AB50" i="12" s="1"/>
  <c r="AA43" i="12"/>
  <c r="AA50" i="12" s="1"/>
  <c r="Z43" i="12"/>
  <c r="Z50" i="12" s="1"/>
  <c r="Y43" i="12"/>
  <c r="Y50" i="12" s="1"/>
  <c r="X43" i="12"/>
  <c r="X50" i="12" s="1"/>
  <c r="W43" i="12"/>
  <c r="W50" i="12" s="1"/>
  <c r="V43" i="12"/>
  <c r="V50" i="12" s="1"/>
  <c r="U43" i="12"/>
  <c r="U50" i="12" s="1"/>
  <c r="T43" i="12"/>
  <c r="T50" i="12" s="1"/>
  <c r="S43" i="12"/>
  <c r="O43" i="12"/>
  <c r="O50" i="12" s="1"/>
  <c r="N43" i="12"/>
  <c r="N50" i="12" s="1"/>
  <c r="M43" i="12"/>
  <c r="M50" i="12" s="1"/>
  <c r="L43" i="12"/>
  <c r="L50" i="12" s="1"/>
  <c r="K43" i="12"/>
  <c r="K50" i="12" s="1"/>
  <c r="J43" i="12"/>
  <c r="J50" i="12" s="1"/>
  <c r="I43" i="12"/>
  <c r="I50" i="12" s="1"/>
  <c r="H43" i="12"/>
  <c r="H50" i="12" s="1"/>
  <c r="G43" i="12"/>
  <c r="G50" i="12" s="1"/>
  <c r="F43" i="12"/>
  <c r="F50" i="12" s="1"/>
  <c r="E43" i="12"/>
  <c r="E50" i="12" s="1"/>
  <c r="D43" i="12"/>
  <c r="C43" i="12"/>
  <c r="AT42" i="12"/>
  <c r="AT49" i="12" s="1"/>
  <c r="AS42" i="12"/>
  <c r="AS49" i="12" s="1"/>
  <c r="AR42" i="12"/>
  <c r="AR49" i="12" s="1"/>
  <c r="AQ42" i="12"/>
  <c r="AQ49" i="12" s="1"/>
  <c r="AP42" i="12"/>
  <c r="AP49" i="12" s="1"/>
  <c r="AO42" i="12"/>
  <c r="AO49" i="12" s="1"/>
  <c r="AN42" i="12"/>
  <c r="AN49" i="12" s="1"/>
  <c r="AM42" i="12"/>
  <c r="AM49" i="12" s="1"/>
  <c r="AL42" i="12"/>
  <c r="AL49" i="12" s="1"/>
  <c r="AK42" i="12"/>
  <c r="AK49" i="12" s="1"/>
  <c r="AJ42" i="12"/>
  <c r="AJ49" i="12" s="1"/>
  <c r="AI42" i="12"/>
  <c r="AI49" i="12" s="1"/>
  <c r="AD42" i="12"/>
  <c r="AD49" i="12" s="1"/>
  <c r="AC42" i="12"/>
  <c r="AC49" i="12" s="1"/>
  <c r="AB42" i="12"/>
  <c r="AB49" i="12" s="1"/>
  <c r="AA42" i="12"/>
  <c r="AA49" i="12" s="1"/>
  <c r="Z42" i="12"/>
  <c r="Z49" i="12" s="1"/>
  <c r="Y42" i="12"/>
  <c r="Y49" i="12" s="1"/>
  <c r="X42" i="12"/>
  <c r="X49" i="12" s="1"/>
  <c r="W42" i="12"/>
  <c r="W49" i="12" s="1"/>
  <c r="V42" i="12"/>
  <c r="V49" i="12" s="1"/>
  <c r="U42" i="12"/>
  <c r="U49" i="12" s="1"/>
  <c r="T42" i="12"/>
  <c r="T49" i="12" s="1"/>
  <c r="S42" i="12"/>
  <c r="S49" i="12" s="1"/>
  <c r="O42" i="12"/>
  <c r="O49" i="12" s="1"/>
  <c r="N42" i="12"/>
  <c r="N49" i="12" s="1"/>
  <c r="M42" i="12"/>
  <c r="M49" i="12" s="1"/>
  <c r="L42" i="12"/>
  <c r="L49" i="12" s="1"/>
  <c r="K42" i="12"/>
  <c r="K49" i="12" s="1"/>
  <c r="J42" i="12"/>
  <c r="J49" i="12" s="1"/>
  <c r="I42" i="12"/>
  <c r="I49" i="12" s="1"/>
  <c r="H42" i="12"/>
  <c r="H49" i="12" s="1"/>
  <c r="G42" i="12"/>
  <c r="G49" i="12" s="1"/>
  <c r="F42" i="12"/>
  <c r="F49" i="12" s="1"/>
  <c r="E42" i="12"/>
  <c r="E49" i="12" s="1"/>
  <c r="D42" i="12"/>
  <c r="D49" i="12" s="1"/>
  <c r="C42" i="12"/>
  <c r="P21" i="12"/>
  <c r="C21" i="12"/>
  <c r="P20" i="12"/>
  <c r="C20" i="12"/>
  <c r="AT35" i="12"/>
  <c r="AS35" i="12"/>
  <c r="AR35" i="12"/>
  <c r="AQ35" i="12"/>
  <c r="AP35" i="12"/>
  <c r="AO35" i="12"/>
  <c r="AN35" i="12"/>
  <c r="AM35" i="12"/>
  <c r="AL35" i="12"/>
  <c r="AK35" i="12"/>
  <c r="AJ35" i="12"/>
  <c r="AI35" i="12"/>
  <c r="AD35" i="12"/>
  <c r="AC35" i="12"/>
  <c r="AB35" i="12"/>
  <c r="AA35" i="12"/>
  <c r="Z35" i="12"/>
  <c r="Y35" i="12"/>
  <c r="X35" i="12"/>
  <c r="W35" i="12"/>
  <c r="V35" i="12"/>
  <c r="U35" i="12"/>
  <c r="T35" i="12"/>
  <c r="S35" i="12"/>
  <c r="O35" i="12"/>
  <c r="N35" i="12"/>
  <c r="M35" i="12"/>
  <c r="L35" i="12"/>
  <c r="K35" i="12"/>
  <c r="J35" i="12"/>
  <c r="I35" i="12"/>
  <c r="H35" i="12"/>
  <c r="G35" i="12"/>
  <c r="F35" i="12"/>
  <c r="E35" i="12"/>
  <c r="D35" i="12"/>
  <c r="AT34" i="12"/>
  <c r="AS34" i="12"/>
  <c r="AR34" i="12"/>
  <c r="AQ34" i="12"/>
  <c r="AP34" i="12"/>
  <c r="AO34" i="12"/>
  <c r="AN34" i="12"/>
  <c r="AM34" i="12"/>
  <c r="AL34" i="12"/>
  <c r="AK34" i="12"/>
  <c r="AJ34" i="12"/>
  <c r="AI34" i="12"/>
  <c r="AD34" i="12"/>
  <c r="AC34" i="12"/>
  <c r="AB34" i="12"/>
  <c r="AA34" i="12"/>
  <c r="Z34" i="12"/>
  <c r="Y34" i="12"/>
  <c r="X34" i="12"/>
  <c r="W34" i="12"/>
  <c r="V34" i="12"/>
  <c r="U34" i="12"/>
  <c r="T34" i="12"/>
  <c r="S34" i="12"/>
  <c r="O34" i="12"/>
  <c r="N34" i="12"/>
  <c r="M34" i="12"/>
  <c r="L34" i="12"/>
  <c r="K34" i="12"/>
  <c r="J34" i="12"/>
  <c r="I34" i="12"/>
  <c r="H34" i="12"/>
  <c r="G34" i="12"/>
  <c r="F34" i="12"/>
  <c r="E34" i="12"/>
  <c r="D34" i="12"/>
  <c r="P28" i="12"/>
  <c r="C28" i="12"/>
  <c r="P27" i="12"/>
  <c r="C27" i="12"/>
  <c r="AH13" i="12"/>
  <c r="AH28" i="12" s="1"/>
  <c r="AH35" i="12" s="1"/>
  <c r="R13" i="12"/>
  <c r="R28" i="12" s="1"/>
  <c r="R35" i="12" s="1"/>
  <c r="AH12" i="12"/>
  <c r="AH27" i="12" s="1"/>
  <c r="R12" i="12"/>
  <c r="R42" i="12" s="1"/>
  <c r="P12" i="12"/>
  <c r="D9" i="12"/>
  <c r="E9" i="12" s="1"/>
  <c r="F9" i="12" s="1"/>
  <c r="G9" i="12" s="1"/>
  <c r="H9" i="12" s="1"/>
  <c r="I9" i="12" s="1"/>
  <c r="J9" i="12" s="1"/>
  <c r="K9" i="12" s="1"/>
  <c r="L9" i="12" s="1"/>
  <c r="M9" i="12" s="1"/>
  <c r="N9" i="12" s="1"/>
  <c r="O9" i="12" s="1"/>
  <c r="S9" i="12" s="1"/>
  <c r="T9" i="12" s="1"/>
  <c r="U9" i="12" s="1"/>
  <c r="V9" i="12" s="1"/>
  <c r="W9" i="12" s="1"/>
  <c r="X9" i="12" s="1"/>
  <c r="Y9" i="12" s="1"/>
  <c r="Z9" i="12" s="1"/>
  <c r="AA9" i="12" s="1"/>
  <c r="AB9" i="12" s="1"/>
  <c r="AC9" i="12" s="1"/>
  <c r="AD9" i="12" s="1"/>
  <c r="AI9" i="12" s="1"/>
  <c r="AJ9" i="12" s="1"/>
  <c r="AK9" i="12" s="1"/>
  <c r="AL9" i="12" s="1"/>
  <c r="AM9" i="12" s="1"/>
  <c r="AN9" i="12" s="1"/>
  <c r="AO9" i="12" s="1"/>
  <c r="AP9" i="12" s="1"/>
  <c r="AQ9" i="12" s="1"/>
  <c r="AR9" i="12" s="1"/>
  <c r="AS9" i="12" s="1"/>
  <c r="AT9" i="12" s="1"/>
  <c r="AT45" i="12"/>
  <c r="AT52" i="12" s="1"/>
  <c r="AS45" i="12"/>
  <c r="AS52" i="12" s="1"/>
  <c r="AR45" i="12"/>
  <c r="AR52" i="12" s="1"/>
  <c r="AQ45" i="12"/>
  <c r="AQ52" i="12" s="1"/>
  <c r="AP45" i="12"/>
  <c r="AP52" i="12" s="1"/>
  <c r="AO45" i="12"/>
  <c r="AO52" i="12" s="1"/>
  <c r="AN45" i="12"/>
  <c r="AN52" i="12" s="1"/>
  <c r="AM45" i="12"/>
  <c r="AM52" i="12" s="1"/>
  <c r="AL45" i="12"/>
  <c r="AL52" i="12" s="1"/>
  <c r="AK45" i="12"/>
  <c r="AK52" i="12" s="1"/>
  <c r="AJ45" i="12"/>
  <c r="AJ52" i="12" s="1"/>
  <c r="AI45" i="12"/>
  <c r="AI52" i="12" s="1"/>
  <c r="AD45" i="12"/>
  <c r="AD52" i="12" s="1"/>
  <c r="AC45" i="12"/>
  <c r="AC52" i="12" s="1"/>
  <c r="AB45" i="12"/>
  <c r="AB52" i="12" s="1"/>
  <c r="AA45" i="12"/>
  <c r="AA52" i="12" s="1"/>
  <c r="Z45" i="12"/>
  <c r="Z52" i="12" s="1"/>
  <c r="Y45" i="12"/>
  <c r="Y52" i="12" s="1"/>
  <c r="X45" i="12"/>
  <c r="X52" i="12" s="1"/>
  <c r="W45" i="12"/>
  <c r="W52" i="12" s="1"/>
  <c r="V45" i="12"/>
  <c r="V52" i="12" s="1"/>
  <c r="U45" i="12"/>
  <c r="U52" i="12" s="1"/>
  <c r="T45" i="12"/>
  <c r="T52" i="12" s="1"/>
  <c r="S45" i="12"/>
  <c r="S52" i="12" s="1"/>
  <c r="O45" i="12"/>
  <c r="O52" i="12" s="1"/>
  <c r="N45" i="12"/>
  <c r="N52" i="12" s="1"/>
  <c r="M45" i="12"/>
  <c r="M52" i="12" s="1"/>
  <c r="L45" i="12"/>
  <c r="L52" i="12" s="1"/>
  <c r="K45" i="12"/>
  <c r="K52" i="12" s="1"/>
  <c r="J45" i="12"/>
  <c r="J52" i="12" s="1"/>
  <c r="I45" i="12"/>
  <c r="I52" i="12" s="1"/>
  <c r="H45" i="12"/>
  <c r="H52" i="12" s="1"/>
  <c r="G45" i="12"/>
  <c r="G52" i="12" s="1"/>
  <c r="F45" i="12"/>
  <c r="F52" i="12" s="1"/>
  <c r="E45" i="12"/>
  <c r="E52" i="12" s="1"/>
  <c r="D45" i="12"/>
  <c r="D52" i="12" s="1"/>
  <c r="C45" i="12"/>
  <c r="AT44" i="12"/>
  <c r="AT51" i="12" s="1"/>
  <c r="AS44" i="12"/>
  <c r="AS51" i="12" s="1"/>
  <c r="AR44" i="12"/>
  <c r="AR51" i="12" s="1"/>
  <c r="AQ44" i="12"/>
  <c r="AQ51" i="12" s="1"/>
  <c r="AP44" i="12"/>
  <c r="AP51" i="12" s="1"/>
  <c r="AO44" i="12"/>
  <c r="AO51" i="12" s="1"/>
  <c r="AN44" i="12"/>
  <c r="AN51" i="12" s="1"/>
  <c r="AM44" i="12"/>
  <c r="AM51" i="12" s="1"/>
  <c r="AL44" i="12"/>
  <c r="AL51" i="12" s="1"/>
  <c r="AK44" i="12"/>
  <c r="AK51" i="12" s="1"/>
  <c r="AJ44" i="12"/>
  <c r="AJ51" i="12" s="1"/>
  <c r="AI44" i="12"/>
  <c r="AI51" i="12" s="1"/>
  <c r="AD44" i="12"/>
  <c r="AD51" i="12" s="1"/>
  <c r="AC44" i="12"/>
  <c r="AC51" i="12" s="1"/>
  <c r="AB44" i="12"/>
  <c r="AB51" i="12" s="1"/>
  <c r="AA44" i="12"/>
  <c r="AA51" i="12" s="1"/>
  <c r="Z44" i="12"/>
  <c r="Z51" i="12" s="1"/>
  <c r="Y44" i="12"/>
  <c r="Y51" i="12" s="1"/>
  <c r="X44" i="12"/>
  <c r="X51" i="12" s="1"/>
  <c r="W44" i="12"/>
  <c r="W51" i="12" s="1"/>
  <c r="V44" i="12"/>
  <c r="V51" i="12" s="1"/>
  <c r="U44" i="12"/>
  <c r="U51" i="12" s="1"/>
  <c r="T44" i="12"/>
  <c r="T51" i="12" s="1"/>
  <c r="S44" i="12"/>
  <c r="S51" i="12" s="1"/>
  <c r="O44" i="12"/>
  <c r="O51" i="12" s="1"/>
  <c r="N44" i="12"/>
  <c r="N51" i="12" s="1"/>
  <c r="M44" i="12"/>
  <c r="M51" i="12" s="1"/>
  <c r="L44" i="12"/>
  <c r="L51" i="12" s="1"/>
  <c r="K44" i="12"/>
  <c r="K51" i="12" s="1"/>
  <c r="J44" i="12"/>
  <c r="J51" i="12" s="1"/>
  <c r="I44" i="12"/>
  <c r="I51" i="12" s="1"/>
  <c r="H44" i="12"/>
  <c r="H51" i="12" s="1"/>
  <c r="G44" i="12"/>
  <c r="G51" i="12" s="1"/>
  <c r="F44" i="12"/>
  <c r="F51" i="12" s="1"/>
  <c r="E44" i="12"/>
  <c r="E51" i="12" s="1"/>
  <c r="D44" i="12"/>
  <c r="D51" i="12" s="1"/>
  <c r="C44" i="12"/>
  <c r="AT41" i="12"/>
  <c r="AT48" i="12" s="1"/>
  <c r="AS41" i="12"/>
  <c r="AS48" i="12" s="1"/>
  <c r="AR41" i="12"/>
  <c r="AR48" i="12" s="1"/>
  <c r="AQ41" i="12"/>
  <c r="AQ48" i="12" s="1"/>
  <c r="AP41" i="12"/>
  <c r="AP48" i="12" s="1"/>
  <c r="AO41" i="12"/>
  <c r="AO48" i="12" s="1"/>
  <c r="AN41" i="12"/>
  <c r="AN48" i="12" s="1"/>
  <c r="AM41" i="12"/>
  <c r="AM48" i="12" s="1"/>
  <c r="AL41" i="12"/>
  <c r="AL48" i="12" s="1"/>
  <c r="AK41" i="12"/>
  <c r="AK48" i="12" s="1"/>
  <c r="AJ41" i="12"/>
  <c r="AJ48" i="12" s="1"/>
  <c r="AI41" i="12"/>
  <c r="AI48" i="12" s="1"/>
  <c r="AD41" i="12"/>
  <c r="AD48" i="12" s="1"/>
  <c r="AC41" i="12"/>
  <c r="AC48" i="12" s="1"/>
  <c r="AB41" i="12"/>
  <c r="AB48" i="12" s="1"/>
  <c r="AA41" i="12"/>
  <c r="AA48" i="12" s="1"/>
  <c r="Z41" i="12"/>
  <c r="Z48" i="12" s="1"/>
  <c r="Y41" i="12"/>
  <c r="Y48" i="12" s="1"/>
  <c r="X41" i="12"/>
  <c r="X48" i="12" s="1"/>
  <c r="W41" i="12"/>
  <c r="W48" i="12" s="1"/>
  <c r="V41" i="12"/>
  <c r="V48" i="12" s="1"/>
  <c r="U41" i="12"/>
  <c r="U48" i="12" s="1"/>
  <c r="T41" i="12"/>
  <c r="T48" i="12" s="1"/>
  <c r="S41" i="12"/>
  <c r="S48" i="12" s="1"/>
  <c r="O48" i="12"/>
  <c r="N41" i="12"/>
  <c r="N48" i="12" s="1"/>
  <c r="M41" i="12"/>
  <c r="M48" i="12" s="1"/>
  <c r="L41" i="12"/>
  <c r="L48" i="12" s="1"/>
  <c r="K41" i="12"/>
  <c r="K48" i="12" s="1"/>
  <c r="J41" i="12"/>
  <c r="J48" i="12" s="1"/>
  <c r="I41" i="12"/>
  <c r="I48" i="12" s="1"/>
  <c r="H41" i="12"/>
  <c r="H48" i="12" s="1"/>
  <c r="G41" i="12"/>
  <c r="G48" i="12" s="1"/>
  <c r="F41" i="12"/>
  <c r="F48" i="12" s="1"/>
  <c r="E41" i="12"/>
  <c r="E48" i="12" s="1"/>
  <c r="C41" i="12"/>
  <c r="P23" i="12"/>
  <c r="C23" i="12"/>
  <c r="P22" i="12"/>
  <c r="C22" i="12"/>
  <c r="P19" i="12"/>
  <c r="C19" i="12"/>
  <c r="AT37" i="12"/>
  <c r="AS37" i="12"/>
  <c r="AR37" i="12"/>
  <c r="AQ37" i="12"/>
  <c r="AP37" i="12"/>
  <c r="AO37" i="12"/>
  <c r="AN37" i="12"/>
  <c r="AM37" i="12"/>
  <c r="AL37" i="12"/>
  <c r="AK37" i="12"/>
  <c r="AJ37" i="12"/>
  <c r="AI37" i="12"/>
  <c r="AD37" i="12"/>
  <c r="AC37" i="12"/>
  <c r="AB37" i="12"/>
  <c r="AA37" i="12"/>
  <c r="Z37" i="12"/>
  <c r="Y37" i="12"/>
  <c r="X37" i="12"/>
  <c r="W37" i="12"/>
  <c r="V37" i="12"/>
  <c r="U37" i="12"/>
  <c r="T37" i="12"/>
  <c r="S37" i="12"/>
  <c r="O37" i="12"/>
  <c r="N37" i="12"/>
  <c r="M37" i="12"/>
  <c r="L37" i="12"/>
  <c r="K37" i="12"/>
  <c r="J37" i="12"/>
  <c r="I37" i="12"/>
  <c r="H37" i="12"/>
  <c r="G37" i="12"/>
  <c r="F37" i="12"/>
  <c r="E37" i="12"/>
  <c r="D37" i="12"/>
  <c r="AT36" i="12"/>
  <c r="AS36" i="12"/>
  <c r="AR36" i="12"/>
  <c r="AQ36" i="12"/>
  <c r="AP36" i="12"/>
  <c r="AO36" i="12"/>
  <c r="AN36" i="12"/>
  <c r="AM36" i="12"/>
  <c r="AL36" i="12"/>
  <c r="AK36" i="12"/>
  <c r="AJ36" i="12"/>
  <c r="AI36" i="12"/>
  <c r="AD36" i="12"/>
  <c r="AC36" i="12"/>
  <c r="AB36" i="12"/>
  <c r="AA36" i="12"/>
  <c r="Z36" i="12"/>
  <c r="Y36" i="12"/>
  <c r="X36" i="12"/>
  <c r="W36" i="12"/>
  <c r="V36" i="12"/>
  <c r="U36" i="12"/>
  <c r="T36" i="12"/>
  <c r="S36" i="12"/>
  <c r="O36" i="12"/>
  <c r="N36" i="12"/>
  <c r="M36" i="12"/>
  <c r="L36" i="12"/>
  <c r="K36" i="12"/>
  <c r="J36" i="12"/>
  <c r="I36" i="12"/>
  <c r="H36" i="12"/>
  <c r="G36" i="12"/>
  <c r="F36" i="12"/>
  <c r="E36" i="12"/>
  <c r="D36" i="12"/>
  <c r="AT33" i="12"/>
  <c r="AS33" i="12"/>
  <c r="AR33" i="12"/>
  <c r="AQ33" i="12"/>
  <c r="AP33" i="12"/>
  <c r="AO33" i="12"/>
  <c r="AN33" i="12"/>
  <c r="AM33" i="12"/>
  <c r="AL33" i="12"/>
  <c r="AK33" i="12"/>
  <c r="AJ33" i="12"/>
  <c r="AI33" i="12"/>
  <c r="AD33" i="12"/>
  <c r="AC33" i="12"/>
  <c r="AB33" i="12"/>
  <c r="AA33" i="12"/>
  <c r="Z33" i="12"/>
  <c r="Y33" i="12"/>
  <c r="X33" i="12"/>
  <c r="W33" i="12"/>
  <c r="V33" i="12"/>
  <c r="U33" i="12"/>
  <c r="T33" i="12"/>
  <c r="S33" i="12"/>
  <c r="O33" i="12"/>
  <c r="N33" i="12"/>
  <c r="M33" i="12"/>
  <c r="L33" i="12"/>
  <c r="K33" i="12"/>
  <c r="J33" i="12"/>
  <c r="I33" i="12"/>
  <c r="H33" i="12"/>
  <c r="G33" i="12"/>
  <c r="F33" i="12"/>
  <c r="E33" i="12"/>
  <c r="D33" i="12"/>
  <c r="P30" i="12"/>
  <c r="C30" i="12"/>
  <c r="C52" i="12" s="1"/>
  <c r="P29" i="12"/>
  <c r="C29" i="12"/>
  <c r="C51" i="12" s="1"/>
  <c r="P26" i="12"/>
  <c r="C26" i="12"/>
  <c r="C48" i="12" s="1"/>
  <c r="AH15" i="12"/>
  <c r="AH45" i="12" s="1"/>
  <c r="R15" i="12"/>
  <c r="R23" i="12" s="1"/>
  <c r="P15" i="12"/>
  <c r="AH14" i="12"/>
  <c r="AH22" i="12" s="1"/>
  <c r="R14" i="12"/>
  <c r="R29" i="12" s="1"/>
  <c r="P14" i="12"/>
  <c r="AH11" i="12"/>
  <c r="AH41" i="12" s="1"/>
  <c r="R11" i="12"/>
  <c r="R19" i="12" s="1"/>
  <c r="P11" i="12"/>
  <c r="AU16" i="12" l="1"/>
  <c r="R26" i="12"/>
  <c r="R48" i="12" s="1"/>
  <c r="R30" i="12"/>
  <c r="R52" i="12" s="1"/>
  <c r="AH29" i="12"/>
  <c r="AH51" i="12" s="1"/>
  <c r="P16" i="12"/>
  <c r="R20" i="12"/>
  <c r="AH42" i="12"/>
  <c r="AE16" i="12"/>
  <c r="W38" i="12"/>
  <c r="W60" i="12" s="1"/>
  <c r="AA38" i="12"/>
  <c r="AA60" i="12" s="1"/>
  <c r="AU52" i="12"/>
  <c r="AU43" i="12"/>
  <c r="AU37" i="12"/>
  <c r="AM38" i="12"/>
  <c r="W61" i="12" s="1"/>
  <c r="AQ38" i="12"/>
  <c r="AA61" i="12" s="1"/>
  <c r="AE43" i="12"/>
  <c r="AE48" i="12"/>
  <c r="AL38" i="12"/>
  <c r="V61" i="12" s="1"/>
  <c r="AP38" i="12"/>
  <c r="Z61" i="12" s="1"/>
  <c r="AT38" i="12"/>
  <c r="AD61" i="12" s="1"/>
  <c r="AU36" i="12"/>
  <c r="AU51" i="12"/>
  <c r="AU35" i="12"/>
  <c r="AI38" i="12"/>
  <c r="S61" i="12" s="1"/>
  <c r="AU34" i="12"/>
  <c r="AU49" i="12"/>
  <c r="AU48" i="12"/>
  <c r="AU33" i="12"/>
  <c r="AE34" i="12"/>
  <c r="AV34" i="12" s="1"/>
  <c r="AE36" i="12"/>
  <c r="AE37" i="12"/>
  <c r="AE51" i="12"/>
  <c r="AE52" i="12"/>
  <c r="AE35" i="12"/>
  <c r="AE49" i="12"/>
  <c r="S38" i="12"/>
  <c r="S60" i="12" s="1"/>
  <c r="R36" i="12"/>
  <c r="R51" i="12"/>
  <c r="AH34" i="12"/>
  <c r="AH49" i="12"/>
  <c r="R43" i="12"/>
  <c r="AH23" i="12"/>
  <c r="R21" i="12"/>
  <c r="R27" i="12"/>
  <c r="R44" i="12"/>
  <c r="AH20" i="12"/>
  <c r="AH26" i="12"/>
  <c r="AH48" i="12" s="1"/>
  <c r="AH30" i="12"/>
  <c r="AH52" i="12" s="1"/>
  <c r="AH43" i="12"/>
  <c r="AH19" i="12"/>
  <c r="AU41" i="12"/>
  <c r="AU45" i="12"/>
  <c r="AE42" i="12"/>
  <c r="AU44" i="12"/>
  <c r="R22" i="12"/>
  <c r="R41" i="12"/>
  <c r="R45" i="12"/>
  <c r="AH21" i="12"/>
  <c r="AH44" i="12"/>
  <c r="AE33" i="12"/>
  <c r="AE44" i="12"/>
  <c r="AU42" i="12"/>
  <c r="AE41" i="12"/>
  <c r="AE45" i="12"/>
  <c r="P41" i="12"/>
  <c r="G38" i="12"/>
  <c r="V59" i="12" s="1"/>
  <c r="K38" i="12"/>
  <c r="Z59" i="12" s="1"/>
  <c r="O38" i="12"/>
  <c r="AD59" i="12" s="1"/>
  <c r="H38" i="12"/>
  <c r="W59" i="12" s="1"/>
  <c r="L38" i="12"/>
  <c r="AA59" i="12" s="1"/>
  <c r="AH33" i="12"/>
  <c r="AH50" i="12"/>
  <c r="R33" i="12"/>
  <c r="R37" i="12"/>
  <c r="R50" i="12"/>
  <c r="AV26" i="12"/>
  <c r="P43" i="12"/>
  <c r="C49" i="12"/>
  <c r="P49" i="12"/>
  <c r="AV11" i="12"/>
  <c r="AL53" i="12"/>
  <c r="AL61" i="12" s="1"/>
  <c r="AT53" i="12"/>
  <c r="AT61" i="12" s="1"/>
  <c r="C34" i="12"/>
  <c r="C50" i="12"/>
  <c r="AF11" i="12"/>
  <c r="AF26" i="12"/>
  <c r="E38" i="12"/>
  <c r="T59" i="12" s="1"/>
  <c r="I38" i="12"/>
  <c r="X59" i="12" s="1"/>
  <c r="M38" i="12"/>
  <c r="AB59" i="12" s="1"/>
  <c r="AJ38" i="12"/>
  <c r="T61" i="12" s="1"/>
  <c r="AN38" i="12"/>
  <c r="X61" i="12" s="1"/>
  <c r="AR38" i="12"/>
  <c r="AB61" i="12" s="1"/>
  <c r="AF19" i="12"/>
  <c r="AV19" i="12"/>
  <c r="AF23" i="12"/>
  <c r="AV23" i="12"/>
  <c r="P34" i="12"/>
  <c r="C35" i="12"/>
  <c r="D50" i="12"/>
  <c r="P50" i="12" s="1"/>
  <c r="S50" i="12"/>
  <c r="AE50" i="12" s="1"/>
  <c r="AI50" i="12"/>
  <c r="AU50" i="12" s="1"/>
  <c r="F38" i="12"/>
  <c r="U59" i="12" s="1"/>
  <c r="N38" i="12"/>
  <c r="AC59" i="12" s="1"/>
  <c r="U38" i="12"/>
  <c r="U60" i="12" s="1"/>
  <c r="Y38" i="12"/>
  <c r="Y60" i="12" s="1"/>
  <c r="AC38" i="12"/>
  <c r="AC60" i="12" s="1"/>
  <c r="J38" i="12"/>
  <c r="Y59" i="12" s="1"/>
  <c r="P35" i="12"/>
  <c r="P42" i="12"/>
  <c r="W53" i="12"/>
  <c r="AM60" i="12" s="1"/>
  <c r="AA53" i="12"/>
  <c r="AQ60" i="12" s="1"/>
  <c r="AF13" i="12"/>
  <c r="AF20" i="12"/>
  <c r="AV22" i="12"/>
  <c r="AF21" i="12"/>
  <c r="AF22" i="12"/>
  <c r="AV28" i="12"/>
  <c r="AV20" i="12"/>
  <c r="AV21" i="12"/>
  <c r="AF27" i="12"/>
  <c r="AF28" i="12"/>
  <c r="AV30" i="12"/>
  <c r="AF29" i="12"/>
  <c r="AV29" i="12"/>
  <c r="AF30" i="12"/>
  <c r="T38" i="12"/>
  <c r="T60" i="12" s="1"/>
  <c r="X38" i="12"/>
  <c r="X60" i="12" s="1"/>
  <c r="AB38" i="12"/>
  <c r="AB60" i="12" s="1"/>
  <c r="T53" i="12"/>
  <c r="AJ60" i="12" s="1"/>
  <c r="X53" i="12"/>
  <c r="AN60" i="12" s="1"/>
  <c r="AB53" i="12"/>
  <c r="AR60" i="12" s="1"/>
  <c r="AM53" i="12"/>
  <c r="AM61" i="12" s="1"/>
  <c r="AQ53" i="12"/>
  <c r="AQ61" i="12" s="1"/>
  <c r="AV27" i="12"/>
  <c r="AV15" i="12"/>
  <c r="AK38" i="12"/>
  <c r="U61" i="12" s="1"/>
  <c r="AO38" i="12"/>
  <c r="Y61" i="12" s="1"/>
  <c r="AS38" i="12"/>
  <c r="AC61" i="12" s="1"/>
  <c r="AF15" i="12"/>
  <c r="G53" i="12"/>
  <c r="AL59" i="12" s="1"/>
  <c r="K53" i="12"/>
  <c r="AP59" i="12" s="1"/>
  <c r="O53" i="12"/>
  <c r="AT59" i="12" s="1"/>
  <c r="AF14" i="12"/>
  <c r="AV14" i="12"/>
  <c r="V53" i="12"/>
  <c r="AL60" i="12" s="1"/>
  <c r="Z53" i="12"/>
  <c r="AP60" i="12" s="1"/>
  <c r="AD53" i="12"/>
  <c r="AT60" i="12" s="1"/>
  <c r="AK53" i="12"/>
  <c r="AK61" i="12" s="1"/>
  <c r="AO53" i="12"/>
  <c r="AO61" i="12" s="1"/>
  <c r="AF12" i="12"/>
  <c r="AV12" i="12"/>
  <c r="E53" i="12"/>
  <c r="AJ59" i="12" s="1"/>
  <c r="I53" i="12"/>
  <c r="AN59" i="12" s="1"/>
  <c r="M53" i="12"/>
  <c r="AR59" i="12" s="1"/>
  <c r="AP53" i="12"/>
  <c r="AP61" i="12" s="1"/>
  <c r="P52" i="12"/>
  <c r="AV13" i="12"/>
  <c r="F53" i="12"/>
  <c r="AK59" i="12" s="1"/>
  <c r="J53" i="12"/>
  <c r="AO59" i="12" s="1"/>
  <c r="N53" i="12"/>
  <c r="AS59" i="12" s="1"/>
  <c r="U53" i="12"/>
  <c r="AK60" i="12" s="1"/>
  <c r="Y53" i="12"/>
  <c r="AO60" i="12" s="1"/>
  <c r="AC53" i="12"/>
  <c r="AS60" i="12" s="1"/>
  <c r="P51" i="12"/>
  <c r="P36" i="12"/>
  <c r="P48" i="12"/>
  <c r="H53" i="12"/>
  <c r="AM59" i="12" s="1"/>
  <c r="L53" i="12"/>
  <c r="AQ59" i="12" s="1"/>
  <c r="P45" i="12"/>
  <c r="AJ53" i="12"/>
  <c r="AJ61" i="12" s="1"/>
  <c r="AN53" i="12"/>
  <c r="AN61" i="12" s="1"/>
  <c r="AR53" i="12"/>
  <c r="AR61" i="12" s="1"/>
  <c r="P44" i="12"/>
  <c r="P33" i="12"/>
  <c r="V38" i="12"/>
  <c r="V60" i="12" s="1"/>
  <c r="Z38" i="12"/>
  <c r="Z60" i="12" s="1"/>
  <c r="AD38" i="12"/>
  <c r="AD60" i="12" s="1"/>
  <c r="P37" i="12"/>
  <c r="AS53" i="12"/>
  <c r="AS61" i="12" s="1"/>
  <c r="C33" i="12"/>
  <c r="C36" i="12"/>
  <c r="C37" i="12"/>
  <c r="D38" i="12"/>
  <c r="S59" i="12" s="1"/>
  <c r="AH37" i="12" l="1"/>
  <c r="AV43" i="12"/>
  <c r="AF37" i="12"/>
  <c r="AI53" i="12"/>
  <c r="AI61" i="12" s="1"/>
  <c r="AF35" i="12"/>
  <c r="AF42" i="12"/>
  <c r="AF16" i="12"/>
  <c r="AF43" i="12"/>
  <c r="AH36" i="12"/>
  <c r="AV16" i="12"/>
  <c r="AU53" i="12"/>
  <c r="AE38" i="12"/>
  <c r="AF41" i="12"/>
  <c r="AE53" i="12"/>
  <c r="AF45" i="12"/>
  <c r="AF49" i="12"/>
  <c r="AV49" i="12"/>
  <c r="AU38" i="12"/>
  <c r="R34" i="12"/>
  <c r="R49" i="12"/>
  <c r="AF52" i="12"/>
  <c r="D53" i="12"/>
  <c r="AI59" i="12" s="1"/>
  <c r="AV37" i="12"/>
  <c r="AF34" i="12"/>
  <c r="S53" i="12"/>
  <c r="AI60" i="12" s="1"/>
  <c r="AV42" i="12"/>
  <c r="AV35" i="12"/>
  <c r="AV50" i="12"/>
  <c r="AF50" i="12"/>
  <c r="AF44" i="12"/>
  <c r="AV44" i="12"/>
  <c r="AF36" i="12"/>
  <c r="AV41" i="12"/>
  <c r="AF51" i="12"/>
  <c r="AV52" i="12"/>
  <c r="P53" i="12"/>
  <c r="AF48" i="12"/>
  <c r="AF33" i="12"/>
  <c r="P38" i="12"/>
  <c r="AV48" i="12"/>
  <c r="AV33" i="12"/>
  <c r="AV45" i="12"/>
  <c r="AV51" i="12"/>
  <c r="AV36" i="12"/>
  <c r="AV38" i="12" l="1"/>
  <c r="AF53" i="12"/>
  <c r="AF38" i="12"/>
  <c r="AV53" i="12"/>
</calcChain>
</file>

<file path=xl/sharedStrings.xml><?xml version="1.0" encoding="utf-8"?>
<sst xmlns="http://schemas.openxmlformats.org/spreadsheetml/2006/main" count="78" uniqueCount="31">
  <si>
    <t>* User to complete non-shaded cells, only.</t>
  </si>
  <si>
    <t>START DATE</t>
  </si>
  <si>
    <t>TOTAL</t>
  </si>
  <si>
    <t>YEAR ONE</t>
  </si>
  <si>
    <t>YEAR TWO</t>
  </si>
  <si>
    <t>YEAR THREE</t>
  </si>
  <si>
    <t>Difference</t>
  </si>
  <si>
    <t>Product / Service 1</t>
  </si>
  <si>
    <t>Product / Service 2</t>
  </si>
  <si>
    <t>Product / Service 3</t>
  </si>
  <si>
    <t>Product / Service 4</t>
  </si>
  <si>
    <t>Product / Service 5</t>
  </si>
  <si>
    <t>UNITS SOLD</t>
  </si>
  <si>
    <t>UNIT COST OF GOODS  |  COGS</t>
  </si>
  <si>
    <t>UNIT PRICE</t>
  </si>
  <si>
    <t>REVENUE</t>
  </si>
  <si>
    <t>MARGIN PER UNIT</t>
  </si>
  <si>
    <t>GROSS PROFIT</t>
  </si>
  <si>
    <t>AVG</t>
  </si>
  <si>
    <t>% CHANGE</t>
  </si>
  <si>
    <t>3-YEAR SALES FORECAST TEMPLATE</t>
  </si>
  <si>
    <t>TOTAL GROSS PROFIT Y1</t>
  </si>
  <si>
    <t>TOTAL GROSS PROFIT Y2</t>
  </si>
  <si>
    <t>TOTAL REVENUE Y3</t>
  </si>
  <si>
    <t>TOTAL GROSS PROFIT Y3</t>
  </si>
  <si>
    <t>TOTAL REVENUE Y2</t>
  </si>
  <si>
    <t>TOTAL REVENUE Y1</t>
  </si>
  <si>
    <t>TOTAL UNITS SOLD Y1</t>
  </si>
  <si>
    <t>TOTAL UNITS SOLD Y2</t>
  </si>
  <si>
    <t>TOTAL UNITS SOLD Y3</t>
  </si>
  <si>
    <r>
      <t xml:space="preserve">Any articles, templates, or information provided by </t>
    </r>
    <r>
      <rPr>
        <b/>
        <sz val="12"/>
        <color rgb="FF0070C0"/>
        <rFont val="Arial"/>
        <family val="2"/>
      </rPr>
      <t xml:space="preserve">GetBusinessPlanner.Com </t>
    </r>
    <r>
      <rPr>
        <sz val="12"/>
        <color theme="1"/>
        <rFont val="Arial"/>
        <family val="2"/>
      </rPr>
      <t xml:space="preserve">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</si>
</sst>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_);[Red]\(&quot;$&quot;#,##0\)"/>
    <numFmt numFmtId="165" formatCode="&quot;$&quot;#,##0.00_);[Red]\(&quot;$&quot;#,##0.00\)"/>
    <numFmt numFmtId="166" formatCode="_-* #,##0_-;\-* #,##0_-;_-* &quot;-&quot;??_-;_-@_-"/>
    <numFmt numFmtId="167" formatCode="[$-409]mmm\-yy;@"/>
    <numFmt numFmtId="168" formatCode="mm/dd/yyyy"/>
  </numFmts>
  <fonts count="20" x14ac:knownFonts="1">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0"/>
      <color theme="1"/>
      <name val="Century Gothic"/>
      <family val="1"/>
    </font>
    <font>
      <b/>
      <sz val="20"/>
      <color theme="0" tint="-0.499984740745262"/>
      <name val="Century Gothic"/>
      <family val="1"/>
    </font>
    <font>
      <sz val="11"/>
      <color theme="1"/>
      <name val="Calibri"/>
      <family val="2"/>
      <scheme val="minor"/>
    </font>
    <font>
      <sz val="12"/>
      <color theme="1"/>
      <name val="Arial"/>
      <family val="2"/>
    </font>
    <font>
      <sz val="11"/>
      <color theme="1"/>
      <name val="Century Gothic"/>
      <family val="1"/>
    </font>
    <font>
      <b/>
      <sz val="11"/>
      <color theme="1"/>
      <name val="Century Gothic"/>
      <family val="1"/>
    </font>
    <font>
      <sz val="12"/>
      <color theme="1"/>
      <name val="Calibri"/>
      <family val="2"/>
      <scheme val="minor"/>
    </font>
    <font>
      <sz val="12"/>
      <color rgb="FF3F3F76"/>
      <name val="Calibri"/>
      <family val="2"/>
      <scheme val="minor"/>
    </font>
    <font>
      <sz val="11"/>
      <color theme="1" tint="0.34998626667073579"/>
      <name val="Century Gothic"/>
      <family val="1"/>
    </font>
    <font>
      <sz val="12"/>
      <color theme="1" tint="0.34998626667073579"/>
      <name val="Century Gothic"/>
      <family val="1"/>
    </font>
    <font>
      <sz val="18"/>
      <color theme="1"/>
      <name val="Century Gothic"/>
      <family val="1"/>
    </font>
    <font>
      <sz val="8"/>
      <color theme="1"/>
      <name val="Arial"/>
      <family val="2"/>
    </font>
    <font>
      <b/>
      <sz val="10"/>
      <color theme="1"/>
      <name val="Century Gothic"/>
      <family val="1"/>
    </font>
    <font>
      <sz val="8"/>
      <color theme="1"/>
      <name val="Century Gothic"/>
      <family val="1"/>
    </font>
    <font>
      <i/>
      <sz val="10"/>
      <color theme="1"/>
      <name val="Century Gothic"/>
      <family val="1"/>
    </font>
    <font>
      <b/>
      <sz val="12"/>
      <color rgb="FF0070C0"/>
      <name val="Arial"/>
      <family val="2"/>
    </font>
  </fonts>
  <fills count="9">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EAEEF3"/>
        <bgColor indexed="64"/>
      </patternFill>
    </fill>
    <fill>
      <patternFill patternType="solid">
        <fgColor rgb="FFFFCC99"/>
      </patternFill>
    </fill>
    <fill>
      <patternFill patternType="solid">
        <fgColor theme="0" tint="-0.14999847407452621"/>
        <bgColor indexed="64"/>
      </patternFill>
    </fill>
    <fill>
      <patternFill patternType="solid">
        <fgColor rgb="FFEBEBEB"/>
        <bgColor indexed="64"/>
      </patternFill>
    </fill>
  </fills>
  <borders count="1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rgb="FF7F7F7F"/>
      </left>
      <right style="thin">
        <color rgb="FF7F7F7F"/>
      </right>
      <top style="thin">
        <color rgb="FF7F7F7F"/>
      </top>
      <bottom style="thin">
        <color rgb="FF7F7F7F"/>
      </bottom>
      <diagonal/>
    </border>
    <border>
      <left style="thin">
        <color theme="0" tint="-0.249977111117893"/>
      </left>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medium">
        <color theme="0" tint="-0.249977111117893"/>
      </left>
      <right style="thin">
        <color theme="0" tint="-0.249977111117893"/>
      </right>
      <top style="thin">
        <color theme="0" tint="-0.249977111117893"/>
      </top>
      <bottom/>
      <diagonal/>
    </border>
    <border>
      <left style="thin">
        <color theme="0" tint="-0.249977111117893"/>
      </left>
      <right/>
      <top style="medium">
        <color theme="0" tint="-0.249977111117893"/>
      </top>
      <bottom style="thin">
        <color theme="0" tint="-0.249977111117893"/>
      </bottom>
      <diagonal/>
    </border>
  </borders>
  <cellStyleXfs count="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xf numFmtId="9" fontId="10" fillId="0" borderId="0" applyFont="0" applyFill="0" applyBorder="0" applyAlignment="0" applyProtection="0"/>
    <xf numFmtId="0" fontId="11" fillId="6" borderId="4" applyNumberFormat="0" applyAlignment="0" applyProtection="0"/>
  </cellStyleXfs>
  <cellXfs count="65">
    <xf numFmtId="0" fontId="0" fillId="0" borderId="0" xfId="0"/>
    <xf numFmtId="0" fontId="4" fillId="2" borderId="0" xfId="0" applyFont="1" applyFill="1" applyAlignment="1">
      <alignment wrapText="1"/>
    </xf>
    <xf numFmtId="0" fontId="7" fillId="0" borderId="2" xfId="5" applyFont="1" applyBorder="1" applyAlignment="1">
      <alignment horizontal="left" vertical="center" wrapText="1" indent="2"/>
    </xf>
    <xf numFmtId="0" fontId="6" fillId="0" borderId="0" xfId="5"/>
    <xf numFmtId="0" fontId="4" fillId="0" borderId="0" xfId="0" applyFont="1" applyAlignment="1">
      <alignment wrapText="1"/>
    </xf>
    <xf numFmtId="0" fontId="5" fillId="2" borderId="0" xfId="0" applyFont="1" applyFill="1" applyAlignment="1">
      <alignment vertical="center"/>
    </xf>
    <xf numFmtId="0" fontId="0" fillId="0" borderId="0" xfId="0" applyAlignment="1" applyProtection="1">
      <alignment vertical="center"/>
      <protection hidden="1"/>
    </xf>
    <xf numFmtId="0" fontId="0" fillId="0" borderId="0" xfId="0" applyProtection="1">
      <protection hidden="1"/>
    </xf>
    <xf numFmtId="0" fontId="0" fillId="3" borderId="0" xfId="0" applyFill="1" applyAlignment="1" applyProtection="1">
      <alignment vertical="center"/>
      <protection hidden="1"/>
    </xf>
    <xf numFmtId="0" fontId="9" fillId="3" borderId="0" xfId="7" applyFont="1" applyFill="1" applyBorder="1" applyAlignment="1" applyProtection="1">
      <alignment vertical="center"/>
      <protection hidden="1"/>
    </xf>
    <xf numFmtId="166" fontId="9" fillId="3" borderId="0" xfId="7" applyNumberFormat="1" applyFont="1" applyFill="1" applyBorder="1" applyAlignment="1" applyProtection="1">
      <alignment vertical="center"/>
      <protection hidden="1"/>
    </xf>
    <xf numFmtId="0" fontId="4" fillId="3" borderId="0" xfId="0" applyFont="1" applyFill="1" applyAlignment="1">
      <alignment wrapText="1"/>
    </xf>
    <xf numFmtId="0" fontId="0" fillId="3" borderId="0" xfId="0" applyFill="1" applyProtection="1">
      <protection hidden="1"/>
    </xf>
    <xf numFmtId="0" fontId="8" fillId="3" borderId="0" xfId="0" applyFont="1" applyFill="1" applyAlignment="1" applyProtection="1">
      <alignment vertical="center" wrapText="1"/>
      <protection hidden="1"/>
    </xf>
    <xf numFmtId="0" fontId="6" fillId="3" borderId="0" xfId="0" applyFont="1" applyFill="1" applyProtection="1">
      <protection hidden="1"/>
    </xf>
    <xf numFmtId="0" fontId="12" fillId="3" borderId="0" xfId="0" applyFont="1" applyFill="1" applyAlignment="1" applyProtection="1">
      <alignment vertical="center" wrapText="1"/>
      <protection hidden="1"/>
    </xf>
    <xf numFmtId="0" fontId="7" fillId="0" borderId="0" xfId="0" applyFont="1"/>
    <xf numFmtId="0" fontId="14" fillId="3" borderId="0" xfId="0" applyFont="1" applyFill="1" applyProtection="1">
      <protection hidden="1"/>
    </xf>
    <xf numFmtId="49" fontId="4" fillId="3" borderId="0" xfId="0" applyNumberFormat="1" applyFont="1" applyFill="1" applyAlignment="1" applyProtection="1">
      <alignment horizontal="center" vertical="center"/>
      <protection hidden="1"/>
    </xf>
    <xf numFmtId="0" fontId="15" fillId="0" borderId="0" xfId="0" applyFont="1" applyAlignment="1">
      <alignment vertical="center"/>
    </xf>
    <xf numFmtId="0" fontId="4" fillId="0" borderId="0" xfId="0" applyFont="1"/>
    <xf numFmtId="0" fontId="15" fillId="3" borderId="0" xfId="0" applyFont="1" applyFill="1" applyAlignment="1">
      <alignment vertical="center"/>
    </xf>
    <xf numFmtId="0" fontId="0" fillId="3" borderId="0" xfId="0" applyFill="1"/>
    <xf numFmtId="0" fontId="4" fillId="3" borderId="0" xfId="0" applyFont="1" applyFill="1" applyAlignment="1">
      <alignment horizontal="left" vertical="center" indent="1"/>
    </xf>
    <xf numFmtId="0" fontId="4" fillId="3" borderId="0" xfId="0" applyFont="1" applyFill="1" applyAlignment="1">
      <alignment vertical="center"/>
    </xf>
    <xf numFmtId="0" fontId="4" fillId="3" borderId="0" xfId="0" applyFont="1" applyFill="1" applyAlignment="1">
      <alignment horizontal="center" vertical="center"/>
    </xf>
    <xf numFmtId="0" fontId="16" fillId="3" borderId="0" xfId="0" applyFont="1" applyFill="1" applyAlignment="1">
      <alignment vertical="center"/>
    </xf>
    <xf numFmtId="0" fontId="16" fillId="3" borderId="0" xfId="0" applyFont="1" applyFill="1" applyAlignment="1">
      <alignment horizontal="center" vertical="center"/>
    </xf>
    <xf numFmtId="0" fontId="4" fillId="3" borderId="0" xfId="0" applyFont="1" applyFill="1"/>
    <xf numFmtId="0" fontId="18" fillId="3" borderId="0" xfId="0" applyFont="1" applyFill="1" applyAlignment="1">
      <alignment vertical="center"/>
    </xf>
    <xf numFmtId="0" fontId="9" fillId="3" borderId="0" xfId="0" applyFont="1" applyFill="1" applyAlignment="1">
      <alignment vertical="center"/>
    </xf>
    <xf numFmtId="167" fontId="16" fillId="3" borderId="0" xfId="0" applyNumberFormat="1" applyFont="1" applyFill="1" applyAlignment="1">
      <alignment horizontal="center" vertical="center"/>
    </xf>
    <xf numFmtId="0" fontId="4" fillId="0" borderId="1" xfId="0" applyFont="1" applyBorder="1" applyAlignment="1" applyProtection="1">
      <alignment horizontal="left" vertical="center" indent="1"/>
      <protection locked="0"/>
    </xf>
    <xf numFmtId="3" fontId="4" fillId="2" borderId="1" xfId="0" applyNumberFormat="1" applyFont="1" applyFill="1" applyBorder="1" applyAlignment="1" applyProtection="1">
      <alignment horizontal="center" vertical="center"/>
      <protection locked="0"/>
    </xf>
    <xf numFmtId="0" fontId="4" fillId="5" borderId="1" xfId="0" applyFont="1" applyFill="1" applyBorder="1" applyAlignment="1">
      <alignment horizontal="left" vertical="center" indent="1"/>
    </xf>
    <xf numFmtId="165" fontId="4" fillId="0" borderId="1" xfId="0" applyNumberFormat="1" applyFont="1" applyBorder="1" applyAlignment="1" applyProtection="1">
      <alignment horizontal="center" vertical="center"/>
      <protection locked="0"/>
    </xf>
    <xf numFmtId="164" fontId="4" fillId="3" borderId="1" xfId="0" applyNumberFormat="1" applyFont="1" applyFill="1" applyBorder="1" applyAlignment="1">
      <alignment horizontal="center" vertical="center"/>
    </xf>
    <xf numFmtId="165" fontId="4" fillId="3" borderId="1" xfId="0" applyNumberFormat="1" applyFont="1" applyFill="1" applyBorder="1" applyAlignment="1">
      <alignment horizontal="center" vertical="center"/>
    </xf>
    <xf numFmtId="9" fontId="4" fillId="3" borderId="1" xfId="6" applyFont="1" applyFill="1" applyBorder="1" applyAlignment="1">
      <alignment horizontal="center" vertical="center"/>
    </xf>
    <xf numFmtId="164" fontId="4" fillId="5" borderId="1" xfId="0" applyNumberFormat="1" applyFont="1" applyFill="1" applyBorder="1" applyAlignment="1">
      <alignment horizontal="center" vertical="center"/>
    </xf>
    <xf numFmtId="165" fontId="4" fillId="5" borderId="1" xfId="0" applyNumberFormat="1" applyFont="1" applyFill="1" applyBorder="1" applyAlignment="1">
      <alignment horizontal="center" vertical="center"/>
    </xf>
    <xf numFmtId="165" fontId="4" fillId="0" borderId="5" xfId="0" applyNumberFormat="1" applyFont="1" applyBorder="1" applyAlignment="1" applyProtection="1">
      <alignment horizontal="center" vertical="center"/>
      <protection locked="0"/>
    </xf>
    <xf numFmtId="164" fontId="16" fillId="4" borderId="6" xfId="0" applyNumberFormat="1" applyFont="1" applyFill="1" applyBorder="1" applyAlignment="1">
      <alignment horizontal="center" vertical="center"/>
    </xf>
    <xf numFmtId="165" fontId="16" fillId="4" borderId="6" xfId="0" applyNumberFormat="1" applyFont="1" applyFill="1" applyBorder="1" applyAlignment="1">
      <alignment horizontal="center" vertical="center"/>
    </xf>
    <xf numFmtId="3" fontId="16" fillId="4" borderId="6" xfId="0" applyNumberFormat="1" applyFont="1" applyFill="1" applyBorder="1" applyAlignment="1">
      <alignment horizontal="center" vertical="center"/>
    </xf>
    <xf numFmtId="0" fontId="4" fillId="5" borderId="9" xfId="0" applyFont="1" applyFill="1" applyBorder="1" applyAlignment="1">
      <alignment horizontal="left" vertical="center" indent="1"/>
    </xf>
    <xf numFmtId="164" fontId="16" fillId="4" borderId="11" xfId="0" applyNumberFormat="1" applyFont="1" applyFill="1" applyBorder="1" applyAlignment="1">
      <alignment horizontal="center" vertical="center"/>
    </xf>
    <xf numFmtId="164" fontId="4" fillId="3" borderId="9" xfId="0" applyNumberFormat="1" applyFont="1" applyFill="1" applyBorder="1" applyAlignment="1">
      <alignment horizontal="center" vertical="center"/>
    </xf>
    <xf numFmtId="0" fontId="16" fillId="4" borderId="8" xfId="0" applyFont="1" applyFill="1" applyBorder="1" applyAlignment="1">
      <alignment horizontal="left" vertical="center" indent="1"/>
    </xf>
    <xf numFmtId="164" fontId="16" fillId="4" borderId="8" xfId="0" applyNumberFormat="1" applyFont="1" applyFill="1" applyBorder="1" applyAlignment="1">
      <alignment horizontal="center" vertical="center"/>
    </xf>
    <xf numFmtId="164" fontId="16" fillId="4" borderId="12" xfId="0" applyNumberFormat="1" applyFont="1" applyFill="1" applyBorder="1" applyAlignment="1">
      <alignment horizontal="center" vertical="center"/>
    </xf>
    <xf numFmtId="164" fontId="16" fillId="7" borderId="7" xfId="0" applyNumberFormat="1" applyFont="1" applyFill="1" applyBorder="1" applyAlignment="1">
      <alignment horizontal="center" vertical="center"/>
    </xf>
    <xf numFmtId="164" fontId="16" fillId="8" borderId="8" xfId="0" applyNumberFormat="1" applyFont="1" applyFill="1" applyBorder="1" applyAlignment="1">
      <alignment horizontal="center" vertical="center"/>
    </xf>
    <xf numFmtId="164" fontId="16" fillId="4" borderId="7" xfId="0" applyNumberFormat="1" applyFont="1" applyFill="1" applyBorder="1" applyAlignment="1">
      <alignment horizontal="center" vertical="center"/>
    </xf>
    <xf numFmtId="164" fontId="4" fillId="5" borderId="5" xfId="0" applyNumberFormat="1" applyFont="1" applyFill="1" applyBorder="1" applyAlignment="1">
      <alignment horizontal="center" vertical="center"/>
    </xf>
    <xf numFmtId="164" fontId="4" fillId="5" borderId="9" xfId="0" applyNumberFormat="1" applyFont="1" applyFill="1" applyBorder="1" applyAlignment="1">
      <alignment horizontal="center" vertical="center"/>
    </xf>
    <xf numFmtId="164" fontId="4" fillId="5" borderId="10" xfId="0" applyNumberFormat="1" applyFont="1" applyFill="1" applyBorder="1" applyAlignment="1">
      <alignment horizontal="center" vertical="center"/>
    </xf>
    <xf numFmtId="165" fontId="4" fillId="5" borderId="5" xfId="0" applyNumberFormat="1" applyFont="1" applyFill="1" applyBorder="1" applyAlignment="1">
      <alignment horizontal="center" vertical="center"/>
    </xf>
    <xf numFmtId="168" fontId="9" fillId="2" borderId="3" xfId="0" applyNumberFormat="1" applyFont="1" applyFill="1" applyBorder="1" applyAlignment="1" applyProtection="1">
      <alignment horizontal="center" vertical="center"/>
      <protection locked="0"/>
    </xf>
    <xf numFmtId="0" fontId="17" fillId="3" borderId="0" xfId="0" applyFont="1" applyFill="1" applyAlignment="1">
      <alignment vertical="center"/>
    </xf>
    <xf numFmtId="3" fontId="16" fillId="4" borderId="8" xfId="0" applyNumberFormat="1" applyFont="1" applyFill="1" applyBorder="1" applyAlignment="1">
      <alignment horizontal="center" vertical="center"/>
    </xf>
    <xf numFmtId="3" fontId="16" fillId="4" borderId="12" xfId="0" applyNumberFormat="1" applyFont="1" applyFill="1" applyBorder="1" applyAlignment="1">
      <alignment horizontal="center" vertical="center"/>
    </xf>
    <xf numFmtId="3" fontId="16" fillId="7" borderId="7" xfId="0" applyNumberFormat="1" applyFont="1" applyFill="1" applyBorder="1" applyAlignment="1">
      <alignment horizontal="center" vertical="center"/>
    </xf>
    <xf numFmtId="3" fontId="16" fillId="8" borderId="8" xfId="0" applyNumberFormat="1" applyFont="1" applyFill="1" applyBorder="1" applyAlignment="1">
      <alignment horizontal="center" vertical="center"/>
    </xf>
    <xf numFmtId="0" fontId="13" fillId="3" borderId="0" xfId="0" applyFont="1" applyFill="1" applyAlignment="1" applyProtection="1">
      <alignment horizontal="left" vertical="center" indent="1"/>
      <protection hidden="1"/>
    </xf>
  </cellXfs>
  <cellStyles count="8">
    <cellStyle name="Followed Hyperlink" xfId="2" builtinId="9" hidden="1"/>
    <cellStyle name="Followed Hyperlink" xfId="3" builtinId="9" hidden="1"/>
    <cellStyle name="Followed Hyperlink" xfId="4" builtinId="9" hidden="1"/>
    <cellStyle name="Hyperlink" xfId="1" builtinId="8" hidden="1"/>
    <cellStyle name="Input" xfId="7" builtinId="20"/>
    <cellStyle name="Normal" xfId="0" builtinId="0"/>
    <cellStyle name="Normal 2" xfId="5" xr:uid="{00000000-0005-0000-0000-000005000000}"/>
    <cellStyle name="Per cent" xfId="6" builtinId="5"/>
  </cellStyles>
  <dxfs count="0"/>
  <tableStyles count="0" defaultTableStyle="TableStyleMedium9" defaultPivotStyle="PivotStyleMedium4"/>
  <colors>
    <mruColors>
      <color rgb="FFEAEEF3"/>
      <color rgb="FFEBEBEB"/>
      <color rgb="FFE5E5E5"/>
      <color rgb="FF03C15A"/>
      <color rgb="FFD1EEFF"/>
      <color rgb="FF007134"/>
      <color rgb="FFADC006"/>
      <color rgb="FFB3E481"/>
      <color rgb="FFA2D0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Century Gothic" panose="020B0502020202020204" pitchFamily="34" charset="0"/>
                <a:ea typeface="+mn-ea"/>
                <a:cs typeface="+mn-cs"/>
              </a:defRPr>
            </a:pPr>
            <a:r>
              <a:rPr lang="en-US"/>
              <a:t>UNITS SOLD YEAR ONE</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lotArea>
      <c:layout/>
      <c:lineChart>
        <c:grouping val="standard"/>
        <c:varyColors val="0"/>
        <c:ser>
          <c:idx val="0"/>
          <c:order val="0"/>
          <c:tx>
            <c:strRef>
              <c:f>'3-Year Sales Forecast'!$C$11</c:f>
              <c:strCache>
                <c:ptCount val="1"/>
                <c:pt idx="0">
                  <c:v>Product / Service 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'3-Year Sales Forecast'!$D$11:$O$11</c:f>
              <c:numCache>
                <c:formatCode>#,##0</c:formatCode>
                <c:ptCount val="12"/>
                <c:pt idx="0">
                  <c:v>1779</c:v>
                </c:pt>
                <c:pt idx="1">
                  <c:v>3557</c:v>
                </c:pt>
                <c:pt idx="2">
                  <c:v>2546</c:v>
                </c:pt>
                <c:pt idx="3">
                  <c:v>3555</c:v>
                </c:pt>
                <c:pt idx="4">
                  <c:v>4174</c:v>
                </c:pt>
                <c:pt idx="5">
                  <c:v>1903</c:v>
                </c:pt>
                <c:pt idx="6">
                  <c:v>2291</c:v>
                </c:pt>
                <c:pt idx="7">
                  <c:v>3571</c:v>
                </c:pt>
                <c:pt idx="8">
                  <c:v>2155</c:v>
                </c:pt>
                <c:pt idx="9">
                  <c:v>3174</c:v>
                </c:pt>
                <c:pt idx="10">
                  <c:v>2420</c:v>
                </c:pt>
                <c:pt idx="11">
                  <c:v>2260</c:v>
                </c:pt>
              </c:numCache>
            </c:numRef>
          </c:val>
          <c:smooth val="0"/>
          <c:extLst>
            <c:ext xmlns:c16="http://schemas.microsoft.com/office/drawing/2014/chart" uri="{C3380CC4-5D6E-409C-BE32-E72D297353CC}">
              <c16:uniqueId val="{00000000-CC0D-EE41-9488-6BEC5DFD1535}"/>
            </c:ext>
          </c:extLst>
        </c:ser>
        <c:ser>
          <c:idx val="1"/>
          <c:order val="1"/>
          <c:tx>
            <c:strRef>
              <c:f>'3-Year Sales Forecast'!$C$12</c:f>
              <c:strCache>
                <c:ptCount val="1"/>
                <c:pt idx="0">
                  <c:v>Product / Service 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'3-Year Sales Forecast'!$D$12:$O$12</c:f>
              <c:numCache>
                <c:formatCode>#,##0</c:formatCode>
                <c:ptCount val="12"/>
                <c:pt idx="0">
                  <c:v>1737</c:v>
                </c:pt>
                <c:pt idx="1">
                  <c:v>3279</c:v>
                </c:pt>
                <c:pt idx="2">
                  <c:v>4019</c:v>
                </c:pt>
                <c:pt idx="3">
                  <c:v>3905</c:v>
                </c:pt>
                <c:pt idx="4">
                  <c:v>2488</c:v>
                </c:pt>
                <c:pt idx="5">
                  <c:v>2131</c:v>
                </c:pt>
                <c:pt idx="6">
                  <c:v>3619</c:v>
                </c:pt>
                <c:pt idx="7">
                  <c:v>2747</c:v>
                </c:pt>
                <c:pt idx="8">
                  <c:v>3607</c:v>
                </c:pt>
                <c:pt idx="9">
                  <c:v>2520</c:v>
                </c:pt>
                <c:pt idx="10">
                  <c:v>3492</c:v>
                </c:pt>
                <c:pt idx="11">
                  <c:v>3117</c:v>
                </c:pt>
              </c:numCache>
            </c:numRef>
          </c:val>
          <c:smooth val="0"/>
          <c:extLst>
            <c:ext xmlns:c16="http://schemas.microsoft.com/office/drawing/2014/chart" uri="{C3380CC4-5D6E-409C-BE32-E72D297353CC}">
              <c16:uniqueId val="{00000001-CC0D-EE41-9488-6BEC5DFD1535}"/>
            </c:ext>
          </c:extLst>
        </c:ser>
        <c:ser>
          <c:idx val="2"/>
          <c:order val="2"/>
          <c:tx>
            <c:strRef>
              <c:f>'3-Year Sales Forecast'!$C$13</c:f>
              <c:strCache>
                <c:ptCount val="1"/>
                <c:pt idx="0">
                  <c:v>Product / Service 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'3-Year Sales Forecast'!$D$13:$O$13</c:f>
              <c:numCache>
                <c:formatCode>#,##0</c:formatCode>
                <c:ptCount val="12"/>
                <c:pt idx="0">
                  <c:v>2949</c:v>
                </c:pt>
                <c:pt idx="1">
                  <c:v>2762</c:v>
                </c:pt>
                <c:pt idx="2">
                  <c:v>1802</c:v>
                </c:pt>
                <c:pt idx="3">
                  <c:v>1838</c:v>
                </c:pt>
                <c:pt idx="4">
                  <c:v>2753</c:v>
                </c:pt>
                <c:pt idx="5">
                  <c:v>2478</c:v>
                </c:pt>
                <c:pt idx="6">
                  <c:v>1553</c:v>
                </c:pt>
                <c:pt idx="7">
                  <c:v>1419</c:v>
                </c:pt>
                <c:pt idx="8">
                  <c:v>2909</c:v>
                </c:pt>
                <c:pt idx="9">
                  <c:v>2137</c:v>
                </c:pt>
                <c:pt idx="10">
                  <c:v>1448</c:v>
                </c:pt>
                <c:pt idx="11">
                  <c:v>2035</c:v>
                </c:pt>
              </c:numCache>
            </c:numRef>
          </c:val>
          <c:smooth val="0"/>
          <c:extLst>
            <c:ext xmlns:c16="http://schemas.microsoft.com/office/drawing/2014/chart" uri="{C3380CC4-5D6E-409C-BE32-E72D297353CC}">
              <c16:uniqueId val="{00000002-CC0D-EE41-9488-6BEC5DFD1535}"/>
            </c:ext>
          </c:extLst>
        </c:ser>
        <c:ser>
          <c:idx val="3"/>
          <c:order val="3"/>
          <c:tx>
            <c:strRef>
              <c:f>'3-Year Sales Forecast'!$C$14</c:f>
              <c:strCache>
                <c:ptCount val="1"/>
                <c:pt idx="0">
                  <c:v>Product / Service 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'3-Year Sales Forecast'!$D$14:$O$14</c:f>
              <c:numCache>
                <c:formatCode>#,##0</c:formatCode>
                <c:ptCount val="12"/>
                <c:pt idx="0">
                  <c:v>1184</c:v>
                </c:pt>
                <c:pt idx="1">
                  <c:v>1838</c:v>
                </c:pt>
                <c:pt idx="2">
                  <c:v>2613</c:v>
                </c:pt>
                <c:pt idx="3">
                  <c:v>2073</c:v>
                </c:pt>
                <c:pt idx="4">
                  <c:v>1702</c:v>
                </c:pt>
                <c:pt idx="5">
                  <c:v>3356</c:v>
                </c:pt>
                <c:pt idx="6">
                  <c:v>2222</c:v>
                </c:pt>
                <c:pt idx="7">
                  <c:v>2305</c:v>
                </c:pt>
                <c:pt idx="8">
                  <c:v>3390</c:v>
                </c:pt>
                <c:pt idx="9">
                  <c:v>1939</c:v>
                </c:pt>
                <c:pt idx="10">
                  <c:v>1819</c:v>
                </c:pt>
                <c:pt idx="11">
                  <c:v>3166</c:v>
                </c:pt>
              </c:numCache>
            </c:numRef>
          </c:val>
          <c:smooth val="0"/>
          <c:extLst>
            <c:ext xmlns:c16="http://schemas.microsoft.com/office/drawing/2014/chart" uri="{C3380CC4-5D6E-409C-BE32-E72D297353CC}">
              <c16:uniqueId val="{00000003-CC0D-EE41-9488-6BEC5DFD1535}"/>
            </c:ext>
          </c:extLst>
        </c:ser>
        <c:ser>
          <c:idx val="4"/>
          <c:order val="4"/>
          <c:tx>
            <c:strRef>
              <c:f>'3-Year Sales Forecast'!$C$15</c:f>
              <c:strCache>
                <c:ptCount val="1"/>
                <c:pt idx="0">
                  <c:v>Product / Service 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'3-Year Sales Forecast'!$D$15:$O$15</c:f>
              <c:numCache>
                <c:formatCode>#,##0</c:formatCode>
                <c:ptCount val="12"/>
                <c:pt idx="0">
                  <c:v>1480</c:v>
                </c:pt>
                <c:pt idx="1">
                  <c:v>2192</c:v>
                </c:pt>
                <c:pt idx="2">
                  <c:v>1559</c:v>
                </c:pt>
                <c:pt idx="3">
                  <c:v>2539</c:v>
                </c:pt>
                <c:pt idx="4">
                  <c:v>2239</c:v>
                </c:pt>
                <c:pt idx="5">
                  <c:v>2513</c:v>
                </c:pt>
                <c:pt idx="6">
                  <c:v>1320</c:v>
                </c:pt>
                <c:pt idx="7">
                  <c:v>3142</c:v>
                </c:pt>
                <c:pt idx="8">
                  <c:v>3245</c:v>
                </c:pt>
                <c:pt idx="9">
                  <c:v>3318</c:v>
                </c:pt>
                <c:pt idx="10">
                  <c:v>1900</c:v>
                </c:pt>
                <c:pt idx="11">
                  <c:v>2292</c:v>
                </c:pt>
              </c:numCache>
            </c:numRef>
          </c:val>
          <c:smooth val="0"/>
          <c:extLst>
            <c:ext xmlns:c16="http://schemas.microsoft.com/office/drawing/2014/chart" uri="{C3380CC4-5D6E-409C-BE32-E72D297353CC}">
              <c16:uniqueId val="{00000004-CC0D-EE41-9488-6BEC5DFD1535}"/>
            </c:ext>
          </c:extLst>
        </c:ser>
        <c:dLbls>
          <c:showLegendKey val="0"/>
          <c:showVal val="0"/>
          <c:showCatName val="0"/>
          <c:showSerName val="0"/>
          <c:showPercent val="0"/>
          <c:showBubbleSize val="0"/>
        </c:dLbls>
        <c:marker val="1"/>
        <c:smooth val="0"/>
        <c:axId val="1367307519"/>
        <c:axId val="1366642575"/>
      </c:lineChart>
      <c:catAx>
        <c:axId val="13673075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366642575"/>
        <c:crosses val="autoZero"/>
        <c:auto val="1"/>
        <c:lblAlgn val="ctr"/>
        <c:lblOffset val="100"/>
        <c:noMultiLvlLbl val="0"/>
      </c:catAx>
      <c:valAx>
        <c:axId val="1366642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367307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50">
          <a:latin typeface="Century Gothic" panose="020B0502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Century Gothic" panose="020B0502020202020204" pitchFamily="34" charset="0"/>
                <a:ea typeface="+mn-ea"/>
                <a:cs typeface="+mn-cs"/>
              </a:defRPr>
            </a:pPr>
            <a:r>
              <a:rPr lang="en-US"/>
              <a:t>GROSS PROFIT YEAR ONE</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lotArea>
      <c:layout/>
      <c:barChart>
        <c:barDir val="col"/>
        <c:grouping val="clustered"/>
        <c:varyColors val="0"/>
        <c:ser>
          <c:idx val="0"/>
          <c:order val="0"/>
          <c:tx>
            <c:strRef>
              <c:f>'3-Year Sales Forecast'!$C$48</c:f>
              <c:strCache>
                <c:ptCount val="1"/>
                <c:pt idx="0">
                  <c:v>Product / Service 1</c:v>
                </c:pt>
              </c:strCache>
            </c:strRef>
          </c:tx>
          <c:spPr>
            <a:solidFill>
              <a:schemeClr val="accent1"/>
            </a:solidFill>
            <a:ln>
              <a:noFill/>
            </a:ln>
            <a:effectLst/>
          </c:spPr>
          <c:invertIfNegative val="0"/>
          <c:val>
            <c:numRef>
              <c:f>'3-Year Sales Forecast'!$D$48:$O$48</c:f>
              <c:numCache>
                <c:formatCode>"$"#,##0_);[Red]\("$"#,##0\)</c:formatCode>
                <c:ptCount val="12"/>
                <c:pt idx="0">
                  <c:v>12453</c:v>
                </c:pt>
                <c:pt idx="1">
                  <c:v>24899</c:v>
                </c:pt>
                <c:pt idx="2">
                  <c:v>17822</c:v>
                </c:pt>
                <c:pt idx="3">
                  <c:v>23107.5</c:v>
                </c:pt>
                <c:pt idx="4">
                  <c:v>27131</c:v>
                </c:pt>
                <c:pt idx="5">
                  <c:v>12369.5</c:v>
                </c:pt>
                <c:pt idx="6">
                  <c:v>14891.5</c:v>
                </c:pt>
                <c:pt idx="7">
                  <c:v>23211.5</c:v>
                </c:pt>
                <c:pt idx="8">
                  <c:v>14007.5</c:v>
                </c:pt>
                <c:pt idx="9">
                  <c:v>22218</c:v>
                </c:pt>
                <c:pt idx="10">
                  <c:v>21780</c:v>
                </c:pt>
                <c:pt idx="11">
                  <c:v>20340</c:v>
                </c:pt>
              </c:numCache>
            </c:numRef>
          </c:val>
          <c:extLst>
            <c:ext xmlns:c16="http://schemas.microsoft.com/office/drawing/2014/chart" uri="{C3380CC4-5D6E-409C-BE32-E72D297353CC}">
              <c16:uniqueId val="{00000000-4C72-E643-ACCC-DD6FDFDECEA0}"/>
            </c:ext>
          </c:extLst>
        </c:ser>
        <c:ser>
          <c:idx val="1"/>
          <c:order val="1"/>
          <c:tx>
            <c:strRef>
              <c:f>'3-Year Sales Forecast'!$C$49</c:f>
              <c:strCache>
                <c:ptCount val="1"/>
                <c:pt idx="0">
                  <c:v>Product / Service 2</c:v>
                </c:pt>
              </c:strCache>
            </c:strRef>
          </c:tx>
          <c:spPr>
            <a:solidFill>
              <a:schemeClr val="accent2"/>
            </a:solidFill>
            <a:ln>
              <a:noFill/>
            </a:ln>
            <a:effectLst/>
          </c:spPr>
          <c:invertIfNegative val="0"/>
          <c:val>
            <c:numRef>
              <c:f>'3-Year Sales Forecast'!$D$49:$O$49</c:f>
              <c:numCache>
                <c:formatCode>"$"#,##0_);[Red]\("$"#,##0\)</c:formatCode>
                <c:ptCount val="12"/>
                <c:pt idx="0">
                  <c:v>13896</c:v>
                </c:pt>
                <c:pt idx="1">
                  <c:v>26232</c:v>
                </c:pt>
                <c:pt idx="2">
                  <c:v>32152</c:v>
                </c:pt>
                <c:pt idx="3">
                  <c:v>29287.5</c:v>
                </c:pt>
                <c:pt idx="4">
                  <c:v>18660</c:v>
                </c:pt>
                <c:pt idx="5">
                  <c:v>15982.5</c:v>
                </c:pt>
                <c:pt idx="6">
                  <c:v>27142.5</c:v>
                </c:pt>
                <c:pt idx="7">
                  <c:v>20602.5</c:v>
                </c:pt>
                <c:pt idx="8">
                  <c:v>27052.5</c:v>
                </c:pt>
                <c:pt idx="9">
                  <c:v>20160</c:v>
                </c:pt>
                <c:pt idx="10">
                  <c:v>34920</c:v>
                </c:pt>
                <c:pt idx="11">
                  <c:v>31170</c:v>
                </c:pt>
              </c:numCache>
            </c:numRef>
          </c:val>
          <c:extLst>
            <c:ext xmlns:c16="http://schemas.microsoft.com/office/drawing/2014/chart" uri="{C3380CC4-5D6E-409C-BE32-E72D297353CC}">
              <c16:uniqueId val="{00000001-4C72-E643-ACCC-DD6FDFDECEA0}"/>
            </c:ext>
          </c:extLst>
        </c:ser>
        <c:ser>
          <c:idx val="2"/>
          <c:order val="2"/>
          <c:tx>
            <c:strRef>
              <c:f>'3-Year Sales Forecast'!$C$50</c:f>
              <c:strCache>
                <c:ptCount val="1"/>
                <c:pt idx="0">
                  <c:v>Product / Service 3</c:v>
                </c:pt>
              </c:strCache>
            </c:strRef>
          </c:tx>
          <c:spPr>
            <a:solidFill>
              <a:schemeClr val="accent3"/>
            </a:solidFill>
            <a:ln>
              <a:noFill/>
            </a:ln>
            <a:effectLst/>
          </c:spPr>
          <c:invertIfNegative val="0"/>
          <c:val>
            <c:numRef>
              <c:f>'3-Year Sales Forecast'!$D$50:$O$50</c:f>
              <c:numCache>
                <c:formatCode>"$"#,##0_);[Red]\("$"#,##0\)</c:formatCode>
                <c:ptCount val="12"/>
                <c:pt idx="0">
                  <c:v>26541</c:v>
                </c:pt>
                <c:pt idx="1">
                  <c:v>24858</c:v>
                </c:pt>
                <c:pt idx="2">
                  <c:v>16218</c:v>
                </c:pt>
                <c:pt idx="3">
                  <c:v>15623</c:v>
                </c:pt>
                <c:pt idx="4">
                  <c:v>23400.5</c:v>
                </c:pt>
                <c:pt idx="5">
                  <c:v>21063</c:v>
                </c:pt>
                <c:pt idx="6">
                  <c:v>13200.5</c:v>
                </c:pt>
                <c:pt idx="7">
                  <c:v>12061.5</c:v>
                </c:pt>
                <c:pt idx="8">
                  <c:v>24726.5</c:v>
                </c:pt>
                <c:pt idx="9">
                  <c:v>19233</c:v>
                </c:pt>
                <c:pt idx="10">
                  <c:v>17376</c:v>
                </c:pt>
                <c:pt idx="11">
                  <c:v>24420</c:v>
                </c:pt>
              </c:numCache>
            </c:numRef>
          </c:val>
          <c:extLst>
            <c:ext xmlns:c16="http://schemas.microsoft.com/office/drawing/2014/chart" uri="{C3380CC4-5D6E-409C-BE32-E72D297353CC}">
              <c16:uniqueId val="{00000002-4C72-E643-ACCC-DD6FDFDECEA0}"/>
            </c:ext>
          </c:extLst>
        </c:ser>
        <c:ser>
          <c:idx val="3"/>
          <c:order val="3"/>
          <c:tx>
            <c:strRef>
              <c:f>'3-Year Sales Forecast'!$C$51</c:f>
              <c:strCache>
                <c:ptCount val="1"/>
                <c:pt idx="0">
                  <c:v>Product / Service 4</c:v>
                </c:pt>
              </c:strCache>
            </c:strRef>
          </c:tx>
          <c:spPr>
            <a:solidFill>
              <a:schemeClr val="accent4"/>
            </a:solidFill>
            <a:ln>
              <a:noFill/>
            </a:ln>
            <a:effectLst/>
          </c:spPr>
          <c:invertIfNegative val="0"/>
          <c:val>
            <c:numRef>
              <c:f>'3-Year Sales Forecast'!$D$51:$O$51</c:f>
              <c:numCache>
                <c:formatCode>"$"#,##0_);[Red]\("$"#,##0\)</c:formatCode>
                <c:ptCount val="12"/>
                <c:pt idx="0">
                  <c:v>13024</c:v>
                </c:pt>
                <c:pt idx="1">
                  <c:v>20218</c:v>
                </c:pt>
                <c:pt idx="2">
                  <c:v>28743</c:v>
                </c:pt>
                <c:pt idx="3">
                  <c:v>21766.5</c:v>
                </c:pt>
                <c:pt idx="4">
                  <c:v>17871</c:v>
                </c:pt>
                <c:pt idx="5">
                  <c:v>35238</c:v>
                </c:pt>
                <c:pt idx="6">
                  <c:v>23331</c:v>
                </c:pt>
                <c:pt idx="7">
                  <c:v>24202.5</c:v>
                </c:pt>
                <c:pt idx="8">
                  <c:v>35595</c:v>
                </c:pt>
                <c:pt idx="9">
                  <c:v>21329</c:v>
                </c:pt>
                <c:pt idx="10">
                  <c:v>23647</c:v>
                </c:pt>
                <c:pt idx="11">
                  <c:v>41158</c:v>
                </c:pt>
              </c:numCache>
            </c:numRef>
          </c:val>
          <c:extLst>
            <c:ext xmlns:c16="http://schemas.microsoft.com/office/drawing/2014/chart" uri="{C3380CC4-5D6E-409C-BE32-E72D297353CC}">
              <c16:uniqueId val="{00000003-4C72-E643-ACCC-DD6FDFDECEA0}"/>
            </c:ext>
          </c:extLst>
        </c:ser>
        <c:ser>
          <c:idx val="4"/>
          <c:order val="4"/>
          <c:tx>
            <c:strRef>
              <c:f>'3-Year Sales Forecast'!$C$52</c:f>
              <c:strCache>
                <c:ptCount val="1"/>
                <c:pt idx="0">
                  <c:v>Product / Service 5</c:v>
                </c:pt>
              </c:strCache>
            </c:strRef>
          </c:tx>
          <c:spPr>
            <a:solidFill>
              <a:schemeClr val="accent5"/>
            </a:solidFill>
            <a:ln>
              <a:noFill/>
            </a:ln>
            <a:effectLst/>
          </c:spPr>
          <c:invertIfNegative val="0"/>
          <c:val>
            <c:numRef>
              <c:f>'3-Year Sales Forecast'!$D$52:$O$52</c:f>
              <c:numCache>
                <c:formatCode>"$"#,##0_);[Red]\("$"#,##0\)</c:formatCode>
                <c:ptCount val="12"/>
                <c:pt idx="0">
                  <c:v>22200</c:v>
                </c:pt>
                <c:pt idx="1">
                  <c:v>32880</c:v>
                </c:pt>
                <c:pt idx="2">
                  <c:v>23385</c:v>
                </c:pt>
                <c:pt idx="3">
                  <c:v>36815.5</c:v>
                </c:pt>
                <c:pt idx="4">
                  <c:v>32465.5</c:v>
                </c:pt>
                <c:pt idx="5">
                  <c:v>36438.5</c:v>
                </c:pt>
                <c:pt idx="6">
                  <c:v>19140</c:v>
                </c:pt>
                <c:pt idx="7">
                  <c:v>45559</c:v>
                </c:pt>
                <c:pt idx="8">
                  <c:v>47052.5</c:v>
                </c:pt>
                <c:pt idx="9">
                  <c:v>49770</c:v>
                </c:pt>
                <c:pt idx="10">
                  <c:v>38000</c:v>
                </c:pt>
                <c:pt idx="11">
                  <c:v>45840</c:v>
                </c:pt>
              </c:numCache>
            </c:numRef>
          </c:val>
          <c:extLst>
            <c:ext xmlns:c16="http://schemas.microsoft.com/office/drawing/2014/chart" uri="{C3380CC4-5D6E-409C-BE32-E72D297353CC}">
              <c16:uniqueId val="{00000004-4C72-E643-ACCC-DD6FDFDECEA0}"/>
            </c:ext>
          </c:extLst>
        </c:ser>
        <c:dLbls>
          <c:showLegendKey val="0"/>
          <c:showVal val="0"/>
          <c:showCatName val="0"/>
          <c:showSerName val="0"/>
          <c:showPercent val="0"/>
          <c:showBubbleSize val="0"/>
        </c:dLbls>
        <c:gapWidth val="219"/>
        <c:axId val="1338549695"/>
        <c:axId val="1360144719"/>
      </c:barChart>
      <c:catAx>
        <c:axId val="13385496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360144719"/>
        <c:crosses val="autoZero"/>
        <c:auto val="1"/>
        <c:lblAlgn val="ctr"/>
        <c:lblOffset val="100"/>
        <c:noMultiLvlLbl val="0"/>
      </c:catAx>
      <c:valAx>
        <c:axId val="1360144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338549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50">
          <a:latin typeface="Century Gothic" panose="020B0502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Century Gothic" panose="020B0502020202020204" pitchFamily="34" charset="0"/>
                <a:ea typeface="+mn-ea"/>
                <a:cs typeface="+mn-cs"/>
              </a:defRPr>
            </a:pPr>
            <a:r>
              <a:rPr lang="en-US"/>
              <a:t>UNITS SOLD YEAR TWO</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lotArea>
      <c:layout/>
      <c:lineChart>
        <c:grouping val="standard"/>
        <c:varyColors val="0"/>
        <c:ser>
          <c:idx val="0"/>
          <c:order val="0"/>
          <c:tx>
            <c:strRef>
              <c:f>'3-Year Sales Forecast'!$C$11</c:f>
              <c:strCache>
                <c:ptCount val="1"/>
                <c:pt idx="0">
                  <c:v>Product / Service 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'3-Year Sales Forecast'!$S$11:$AD$11</c:f>
              <c:numCache>
                <c:formatCode>#,##0</c:formatCode>
                <c:ptCount val="12"/>
                <c:pt idx="0">
                  <c:v>2418</c:v>
                </c:pt>
                <c:pt idx="1">
                  <c:v>4081</c:v>
                </c:pt>
                <c:pt idx="2">
                  <c:v>3840</c:v>
                </c:pt>
                <c:pt idx="3">
                  <c:v>3016</c:v>
                </c:pt>
                <c:pt idx="4">
                  <c:v>2757</c:v>
                </c:pt>
                <c:pt idx="5">
                  <c:v>2625</c:v>
                </c:pt>
                <c:pt idx="6">
                  <c:v>4729</c:v>
                </c:pt>
                <c:pt idx="7">
                  <c:v>2952</c:v>
                </c:pt>
                <c:pt idx="8">
                  <c:v>2456</c:v>
                </c:pt>
                <c:pt idx="9">
                  <c:v>2431</c:v>
                </c:pt>
                <c:pt idx="10">
                  <c:v>2531</c:v>
                </c:pt>
                <c:pt idx="11">
                  <c:v>3580</c:v>
                </c:pt>
              </c:numCache>
            </c:numRef>
          </c:val>
          <c:smooth val="0"/>
          <c:extLst>
            <c:ext xmlns:c16="http://schemas.microsoft.com/office/drawing/2014/chart" uri="{C3380CC4-5D6E-409C-BE32-E72D297353CC}">
              <c16:uniqueId val="{00000000-4BC2-7E4C-A4E8-5E7C94BEBB78}"/>
            </c:ext>
          </c:extLst>
        </c:ser>
        <c:ser>
          <c:idx val="1"/>
          <c:order val="1"/>
          <c:tx>
            <c:strRef>
              <c:f>'3-Year Sales Forecast'!$C$12</c:f>
              <c:strCache>
                <c:ptCount val="1"/>
                <c:pt idx="0">
                  <c:v>Product / Service 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'3-Year Sales Forecast'!$S$12:$AD$12</c:f>
              <c:numCache>
                <c:formatCode>#,##0</c:formatCode>
                <c:ptCount val="12"/>
                <c:pt idx="0">
                  <c:v>2732</c:v>
                </c:pt>
                <c:pt idx="1">
                  <c:v>4373</c:v>
                </c:pt>
                <c:pt idx="2">
                  <c:v>3155</c:v>
                </c:pt>
                <c:pt idx="3">
                  <c:v>4498</c:v>
                </c:pt>
                <c:pt idx="4">
                  <c:v>4788</c:v>
                </c:pt>
                <c:pt idx="5">
                  <c:v>2598</c:v>
                </c:pt>
                <c:pt idx="6">
                  <c:v>3457</c:v>
                </c:pt>
                <c:pt idx="7">
                  <c:v>3795</c:v>
                </c:pt>
                <c:pt idx="8">
                  <c:v>3981</c:v>
                </c:pt>
                <c:pt idx="9">
                  <c:v>3641</c:v>
                </c:pt>
                <c:pt idx="10">
                  <c:v>2495</c:v>
                </c:pt>
                <c:pt idx="11">
                  <c:v>3291</c:v>
                </c:pt>
              </c:numCache>
            </c:numRef>
          </c:val>
          <c:smooth val="0"/>
          <c:extLst>
            <c:ext xmlns:c16="http://schemas.microsoft.com/office/drawing/2014/chart" uri="{C3380CC4-5D6E-409C-BE32-E72D297353CC}">
              <c16:uniqueId val="{00000001-4BC2-7E4C-A4E8-5E7C94BEBB78}"/>
            </c:ext>
          </c:extLst>
        </c:ser>
        <c:ser>
          <c:idx val="2"/>
          <c:order val="2"/>
          <c:tx>
            <c:strRef>
              <c:f>'3-Year Sales Forecast'!$C$13</c:f>
              <c:strCache>
                <c:ptCount val="1"/>
                <c:pt idx="0">
                  <c:v>Product / Service 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'3-Year Sales Forecast'!$S$13:$AD$13</c:f>
              <c:numCache>
                <c:formatCode>#,##0</c:formatCode>
                <c:ptCount val="12"/>
                <c:pt idx="0">
                  <c:v>2786</c:v>
                </c:pt>
                <c:pt idx="1">
                  <c:v>3636</c:v>
                </c:pt>
                <c:pt idx="2">
                  <c:v>3640</c:v>
                </c:pt>
                <c:pt idx="3">
                  <c:v>3226</c:v>
                </c:pt>
                <c:pt idx="4">
                  <c:v>2416</c:v>
                </c:pt>
                <c:pt idx="5">
                  <c:v>4258</c:v>
                </c:pt>
                <c:pt idx="6">
                  <c:v>2592</c:v>
                </c:pt>
                <c:pt idx="7">
                  <c:v>3620</c:v>
                </c:pt>
                <c:pt idx="8">
                  <c:v>2921</c:v>
                </c:pt>
                <c:pt idx="9">
                  <c:v>4649</c:v>
                </c:pt>
                <c:pt idx="10">
                  <c:v>4729</c:v>
                </c:pt>
                <c:pt idx="11">
                  <c:v>3400</c:v>
                </c:pt>
              </c:numCache>
            </c:numRef>
          </c:val>
          <c:smooth val="0"/>
          <c:extLst>
            <c:ext xmlns:c16="http://schemas.microsoft.com/office/drawing/2014/chart" uri="{C3380CC4-5D6E-409C-BE32-E72D297353CC}">
              <c16:uniqueId val="{00000002-4BC2-7E4C-A4E8-5E7C94BEBB78}"/>
            </c:ext>
          </c:extLst>
        </c:ser>
        <c:ser>
          <c:idx val="3"/>
          <c:order val="3"/>
          <c:tx>
            <c:strRef>
              <c:f>'3-Year Sales Forecast'!$C$14</c:f>
              <c:strCache>
                <c:ptCount val="1"/>
                <c:pt idx="0">
                  <c:v>Product / Service 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'3-Year Sales Forecast'!$S$14:$AD$14</c:f>
              <c:numCache>
                <c:formatCode>#,##0</c:formatCode>
                <c:ptCount val="12"/>
                <c:pt idx="0">
                  <c:v>3672</c:v>
                </c:pt>
                <c:pt idx="1">
                  <c:v>4269</c:v>
                </c:pt>
                <c:pt idx="2">
                  <c:v>2995</c:v>
                </c:pt>
                <c:pt idx="3">
                  <c:v>2463</c:v>
                </c:pt>
                <c:pt idx="4">
                  <c:v>4599</c:v>
                </c:pt>
                <c:pt idx="5">
                  <c:v>3719</c:v>
                </c:pt>
                <c:pt idx="6">
                  <c:v>4768</c:v>
                </c:pt>
                <c:pt idx="7">
                  <c:v>2366</c:v>
                </c:pt>
                <c:pt idx="8">
                  <c:v>4542</c:v>
                </c:pt>
                <c:pt idx="9">
                  <c:v>3126</c:v>
                </c:pt>
                <c:pt idx="10">
                  <c:v>3958</c:v>
                </c:pt>
                <c:pt idx="11">
                  <c:v>3372</c:v>
                </c:pt>
              </c:numCache>
            </c:numRef>
          </c:val>
          <c:smooth val="0"/>
          <c:extLst>
            <c:ext xmlns:c16="http://schemas.microsoft.com/office/drawing/2014/chart" uri="{C3380CC4-5D6E-409C-BE32-E72D297353CC}">
              <c16:uniqueId val="{00000003-4BC2-7E4C-A4E8-5E7C94BEBB78}"/>
            </c:ext>
          </c:extLst>
        </c:ser>
        <c:ser>
          <c:idx val="4"/>
          <c:order val="4"/>
          <c:tx>
            <c:strRef>
              <c:f>'3-Year Sales Forecast'!$C$15</c:f>
              <c:strCache>
                <c:ptCount val="1"/>
                <c:pt idx="0">
                  <c:v>Product / Service 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'3-Year Sales Forecast'!$S$15:$AD$15</c:f>
              <c:numCache>
                <c:formatCode>#,##0</c:formatCode>
                <c:ptCount val="12"/>
                <c:pt idx="0">
                  <c:v>3039</c:v>
                </c:pt>
                <c:pt idx="1">
                  <c:v>2845</c:v>
                </c:pt>
                <c:pt idx="2">
                  <c:v>4234</c:v>
                </c:pt>
                <c:pt idx="3">
                  <c:v>3327</c:v>
                </c:pt>
                <c:pt idx="4">
                  <c:v>3215</c:v>
                </c:pt>
                <c:pt idx="5">
                  <c:v>4658</c:v>
                </c:pt>
                <c:pt idx="6">
                  <c:v>3962</c:v>
                </c:pt>
                <c:pt idx="7">
                  <c:v>3017</c:v>
                </c:pt>
                <c:pt idx="8">
                  <c:v>2982</c:v>
                </c:pt>
                <c:pt idx="9">
                  <c:v>3454</c:v>
                </c:pt>
                <c:pt idx="10">
                  <c:v>3710</c:v>
                </c:pt>
                <c:pt idx="11">
                  <c:v>3632</c:v>
                </c:pt>
              </c:numCache>
            </c:numRef>
          </c:val>
          <c:smooth val="0"/>
          <c:extLst>
            <c:ext xmlns:c16="http://schemas.microsoft.com/office/drawing/2014/chart" uri="{C3380CC4-5D6E-409C-BE32-E72D297353CC}">
              <c16:uniqueId val="{00000004-4BC2-7E4C-A4E8-5E7C94BEBB78}"/>
            </c:ext>
          </c:extLst>
        </c:ser>
        <c:dLbls>
          <c:showLegendKey val="0"/>
          <c:showVal val="0"/>
          <c:showCatName val="0"/>
          <c:showSerName val="0"/>
          <c:showPercent val="0"/>
          <c:showBubbleSize val="0"/>
        </c:dLbls>
        <c:marker val="1"/>
        <c:smooth val="0"/>
        <c:axId val="1367307519"/>
        <c:axId val="1366642575"/>
      </c:lineChart>
      <c:catAx>
        <c:axId val="13673075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366642575"/>
        <c:crosses val="autoZero"/>
        <c:auto val="1"/>
        <c:lblAlgn val="ctr"/>
        <c:lblOffset val="100"/>
        <c:noMultiLvlLbl val="0"/>
      </c:catAx>
      <c:valAx>
        <c:axId val="1366642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367307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50">
          <a:latin typeface="Century Gothic" panose="020B0502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Century Gothic" panose="020B0502020202020204" pitchFamily="34" charset="0"/>
                <a:ea typeface="+mn-ea"/>
                <a:cs typeface="+mn-cs"/>
              </a:defRPr>
            </a:pPr>
            <a:r>
              <a:rPr lang="en-US"/>
              <a:t>GROSS PROFIT YEAR TWO</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lotArea>
      <c:layout/>
      <c:barChart>
        <c:barDir val="col"/>
        <c:grouping val="clustered"/>
        <c:varyColors val="0"/>
        <c:ser>
          <c:idx val="0"/>
          <c:order val="0"/>
          <c:tx>
            <c:strRef>
              <c:f>'3-Year Sales Forecast'!$C$48</c:f>
              <c:strCache>
                <c:ptCount val="1"/>
                <c:pt idx="0">
                  <c:v>Product / Service 1</c:v>
                </c:pt>
              </c:strCache>
            </c:strRef>
          </c:tx>
          <c:spPr>
            <a:solidFill>
              <a:schemeClr val="accent1"/>
            </a:solidFill>
            <a:ln>
              <a:noFill/>
            </a:ln>
            <a:effectLst/>
          </c:spPr>
          <c:invertIfNegative val="0"/>
          <c:val>
            <c:numRef>
              <c:f>'3-Year Sales Forecast'!$S$48:$AD$48</c:f>
              <c:numCache>
                <c:formatCode>"$"#,##0_);[Red]\("$"#,##0\)</c:formatCode>
                <c:ptCount val="12"/>
                <c:pt idx="0">
                  <c:v>17167.8</c:v>
                </c:pt>
                <c:pt idx="1">
                  <c:v>28975.1</c:v>
                </c:pt>
                <c:pt idx="2">
                  <c:v>27264</c:v>
                </c:pt>
                <c:pt idx="3">
                  <c:v>21413.599999999999</c:v>
                </c:pt>
                <c:pt idx="4">
                  <c:v>19574.7</c:v>
                </c:pt>
                <c:pt idx="5">
                  <c:v>18637.5</c:v>
                </c:pt>
                <c:pt idx="6">
                  <c:v>33575.9</c:v>
                </c:pt>
                <c:pt idx="7">
                  <c:v>20959.2</c:v>
                </c:pt>
                <c:pt idx="8">
                  <c:v>17437.599999999999</c:v>
                </c:pt>
                <c:pt idx="9">
                  <c:v>17017</c:v>
                </c:pt>
                <c:pt idx="10">
                  <c:v>23032.1</c:v>
                </c:pt>
                <c:pt idx="11">
                  <c:v>32578</c:v>
                </c:pt>
              </c:numCache>
            </c:numRef>
          </c:val>
          <c:extLst>
            <c:ext xmlns:c16="http://schemas.microsoft.com/office/drawing/2014/chart" uri="{C3380CC4-5D6E-409C-BE32-E72D297353CC}">
              <c16:uniqueId val="{00000000-8155-EB44-A120-E14B803EFB53}"/>
            </c:ext>
          </c:extLst>
        </c:ser>
        <c:ser>
          <c:idx val="1"/>
          <c:order val="1"/>
          <c:tx>
            <c:strRef>
              <c:f>'3-Year Sales Forecast'!$C$49</c:f>
              <c:strCache>
                <c:ptCount val="1"/>
                <c:pt idx="0">
                  <c:v>Product / Service 2</c:v>
                </c:pt>
              </c:strCache>
            </c:strRef>
          </c:tx>
          <c:spPr>
            <a:solidFill>
              <a:schemeClr val="accent2"/>
            </a:solidFill>
            <a:ln>
              <a:noFill/>
            </a:ln>
            <a:effectLst/>
          </c:spPr>
          <c:invertIfNegative val="0"/>
          <c:val>
            <c:numRef>
              <c:f>'3-Year Sales Forecast'!$S$49:$AD$49</c:f>
              <c:numCache>
                <c:formatCode>"$"#,##0_);[Red]\("$"#,##0\)</c:formatCode>
                <c:ptCount val="12"/>
                <c:pt idx="0">
                  <c:v>21992.600000000002</c:v>
                </c:pt>
                <c:pt idx="1">
                  <c:v>35202.65</c:v>
                </c:pt>
                <c:pt idx="2">
                  <c:v>25397.750000000004</c:v>
                </c:pt>
                <c:pt idx="3">
                  <c:v>36433.799999999996</c:v>
                </c:pt>
                <c:pt idx="4">
                  <c:v>39261.599999999999</c:v>
                </c:pt>
                <c:pt idx="5">
                  <c:v>21563.4</c:v>
                </c:pt>
                <c:pt idx="6">
                  <c:v>27828.850000000002</c:v>
                </c:pt>
                <c:pt idx="7">
                  <c:v>30360</c:v>
                </c:pt>
                <c:pt idx="8">
                  <c:v>31848</c:v>
                </c:pt>
                <c:pt idx="9">
                  <c:v>29310.050000000003</c:v>
                </c:pt>
                <c:pt idx="10">
                  <c:v>25074.75</c:v>
                </c:pt>
                <c:pt idx="11">
                  <c:v>32910</c:v>
                </c:pt>
              </c:numCache>
            </c:numRef>
          </c:val>
          <c:extLst>
            <c:ext xmlns:c16="http://schemas.microsoft.com/office/drawing/2014/chart" uri="{C3380CC4-5D6E-409C-BE32-E72D297353CC}">
              <c16:uniqueId val="{00000001-8155-EB44-A120-E14B803EFB53}"/>
            </c:ext>
          </c:extLst>
        </c:ser>
        <c:ser>
          <c:idx val="2"/>
          <c:order val="2"/>
          <c:tx>
            <c:strRef>
              <c:f>'3-Year Sales Forecast'!$C$50</c:f>
              <c:strCache>
                <c:ptCount val="1"/>
                <c:pt idx="0">
                  <c:v>Product / Service 3</c:v>
                </c:pt>
              </c:strCache>
            </c:strRef>
          </c:tx>
          <c:spPr>
            <a:solidFill>
              <a:schemeClr val="accent3"/>
            </a:solidFill>
            <a:ln>
              <a:noFill/>
            </a:ln>
            <a:effectLst/>
          </c:spPr>
          <c:invertIfNegative val="0"/>
          <c:val>
            <c:numRef>
              <c:f>'3-Year Sales Forecast'!$S$50:$AD$50</c:f>
              <c:numCache>
                <c:formatCode>"$"#,##0_);[Red]\("$"#,##0\)</c:formatCode>
                <c:ptCount val="12"/>
                <c:pt idx="0">
                  <c:v>26467</c:v>
                </c:pt>
                <c:pt idx="1">
                  <c:v>34178.400000000001</c:v>
                </c:pt>
                <c:pt idx="2">
                  <c:v>33852</c:v>
                </c:pt>
                <c:pt idx="3">
                  <c:v>29356.6</c:v>
                </c:pt>
                <c:pt idx="4">
                  <c:v>20536</c:v>
                </c:pt>
                <c:pt idx="5">
                  <c:v>38322</c:v>
                </c:pt>
                <c:pt idx="6">
                  <c:v>23328</c:v>
                </c:pt>
                <c:pt idx="7">
                  <c:v>32580</c:v>
                </c:pt>
                <c:pt idx="8">
                  <c:v>26289</c:v>
                </c:pt>
                <c:pt idx="9">
                  <c:v>41841</c:v>
                </c:pt>
                <c:pt idx="10">
                  <c:v>57220.9</c:v>
                </c:pt>
                <c:pt idx="11">
                  <c:v>41140</c:v>
                </c:pt>
              </c:numCache>
            </c:numRef>
          </c:val>
          <c:extLst>
            <c:ext xmlns:c16="http://schemas.microsoft.com/office/drawing/2014/chart" uri="{C3380CC4-5D6E-409C-BE32-E72D297353CC}">
              <c16:uniqueId val="{00000002-8155-EB44-A120-E14B803EFB53}"/>
            </c:ext>
          </c:extLst>
        </c:ser>
        <c:ser>
          <c:idx val="3"/>
          <c:order val="3"/>
          <c:tx>
            <c:strRef>
              <c:f>'3-Year Sales Forecast'!$C$51</c:f>
              <c:strCache>
                <c:ptCount val="1"/>
                <c:pt idx="0">
                  <c:v>Product / Service 4</c:v>
                </c:pt>
              </c:strCache>
            </c:strRef>
          </c:tx>
          <c:spPr>
            <a:solidFill>
              <a:schemeClr val="accent4"/>
            </a:solidFill>
            <a:ln>
              <a:noFill/>
            </a:ln>
            <a:effectLst/>
          </c:spPr>
          <c:invertIfNegative val="0"/>
          <c:val>
            <c:numRef>
              <c:f>'3-Year Sales Forecast'!$S$51:$AD$51</c:f>
              <c:numCache>
                <c:formatCode>"$"#,##0_);[Red]\("$"#,##0\)</c:formatCode>
                <c:ptCount val="12"/>
                <c:pt idx="0">
                  <c:v>41126.399999999994</c:v>
                </c:pt>
                <c:pt idx="1">
                  <c:v>47385.9</c:v>
                </c:pt>
                <c:pt idx="2">
                  <c:v>32945</c:v>
                </c:pt>
                <c:pt idx="3">
                  <c:v>25861.5</c:v>
                </c:pt>
                <c:pt idx="4">
                  <c:v>48289.5</c:v>
                </c:pt>
                <c:pt idx="5">
                  <c:v>39049.5</c:v>
                </c:pt>
                <c:pt idx="6">
                  <c:v>52448</c:v>
                </c:pt>
                <c:pt idx="7">
                  <c:v>26026</c:v>
                </c:pt>
                <c:pt idx="8">
                  <c:v>49962</c:v>
                </c:pt>
                <c:pt idx="9">
                  <c:v>34386</c:v>
                </c:pt>
                <c:pt idx="10">
                  <c:v>51454</c:v>
                </c:pt>
                <c:pt idx="11">
                  <c:v>43836</c:v>
                </c:pt>
              </c:numCache>
            </c:numRef>
          </c:val>
          <c:extLst>
            <c:ext xmlns:c16="http://schemas.microsoft.com/office/drawing/2014/chart" uri="{C3380CC4-5D6E-409C-BE32-E72D297353CC}">
              <c16:uniqueId val="{00000003-8155-EB44-A120-E14B803EFB53}"/>
            </c:ext>
          </c:extLst>
        </c:ser>
        <c:ser>
          <c:idx val="4"/>
          <c:order val="4"/>
          <c:tx>
            <c:strRef>
              <c:f>'3-Year Sales Forecast'!$C$52</c:f>
              <c:strCache>
                <c:ptCount val="1"/>
                <c:pt idx="0">
                  <c:v>Product / Service 5</c:v>
                </c:pt>
              </c:strCache>
            </c:strRef>
          </c:tx>
          <c:spPr>
            <a:solidFill>
              <a:schemeClr val="accent5"/>
            </a:solidFill>
            <a:ln>
              <a:noFill/>
            </a:ln>
            <a:effectLst/>
          </c:spPr>
          <c:invertIfNegative val="0"/>
          <c:val>
            <c:numRef>
              <c:f>'3-Year Sales Forecast'!$S$52:$AD$52</c:f>
              <c:numCache>
                <c:formatCode>"$"#,##0_);[Red]\("$"#,##0\)</c:formatCode>
                <c:ptCount val="12"/>
                <c:pt idx="0">
                  <c:v>42546</c:v>
                </c:pt>
                <c:pt idx="1">
                  <c:v>39830</c:v>
                </c:pt>
                <c:pt idx="2">
                  <c:v>59276</c:v>
                </c:pt>
                <c:pt idx="3">
                  <c:v>46578</c:v>
                </c:pt>
                <c:pt idx="4">
                  <c:v>45010</c:v>
                </c:pt>
                <c:pt idx="5">
                  <c:v>65212</c:v>
                </c:pt>
                <c:pt idx="6">
                  <c:v>55468</c:v>
                </c:pt>
                <c:pt idx="7">
                  <c:v>42238</c:v>
                </c:pt>
                <c:pt idx="8">
                  <c:v>41748</c:v>
                </c:pt>
                <c:pt idx="9">
                  <c:v>48356</c:v>
                </c:pt>
                <c:pt idx="10">
                  <c:v>70490</c:v>
                </c:pt>
                <c:pt idx="11">
                  <c:v>67192</c:v>
                </c:pt>
              </c:numCache>
            </c:numRef>
          </c:val>
          <c:extLst>
            <c:ext xmlns:c16="http://schemas.microsoft.com/office/drawing/2014/chart" uri="{C3380CC4-5D6E-409C-BE32-E72D297353CC}">
              <c16:uniqueId val="{00000004-8155-EB44-A120-E14B803EFB53}"/>
            </c:ext>
          </c:extLst>
        </c:ser>
        <c:dLbls>
          <c:showLegendKey val="0"/>
          <c:showVal val="0"/>
          <c:showCatName val="0"/>
          <c:showSerName val="0"/>
          <c:showPercent val="0"/>
          <c:showBubbleSize val="0"/>
        </c:dLbls>
        <c:gapWidth val="219"/>
        <c:axId val="1338549695"/>
        <c:axId val="1360144719"/>
      </c:barChart>
      <c:catAx>
        <c:axId val="13385496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360144719"/>
        <c:crosses val="autoZero"/>
        <c:auto val="1"/>
        <c:lblAlgn val="ctr"/>
        <c:lblOffset val="100"/>
        <c:noMultiLvlLbl val="0"/>
      </c:catAx>
      <c:valAx>
        <c:axId val="1360144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338549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50">
          <a:latin typeface="Century Gothic" panose="020B0502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Century Gothic" panose="020B0502020202020204" pitchFamily="34" charset="0"/>
                <a:ea typeface="+mn-ea"/>
                <a:cs typeface="+mn-cs"/>
              </a:defRPr>
            </a:pPr>
            <a:r>
              <a:rPr lang="en-US"/>
              <a:t>UNITS SOLD YEAR THREE</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lotArea>
      <c:layout/>
      <c:lineChart>
        <c:grouping val="standard"/>
        <c:varyColors val="0"/>
        <c:ser>
          <c:idx val="0"/>
          <c:order val="0"/>
          <c:tx>
            <c:strRef>
              <c:f>'3-Year Sales Forecast'!$C$11</c:f>
              <c:strCache>
                <c:ptCount val="1"/>
                <c:pt idx="0">
                  <c:v>Product / Service 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'3-Year Sales Forecast'!$AI$11:$AT$11</c:f>
              <c:numCache>
                <c:formatCode>#,##0</c:formatCode>
                <c:ptCount val="12"/>
                <c:pt idx="0">
                  <c:v>8146</c:v>
                </c:pt>
                <c:pt idx="1">
                  <c:v>4171</c:v>
                </c:pt>
                <c:pt idx="2">
                  <c:v>7662</c:v>
                </c:pt>
                <c:pt idx="3">
                  <c:v>4404</c:v>
                </c:pt>
                <c:pt idx="4">
                  <c:v>8362</c:v>
                </c:pt>
                <c:pt idx="5">
                  <c:v>4476</c:v>
                </c:pt>
                <c:pt idx="6">
                  <c:v>4247</c:v>
                </c:pt>
                <c:pt idx="7">
                  <c:v>6489</c:v>
                </c:pt>
                <c:pt idx="8">
                  <c:v>5323</c:v>
                </c:pt>
                <c:pt idx="9">
                  <c:v>6351</c:v>
                </c:pt>
                <c:pt idx="10">
                  <c:v>7065</c:v>
                </c:pt>
                <c:pt idx="11">
                  <c:v>4540</c:v>
                </c:pt>
              </c:numCache>
            </c:numRef>
          </c:val>
          <c:smooth val="0"/>
          <c:extLst>
            <c:ext xmlns:c16="http://schemas.microsoft.com/office/drawing/2014/chart" uri="{C3380CC4-5D6E-409C-BE32-E72D297353CC}">
              <c16:uniqueId val="{00000000-40C0-5E4E-B6E6-8C68E882FAFC}"/>
            </c:ext>
          </c:extLst>
        </c:ser>
        <c:ser>
          <c:idx val="1"/>
          <c:order val="1"/>
          <c:tx>
            <c:strRef>
              <c:f>'3-Year Sales Forecast'!$C$12</c:f>
              <c:strCache>
                <c:ptCount val="1"/>
                <c:pt idx="0">
                  <c:v>Product / Service 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'3-Year Sales Forecast'!$AI$12:$AT$12</c:f>
              <c:numCache>
                <c:formatCode>#,##0</c:formatCode>
                <c:ptCount val="12"/>
                <c:pt idx="0">
                  <c:v>7430</c:v>
                </c:pt>
                <c:pt idx="1">
                  <c:v>7956</c:v>
                </c:pt>
                <c:pt idx="2">
                  <c:v>5475</c:v>
                </c:pt>
                <c:pt idx="3">
                  <c:v>8133</c:v>
                </c:pt>
                <c:pt idx="4">
                  <c:v>8546</c:v>
                </c:pt>
                <c:pt idx="5">
                  <c:v>3933</c:v>
                </c:pt>
                <c:pt idx="6">
                  <c:v>4715</c:v>
                </c:pt>
                <c:pt idx="7">
                  <c:v>7362</c:v>
                </c:pt>
                <c:pt idx="8">
                  <c:v>6348</c:v>
                </c:pt>
                <c:pt idx="9">
                  <c:v>3656</c:v>
                </c:pt>
                <c:pt idx="10">
                  <c:v>5437</c:v>
                </c:pt>
                <c:pt idx="11">
                  <c:v>6454</c:v>
                </c:pt>
              </c:numCache>
            </c:numRef>
          </c:val>
          <c:smooth val="0"/>
          <c:extLst>
            <c:ext xmlns:c16="http://schemas.microsoft.com/office/drawing/2014/chart" uri="{C3380CC4-5D6E-409C-BE32-E72D297353CC}">
              <c16:uniqueId val="{00000001-40C0-5E4E-B6E6-8C68E882FAFC}"/>
            </c:ext>
          </c:extLst>
        </c:ser>
        <c:ser>
          <c:idx val="2"/>
          <c:order val="2"/>
          <c:tx>
            <c:strRef>
              <c:f>'3-Year Sales Forecast'!$C$13</c:f>
              <c:strCache>
                <c:ptCount val="1"/>
                <c:pt idx="0">
                  <c:v>Product / Service 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'3-Year Sales Forecast'!$AI$13:$AT$13</c:f>
              <c:numCache>
                <c:formatCode>#,##0</c:formatCode>
                <c:ptCount val="12"/>
                <c:pt idx="0">
                  <c:v>7694</c:v>
                </c:pt>
                <c:pt idx="1">
                  <c:v>7127</c:v>
                </c:pt>
                <c:pt idx="2">
                  <c:v>7868</c:v>
                </c:pt>
                <c:pt idx="3">
                  <c:v>3831</c:v>
                </c:pt>
                <c:pt idx="4">
                  <c:v>3840</c:v>
                </c:pt>
                <c:pt idx="5">
                  <c:v>8201</c:v>
                </c:pt>
                <c:pt idx="6">
                  <c:v>7181</c:v>
                </c:pt>
                <c:pt idx="7">
                  <c:v>5828</c:v>
                </c:pt>
                <c:pt idx="8">
                  <c:v>4082</c:v>
                </c:pt>
                <c:pt idx="9">
                  <c:v>3773</c:v>
                </c:pt>
                <c:pt idx="10">
                  <c:v>4447</c:v>
                </c:pt>
                <c:pt idx="11">
                  <c:v>6195</c:v>
                </c:pt>
              </c:numCache>
            </c:numRef>
          </c:val>
          <c:smooth val="0"/>
          <c:extLst>
            <c:ext xmlns:c16="http://schemas.microsoft.com/office/drawing/2014/chart" uri="{C3380CC4-5D6E-409C-BE32-E72D297353CC}">
              <c16:uniqueId val="{00000002-40C0-5E4E-B6E6-8C68E882FAFC}"/>
            </c:ext>
          </c:extLst>
        </c:ser>
        <c:ser>
          <c:idx val="3"/>
          <c:order val="3"/>
          <c:tx>
            <c:strRef>
              <c:f>'3-Year Sales Forecast'!$C$14</c:f>
              <c:strCache>
                <c:ptCount val="1"/>
                <c:pt idx="0">
                  <c:v>Product / Service 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'3-Year Sales Forecast'!$AI$14:$AT$14</c:f>
              <c:numCache>
                <c:formatCode>#,##0</c:formatCode>
                <c:ptCount val="12"/>
                <c:pt idx="0">
                  <c:v>7544</c:v>
                </c:pt>
                <c:pt idx="1">
                  <c:v>4716</c:v>
                </c:pt>
                <c:pt idx="2">
                  <c:v>3907</c:v>
                </c:pt>
                <c:pt idx="3">
                  <c:v>4302</c:v>
                </c:pt>
                <c:pt idx="4">
                  <c:v>4816</c:v>
                </c:pt>
                <c:pt idx="5">
                  <c:v>7998</c:v>
                </c:pt>
                <c:pt idx="6">
                  <c:v>7419</c:v>
                </c:pt>
                <c:pt idx="7">
                  <c:v>7707</c:v>
                </c:pt>
                <c:pt idx="8">
                  <c:v>4919</c:v>
                </c:pt>
                <c:pt idx="9">
                  <c:v>6927</c:v>
                </c:pt>
                <c:pt idx="10">
                  <c:v>6317</c:v>
                </c:pt>
                <c:pt idx="11">
                  <c:v>8245</c:v>
                </c:pt>
              </c:numCache>
            </c:numRef>
          </c:val>
          <c:smooth val="0"/>
          <c:extLst>
            <c:ext xmlns:c16="http://schemas.microsoft.com/office/drawing/2014/chart" uri="{C3380CC4-5D6E-409C-BE32-E72D297353CC}">
              <c16:uniqueId val="{00000003-40C0-5E4E-B6E6-8C68E882FAFC}"/>
            </c:ext>
          </c:extLst>
        </c:ser>
        <c:ser>
          <c:idx val="4"/>
          <c:order val="4"/>
          <c:tx>
            <c:strRef>
              <c:f>'3-Year Sales Forecast'!$C$15</c:f>
              <c:strCache>
                <c:ptCount val="1"/>
                <c:pt idx="0">
                  <c:v>Product / Service 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'3-Year Sales Forecast'!$AI$15:$AT$15</c:f>
              <c:numCache>
                <c:formatCode>#,##0</c:formatCode>
                <c:ptCount val="12"/>
                <c:pt idx="0">
                  <c:v>4401</c:v>
                </c:pt>
                <c:pt idx="1">
                  <c:v>7273</c:v>
                </c:pt>
                <c:pt idx="2">
                  <c:v>4286</c:v>
                </c:pt>
                <c:pt idx="3">
                  <c:v>4322</c:v>
                </c:pt>
                <c:pt idx="4">
                  <c:v>5750</c:v>
                </c:pt>
                <c:pt idx="5">
                  <c:v>6900</c:v>
                </c:pt>
                <c:pt idx="6">
                  <c:v>7411</c:v>
                </c:pt>
                <c:pt idx="7">
                  <c:v>4573</c:v>
                </c:pt>
                <c:pt idx="8">
                  <c:v>4999</c:v>
                </c:pt>
                <c:pt idx="9">
                  <c:v>4036</c:v>
                </c:pt>
                <c:pt idx="10">
                  <c:v>6777</c:v>
                </c:pt>
                <c:pt idx="11">
                  <c:v>6421</c:v>
                </c:pt>
              </c:numCache>
            </c:numRef>
          </c:val>
          <c:smooth val="0"/>
          <c:extLst>
            <c:ext xmlns:c16="http://schemas.microsoft.com/office/drawing/2014/chart" uri="{C3380CC4-5D6E-409C-BE32-E72D297353CC}">
              <c16:uniqueId val="{00000004-40C0-5E4E-B6E6-8C68E882FAFC}"/>
            </c:ext>
          </c:extLst>
        </c:ser>
        <c:dLbls>
          <c:showLegendKey val="0"/>
          <c:showVal val="0"/>
          <c:showCatName val="0"/>
          <c:showSerName val="0"/>
          <c:showPercent val="0"/>
          <c:showBubbleSize val="0"/>
        </c:dLbls>
        <c:marker val="1"/>
        <c:smooth val="0"/>
        <c:axId val="1367307519"/>
        <c:axId val="1366642575"/>
      </c:lineChart>
      <c:catAx>
        <c:axId val="13673075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366642575"/>
        <c:crosses val="autoZero"/>
        <c:auto val="1"/>
        <c:lblAlgn val="ctr"/>
        <c:lblOffset val="100"/>
        <c:noMultiLvlLbl val="0"/>
      </c:catAx>
      <c:valAx>
        <c:axId val="1366642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367307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50">
          <a:latin typeface="Century Gothic" panose="020B0502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Century Gothic" panose="020B0502020202020204" pitchFamily="34" charset="0"/>
                <a:ea typeface="+mn-ea"/>
                <a:cs typeface="+mn-cs"/>
              </a:defRPr>
            </a:pPr>
            <a:r>
              <a:rPr lang="en-US"/>
              <a:t>GROSS PROFIT YEAR THREE</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lotArea>
      <c:layout/>
      <c:barChart>
        <c:barDir val="col"/>
        <c:grouping val="clustered"/>
        <c:varyColors val="0"/>
        <c:ser>
          <c:idx val="0"/>
          <c:order val="0"/>
          <c:tx>
            <c:strRef>
              <c:f>'3-Year Sales Forecast'!$C$48</c:f>
              <c:strCache>
                <c:ptCount val="1"/>
                <c:pt idx="0">
                  <c:v>Product / Service 1</c:v>
                </c:pt>
              </c:strCache>
            </c:strRef>
          </c:tx>
          <c:spPr>
            <a:solidFill>
              <a:schemeClr val="accent1"/>
            </a:solidFill>
            <a:ln>
              <a:noFill/>
            </a:ln>
            <a:effectLst/>
          </c:spPr>
          <c:invertIfNegative val="0"/>
          <c:val>
            <c:numRef>
              <c:f>'3-Year Sales Forecast'!$AI$48:$AT$48</c:f>
              <c:numCache>
                <c:formatCode>"$"#,##0_);[Red]\("$"#,##0\)</c:formatCode>
                <c:ptCount val="12"/>
                <c:pt idx="0">
                  <c:v>57836.6</c:v>
                </c:pt>
                <c:pt idx="1">
                  <c:v>29614.1</c:v>
                </c:pt>
                <c:pt idx="2">
                  <c:v>55166.400000000001</c:v>
                </c:pt>
                <c:pt idx="3">
                  <c:v>31708.799999999999</c:v>
                </c:pt>
                <c:pt idx="4">
                  <c:v>60206.400000000001</c:v>
                </c:pt>
                <c:pt idx="5">
                  <c:v>31779.599999999999</c:v>
                </c:pt>
                <c:pt idx="6">
                  <c:v>30153.699999999997</c:v>
                </c:pt>
                <c:pt idx="7">
                  <c:v>46071.899999999994</c:v>
                </c:pt>
                <c:pt idx="8">
                  <c:v>37793.299999999996</c:v>
                </c:pt>
                <c:pt idx="9">
                  <c:v>45727.200000000004</c:v>
                </c:pt>
                <c:pt idx="10">
                  <c:v>64291.5</c:v>
                </c:pt>
                <c:pt idx="11">
                  <c:v>41314</c:v>
                </c:pt>
              </c:numCache>
            </c:numRef>
          </c:val>
          <c:extLst>
            <c:ext xmlns:c16="http://schemas.microsoft.com/office/drawing/2014/chart" uri="{C3380CC4-5D6E-409C-BE32-E72D297353CC}">
              <c16:uniqueId val="{00000000-9074-394A-9E99-E1B71899176A}"/>
            </c:ext>
          </c:extLst>
        </c:ser>
        <c:ser>
          <c:idx val="1"/>
          <c:order val="1"/>
          <c:tx>
            <c:strRef>
              <c:f>'3-Year Sales Forecast'!$C$49</c:f>
              <c:strCache>
                <c:ptCount val="1"/>
                <c:pt idx="0">
                  <c:v>Product / Service 2</c:v>
                </c:pt>
              </c:strCache>
            </c:strRef>
          </c:tx>
          <c:spPr>
            <a:solidFill>
              <a:schemeClr val="accent2"/>
            </a:solidFill>
            <a:ln>
              <a:noFill/>
            </a:ln>
            <a:effectLst/>
          </c:spPr>
          <c:invertIfNegative val="0"/>
          <c:val>
            <c:numRef>
              <c:f>'3-Year Sales Forecast'!$AI$49:$AT$49</c:f>
              <c:numCache>
                <c:formatCode>"$"#,##0_);[Red]\("$"#,##0\)</c:formatCode>
                <c:ptCount val="12"/>
                <c:pt idx="0">
                  <c:v>59440</c:v>
                </c:pt>
                <c:pt idx="1">
                  <c:v>63648</c:v>
                </c:pt>
                <c:pt idx="2">
                  <c:v>44894.999999999993</c:v>
                </c:pt>
                <c:pt idx="3">
                  <c:v>66690.599999999991</c:v>
                </c:pt>
                <c:pt idx="4">
                  <c:v>70077.2</c:v>
                </c:pt>
                <c:pt idx="5">
                  <c:v>32250.6</c:v>
                </c:pt>
                <c:pt idx="6">
                  <c:v>38663</c:v>
                </c:pt>
                <c:pt idx="7">
                  <c:v>60368.399999999994</c:v>
                </c:pt>
                <c:pt idx="8">
                  <c:v>52053.599999999999</c:v>
                </c:pt>
                <c:pt idx="9">
                  <c:v>29979.199999999997</c:v>
                </c:pt>
                <c:pt idx="10">
                  <c:v>55457.399999999994</c:v>
                </c:pt>
                <c:pt idx="11">
                  <c:v>65830.799999999988</c:v>
                </c:pt>
              </c:numCache>
            </c:numRef>
          </c:val>
          <c:extLst>
            <c:ext xmlns:c16="http://schemas.microsoft.com/office/drawing/2014/chart" uri="{C3380CC4-5D6E-409C-BE32-E72D297353CC}">
              <c16:uniqueId val="{00000001-9074-394A-9E99-E1B71899176A}"/>
            </c:ext>
          </c:extLst>
        </c:ser>
        <c:ser>
          <c:idx val="2"/>
          <c:order val="2"/>
          <c:tx>
            <c:strRef>
              <c:f>'3-Year Sales Forecast'!$C$50</c:f>
              <c:strCache>
                <c:ptCount val="1"/>
                <c:pt idx="0">
                  <c:v>Product / Service 3</c:v>
                </c:pt>
              </c:strCache>
            </c:strRef>
          </c:tx>
          <c:spPr>
            <a:solidFill>
              <a:schemeClr val="accent3"/>
            </a:solidFill>
            <a:ln>
              <a:noFill/>
            </a:ln>
            <a:effectLst/>
          </c:spPr>
          <c:invertIfNegative val="0"/>
          <c:val>
            <c:numRef>
              <c:f>'3-Year Sales Forecast'!$AI$50:$AT$50</c:f>
              <c:numCache>
                <c:formatCode>"$"#,##0_);[Red]\("$"#,##0\)</c:formatCode>
                <c:ptCount val="12"/>
                <c:pt idx="0">
                  <c:v>69246</c:v>
                </c:pt>
                <c:pt idx="1">
                  <c:v>64143</c:v>
                </c:pt>
                <c:pt idx="2">
                  <c:v>70812</c:v>
                </c:pt>
                <c:pt idx="3">
                  <c:v>34479</c:v>
                </c:pt>
                <c:pt idx="4">
                  <c:v>34560</c:v>
                </c:pt>
                <c:pt idx="5">
                  <c:v>73809</c:v>
                </c:pt>
                <c:pt idx="6">
                  <c:v>64629</c:v>
                </c:pt>
                <c:pt idx="7">
                  <c:v>52452</c:v>
                </c:pt>
                <c:pt idx="8">
                  <c:v>36738</c:v>
                </c:pt>
                <c:pt idx="9">
                  <c:v>33957</c:v>
                </c:pt>
                <c:pt idx="10">
                  <c:v>53364</c:v>
                </c:pt>
                <c:pt idx="11">
                  <c:v>74340</c:v>
                </c:pt>
              </c:numCache>
            </c:numRef>
          </c:val>
          <c:extLst>
            <c:ext xmlns:c16="http://schemas.microsoft.com/office/drawing/2014/chart" uri="{C3380CC4-5D6E-409C-BE32-E72D297353CC}">
              <c16:uniqueId val="{00000002-9074-394A-9E99-E1B71899176A}"/>
            </c:ext>
          </c:extLst>
        </c:ser>
        <c:ser>
          <c:idx val="3"/>
          <c:order val="3"/>
          <c:tx>
            <c:strRef>
              <c:f>'3-Year Sales Forecast'!$C$51</c:f>
              <c:strCache>
                <c:ptCount val="1"/>
                <c:pt idx="0">
                  <c:v>Product / Service 4</c:v>
                </c:pt>
              </c:strCache>
            </c:strRef>
          </c:tx>
          <c:spPr>
            <a:solidFill>
              <a:schemeClr val="accent4"/>
            </a:solidFill>
            <a:ln>
              <a:noFill/>
            </a:ln>
            <a:effectLst/>
          </c:spPr>
          <c:invertIfNegative val="0"/>
          <c:val>
            <c:numRef>
              <c:f>'3-Year Sales Forecast'!$AI$51:$AT$51</c:f>
              <c:numCache>
                <c:formatCode>"$"#,##0_);[Red]\("$"#,##0\)</c:formatCode>
                <c:ptCount val="12"/>
                <c:pt idx="0">
                  <c:v>82984</c:v>
                </c:pt>
                <c:pt idx="1">
                  <c:v>52347.6</c:v>
                </c:pt>
                <c:pt idx="2">
                  <c:v>43367.7</c:v>
                </c:pt>
                <c:pt idx="3">
                  <c:v>47752.2</c:v>
                </c:pt>
                <c:pt idx="4">
                  <c:v>53457.599999999999</c:v>
                </c:pt>
                <c:pt idx="5">
                  <c:v>88777.8</c:v>
                </c:pt>
                <c:pt idx="6">
                  <c:v>82350.899999999994</c:v>
                </c:pt>
                <c:pt idx="7">
                  <c:v>85547.7</c:v>
                </c:pt>
                <c:pt idx="8">
                  <c:v>54600.9</c:v>
                </c:pt>
                <c:pt idx="9">
                  <c:v>76889.7</c:v>
                </c:pt>
                <c:pt idx="10">
                  <c:v>82752.7</c:v>
                </c:pt>
                <c:pt idx="11">
                  <c:v>108009.5</c:v>
                </c:pt>
              </c:numCache>
            </c:numRef>
          </c:val>
          <c:extLst>
            <c:ext xmlns:c16="http://schemas.microsoft.com/office/drawing/2014/chart" uri="{C3380CC4-5D6E-409C-BE32-E72D297353CC}">
              <c16:uniqueId val="{00000003-9074-394A-9E99-E1B71899176A}"/>
            </c:ext>
          </c:extLst>
        </c:ser>
        <c:ser>
          <c:idx val="4"/>
          <c:order val="4"/>
          <c:tx>
            <c:strRef>
              <c:f>'3-Year Sales Forecast'!$C$52</c:f>
              <c:strCache>
                <c:ptCount val="1"/>
                <c:pt idx="0">
                  <c:v>Product / Service 5</c:v>
                </c:pt>
              </c:strCache>
            </c:strRef>
          </c:tx>
          <c:spPr>
            <a:solidFill>
              <a:schemeClr val="accent5"/>
            </a:solidFill>
            <a:ln>
              <a:noFill/>
            </a:ln>
            <a:effectLst/>
          </c:spPr>
          <c:invertIfNegative val="0"/>
          <c:val>
            <c:numRef>
              <c:f>'3-Year Sales Forecast'!$AI$52:$AT$52</c:f>
              <c:numCache>
                <c:formatCode>"$"#,##0_);[Red]\("$"#,##0\)</c:formatCode>
                <c:ptCount val="12"/>
                <c:pt idx="0">
                  <c:v>59413.5</c:v>
                </c:pt>
                <c:pt idx="1">
                  <c:v>98185.5</c:v>
                </c:pt>
                <c:pt idx="2">
                  <c:v>58932.5</c:v>
                </c:pt>
                <c:pt idx="3">
                  <c:v>59427.5</c:v>
                </c:pt>
                <c:pt idx="4">
                  <c:v>81075</c:v>
                </c:pt>
                <c:pt idx="5">
                  <c:v>97290</c:v>
                </c:pt>
                <c:pt idx="6">
                  <c:v>107459.5</c:v>
                </c:pt>
                <c:pt idx="7">
                  <c:v>66308.5</c:v>
                </c:pt>
                <c:pt idx="8">
                  <c:v>72485.5</c:v>
                </c:pt>
                <c:pt idx="9">
                  <c:v>58522</c:v>
                </c:pt>
                <c:pt idx="10">
                  <c:v>132151.5</c:v>
                </c:pt>
                <c:pt idx="11">
                  <c:v>125209.5</c:v>
                </c:pt>
              </c:numCache>
            </c:numRef>
          </c:val>
          <c:extLst>
            <c:ext xmlns:c16="http://schemas.microsoft.com/office/drawing/2014/chart" uri="{C3380CC4-5D6E-409C-BE32-E72D297353CC}">
              <c16:uniqueId val="{00000004-9074-394A-9E99-E1B71899176A}"/>
            </c:ext>
          </c:extLst>
        </c:ser>
        <c:dLbls>
          <c:showLegendKey val="0"/>
          <c:showVal val="0"/>
          <c:showCatName val="0"/>
          <c:showSerName val="0"/>
          <c:showPercent val="0"/>
          <c:showBubbleSize val="0"/>
        </c:dLbls>
        <c:gapWidth val="219"/>
        <c:axId val="1338549695"/>
        <c:axId val="1360144719"/>
      </c:barChart>
      <c:catAx>
        <c:axId val="13385496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360144719"/>
        <c:crosses val="autoZero"/>
        <c:auto val="1"/>
        <c:lblAlgn val="ctr"/>
        <c:lblOffset val="100"/>
        <c:noMultiLvlLbl val="0"/>
      </c:catAx>
      <c:valAx>
        <c:axId val="1360144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338549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50">
          <a:latin typeface="Century Gothic" panose="020B0502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Century Gothic" panose="020B0502020202020204" pitchFamily="34" charset="0"/>
                <a:ea typeface="+mn-ea"/>
                <a:cs typeface="+mn-cs"/>
              </a:defRPr>
            </a:pPr>
            <a:r>
              <a:rPr lang="en-US"/>
              <a:t>3-YEAR UNITS SOLD</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lotArea>
      <c:layout/>
      <c:lineChart>
        <c:grouping val="standard"/>
        <c:varyColors val="0"/>
        <c:ser>
          <c:idx val="0"/>
          <c:order val="0"/>
          <c:tx>
            <c:strRef>
              <c:f>'3-Year Sales Forecast'!$C$59</c:f>
              <c:strCache>
                <c:ptCount val="1"/>
                <c:pt idx="0">
                  <c:v>TOTAL UNITS SOLD Y1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'3-Year Sales Forecast'!$D$59:$O$59</c:f>
              <c:numCache>
                <c:formatCode>#,##0</c:formatCode>
                <c:ptCount val="12"/>
                <c:pt idx="0">
                  <c:v>9129</c:v>
                </c:pt>
                <c:pt idx="1">
                  <c:v>13628</c:v>
                </c:pt>
                <c:pt idx="2">
                  <c:v>12539</c:v>
                </c:pt>
                <c:pt idx="3">
                  <c:v>13910</c:v>
                </c:pt>
                <c:pt idx="4">
                  <c:v>13356</c:v>
                </c:pt>
                <c:pt idx="5">
                  <c:v>12381</c:v>
                </c:pt>
                <c:pt idx="6">
                  <c:v>11005</c:v>
                </c:pt>
                <c:pt idx="7">
                  <c:v>13184</c:v>
                </c:pt>
                <c:pt idx="8">
                  <c:v>15306</c:v>
                </c:pt>
                <c:pt idx="9">
                  <c:v>13088</c:v>
                </c:pt>
                <c:pt idx="10">
                  <c:v>11079</c:v>
                </c:pt>
                <c:pt idx="11">
                  <c:v>12870</c:v>
                </c:pt>
              </c:numCache>
            </c:numRef>
          </c:val>
          <c:smooth val="0"/>
          <c:extLst>
            <c:ext xmlns:c16="http://schemas.microsoft.com/office/drawing/2014/chart" uri="{C3380CC4-5D6E-409C-BE32-E72D297353CC}">
              <c16:uniqueId val="{00000000-2F54-6C4B-BECD-A5B8853DF83C}"/>
            </c:ext>
          </c:extLst>
        </c:ser>
        <c:ser>
          <c:idx val="1"/>
          <c:order val="1"/>
          <c:tx>
            <c:strRef>
              <c:f>'3-Year Sales Forecast'!$C$60</c:f>
              <c:strCache>
                <c:ptCount val="1"/>
                <c:pt idx="0">
                  <c:v>TOTAL UNITS SOLD Y2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'3-Year Sales Forecast'!$D$60:$O$60</c:f>
              <c:numCache>
                <c:formatCode>#,##0</c:formatCode>
                <c:ptCount val="12"/>
                <c:pt idx="0">
                  <c:v>14647</c:v>
                </c:pt>
                <c:pt idx="1">
                  <c:v>19204</c:v>
                </c:pt>
                <c:pt idx="2">
                  <c:v>17864</c:v>
                </c:pt>
                <c:pt idx="3">
                  <c:v>16530</c:v>
                </c:pt>
                <c:pt idx="4">
                  <c:v>17775</c:v>
                </c:pt>
                <c:pt idx="5">
                  <c:v>17858</c:v>
                </c:pt>
                <c:pt idx="6">
                  <c:v>19508</c:v>
                </c:pt>
                <c:pt idx="7">
                  <c:v>15750</c:v>
                </c:pt>
                <c:pt idx="8">
                  <c:v>16882</c:v>
                </c:pt>
                <c:pt idx="9">
                  <c:v>17301</c:v>
                </c:pt>
                <c:pt idx="10">
                  <c:v>17423</c:v>
                </c:pt>
                <c:pt idx="11">
                  <c:v>17275</c:v>
                </c:pt>
              </c:numCache>
            </c:numRef>
          </c:val>
          <c:smooth val="0"/>
          <c:extLst>
            <c:ext xmlns:c16="http://schemas.microsoft.com/office/drawing/2014/chart" uri="{C3380CC4-5D6E-409C-BE32-E72D297353CC}">
              <c16:uniqueId val="{00000001-2F54-6C4B-BECD-A5B8853DF83C}"/>
            </c:ext>
          </c:extLst>
        </c:ser>
        <c:ser>
          <c:idx val="2"/>
          <c:order val="2"/>
          <c:tx>
            <c:strRef>
              <c:f>'3-Year Sales Forecast'!$C$61</c:f>
              <c:strCache>
                <c:ptCount val="1"/>
                <c:pt idx="0">
                  <c:v>TOTAL UNITS SOLD Y3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'3-Year Sales Forecast'!$D$61:$O$61</c:f>
              <c:numCache>
                <c:formatCode>#,##0</c:formatCode>
                <c:ptCount val="12"/>
                <c:pt idx="0">
                  <c:v>35215</c:v>
                </c:pt>
                <c:pt idx="1">
                  <c:v>31243</c:v>
                </c:pt>
                <c:pt idx="2">
                  <c:v>29198</c:v>
                </c:pt>
                <c:pt idx="3">
                  <c:v>24992</c:v>
                </c:pt>
                <c:pt idx="4">
                  <c:v>31314</c:v>
                </c:pt>
                <c:pt idx="5">
                  <c:v>31508</c:v>
                </c:pt>
                <c:pt idx="6">
                  <c:v>30973</c:v>
                </c:pt>
                <c:pt idx="7">
                  <c:v>31959</c:v>
                </c:pt>
                <c:pt idx="8">
                  <c:v>25671</c:v>
                </c:pt>
                <c:pt idx="9">
                  <c:v>24743</c:v>
                </c:pt>
                <c:pt idx="10">
                  <c:v>30043</c:v>
                </c:pt>
                <c:pt idx="11">
                  <c:v>31855</c:v>
                </c:pt>
              </c:numCache>
            </c:numRef>
          </c:val>
          <c:smooth val="0"/>
          <c:extLst>
            <c:ext xmlns:c16="http://schemas.microsoft.com/office/drawing/2014/chart" uri="{C3380CC4-5D6E-409C-BE32-E72D297353CC}">
              <c16:uniqueId val="{00000002-2F54-6C4B-BECD-A5B8853DF83C}"/>
            </c:ext>
          </c:extLst>
        </c:ser>
        <c:dLbls>
          <c:showLegendKey val="0"/>
          <c:showVal val="0"/>
          <c:showCatName val="0"/>
          <c:showSerName val="0"/>
          <c:showPercent val="0"/>
          <c:showBubbleSize val="0"/>
        </c:dLbls>
        <c:marker val="1"/>
        <c:smooth val="0"/>
        <c:axId val="1989816975"/>
        <c:axId val="1989861471"/>
      </c:lineChart>
      <c:catAx>
        <c:axId val="198981697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989861471"/>
        <c:crosses val="autoZero"/>
        <c:auto val="1"/>
        <c:lblAlgn val="ctr"/>
        <c:lblOffset val="100"/>
        <c:noMultiLvlLbl val="0"/>
      </c:catAx>
      <c:valAx>
        <c:axId val="1989861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989816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50">
          <a:latin typeface="Century Gothic" panose="020B0502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Century Gothic" panose="020B0502020202020204" pitchFamily="34" charset="0"/>
                <a:ea typeface="+mn-ea"/>
                <a:cs typeface="+mn-cs"/>
              </a:defRPr>
            </a:pPr>
            <a:r>
              <a:rPr lang="en-US"/>
              <a:t>3-YEAR REVENUE</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lotArea>
      <c:layout/>
      <c:lineChart>
        <c:grouping val="standard"/>
        <c:varyColors val="0"/>
        <c:ser>
          <c:idx val="0"/>
          <c:order val="0"/>
          <c:tx>
            <c:strRef>
              <c:f>'3-Year Sales Forecast'!$R$59</c:f>
              <c:strCache>
                <c:ptCount val="1"/>
                <c:pt idx="0">
                  <c:v>TOTAL REVENUE Y1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'3-Year Sales Forecast'!$S$59:$AD$59</c:f>
              <c:numCache>
                <c:formatCode>"$"#,##0_);[Red]\("$"#,##0\)</c:formatCode>
                <c:ptCount val="12"/>
                <c:pt idx="0">
                  <c:v>114350</c:v>
                </c:pt>
                <c:pt idx="1">
                  <c:v>165800</c:v>
                </c:pt>
                <c:pt idx="2">
                  <c:v>152557</c:v>
                </c:pt>
                <c:pt idx="3">
                  <c:v>171421</c:v>
                </c:pt>
                <c:pt idx="4">
                  <c:v>161618</c:v>
                </c:pt>
                <c:pt idx="5">
                  <c:v>166870</c:v>
                </c:pt>
                <c:pt idx="6">
                  <c:v>132884</c:v>
                </c:pt>
                <c:pt idx="7">
                  <c:v>170481</c:v>
                </c:pt>
                <c:pt idx="8">
                  <c:v>203968</c:v>
                </c:pt>
                <c:pt idx="9">
                  <c:v>171681</c:v>
                </c:pt>
                <c:pt idx="10">
                  <c:v>166247</c:v>
                </c:pt>
                <c:pt idx="11">
                  <c:v>201651</c:v>
                </c:pt>
              </c:numCache>
            </c:numRef>
          </c:val>
          <c:smooth val="0"/>
          <c:extLst>
            <c:ext xmlns:c16="http://schemas.microsoft.com/office/drawing/2014/chart" uri="{C3380CC4-5D6E-409C-BE32-E72D297353CC}">
              <c16:uniqueId val="{00000000-35A7-954E-8027-EA3608DC9449}"/>
            </c:ext>
          </c:extLst>
        </c:ser>
        <c:ser>
          <c:idx val="1"/>
          <c:order val="1"/>
          <c:tx>
            <c:strRef>
              <c:f>'3-Year Sales Forecast'!$R$60</c:f>
              <c:strCache>
                <c:ptCount val="1"/>
                <c:pt idx="0">
                  <c:v>TOTAL REVENUE Y2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'3-Year Sales Forecast'!$S$60:$AD$60</c:f>
              <c:numCache>
                <c:formatCode>"$"#,##0_);[Red]\("$"#,##0\)</c:formatCode>
                <c:ptCount val="12"/>
                <c:pt idx="0">
                  <c:v>195956</c:v>
                </c:pt>
                <c:pt idx="1">
                  <c:v>240945</c:v>
                </c:pt>
                <c:pt idx="2">
                  <c:v>235555</c:v>
                </c:pt>
                <c:pt idx="3">
                  <c:v>211305</c:v>
                </c:pt>
                <c:pt idx="4">
                  <c:v>232213</c:v>
                </c:pt>
                <c:pt idx="5">
                  <c:v>247021</c:v>
                </c:pt>
                <c:pt idx="6">
                  <c:v>254266</c:v>
                </c:pt>
                <c:pt idx="7">
                  <c:v>200836</c:v>
                </c:pt>
                <c:pt idx="8">
                  <c:v>222280</c:v>
                </c:pt>
                <c:pt idx="9">
                  <c:v>227616</c:v>
                </c:pt>
                <c:pt idx="10">
                  <c:v>286221</c:v>
                </c:pt>
                <c:pt idx="11">
                  <c:v>274416</c:v>
                </c:pt>
              </c:numCache>
            </c:numRef>
          </c:val>
          <c:smooth val="0"/>
          <c:extLst>
            <c:ext xmlns:c16="http://schemas.microsoft.com/office/drawing/2014/chart" uri="{C3380CC4-5D6E-409C-BE32-E72D297353CC}">
              <c16:uniqueId val="{00000001-35A7-954E-8027-EA3608DC9449}"/>
            </c:ext>
          </c:extLst>
        </c:ser>
        <c:ser>
          <c:idx val="2"/>
          <c:order val="2"/>
          <c:tx>
            <c:strRef>
              <c:f>'3-Year Sales Forecast'!$R$61</c:f>
              <c:strCache>
                <c:ptCount val="1"/>
                <c:pt idx="0">
                  <c:v>TOTAL REVENUE Y3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'3-Year Sales Forecast'!$S$61:$AD$61</c:f>
              <c:numCache>
                <c:formatCode>"$"#,##0_);[Red]\("$"#,##0\)</c:formatCode>
                <c:ptCount val="12"/>
                <c:pt idx="0">
                  <c:v>432976</c:v>
                </c:pt>
                <c:pt idx="1">
                  <c:v>414652</c:v>
                </c:pt>
                <c:pt idx="2">
                  <c:v>354787</c:v>
                </c:pt>
                <c:pt idx="3">
                  <c:v>313504</c:v>
                </c:pt>
                <c:pt idx="4">
                  <c:v>385676</c:v>
                </c:pt>
                <c:pt idx="5">
                  <c:v>431520</c:v>
                </c:pt>
                <c:pt idx="6">
                  <c:v>426803</c:v>
                </c:pt>
                <c:pt idx="7">
                  <c:v>402533</c:v>
                </c:pt>
                <c:pt idx="8">
                  <c:v>328813</c:v>
                </c:pt>
                <c:pt idx="9">
                  <c:v>317269</c:v>
                </c:pt>
                <c:pt idx="10">
                  <c:v>479413</c:v>
                </c:pt>
                <c:pt idx="11">
                  <c:v>516463</c:v>
                </c:pt>
              </c:numCache>
            </c:numRef>
          </c:val>
          <c:smooth val="0"/>
          <c:extLst>
            <c:ext xmlns:c16="http://schemas.microsoft.com/office/drawing/2014/chart" uri="{C3380CC4-5D6E-409C-BE32-E72D297353CC}">
              <c16:uniqueId val="{00000002-35A7-954E-8027-EA3608DC9449}"/>
            </c:ext>
          </c:extLst>
        </c:ser>
        <c:dLbls>
          <c:showLegendKey val="0"/>
          <c:showVal val="0"/>
          <c:showCatName val="0"/>
          <c:showSerName val="0"/>
          <c:showPercent val="0"/>
          <c:showBubbleSize val="0"/>
        </c:dLbls>
        <c:marker val="1"/>
        <c:smooth val="0"/>
        <c:axId val="1967989151"/>
        <c:axId val="1994283023"/>
      </c:lineChart>
      <c:catAx>
        <c:axId val="19679891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994283023"/>
        <c:crosses val="autoZero"/>
        <c:auto val="1"/>
        <c:lblAlgn val="ctr"/>
        <c:lblOffset val="100"/>
        <c:noMultiLvlLbl val="0"/>
      </c:catAx>
      <c:valAx>
        <c:axId val="19942830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967989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50">
          <a:latin typeface="Century Gothic" panose="020B0502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Century Gothic" panose="020B0502020202020204" pitchFamily="34" charset="0"/>
                <a:ea typeface="+mn-ea"/>
                <a:cs typeface="+mn-cs"/>
              </a:defRPr>
            </a:pPr>
            <a:r>
              <a:rPr lang="en-US"/>
              <a:t>3-YEAR GROSS PROFIT</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lotArea>
      <c:layout/>
      <c:lineChart>
        <c:grouping val="standard"/>
        <c:varyColors val="0"/>
        <c:ser>
          <c:idx val="0"/>
          <c:order val="0"/>
          <c:tx>
            <c:strRef>
              <c:f>'3-Year Sales Forecast'!$AH$59</c:f>
              <c:strCache>
                <c:ptCount val="1"/>
                <c:pt idx="0">
                  <c:v>TOTAL GROSS PROFIT Y1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'3-Year Sales Forecast'!$AI$59:$AT$59</c:f>
              <c:numCache>
                <c:formatCode>"$"#,##0_);[Red]\("$"#,##0\)</c:formatCode>
                <c:ptCount val="12"/>
                <c:pt idx="0">
                  <c:v>88114</c:v>
                </c:pt>
                <c:pt idx="1">
                  <c:v>129087</c:v>
                </c:pt>
                <c:pt idx="2">
                  <c:v>118320</c:v>
                </c:pt>
                <c:pt idx="3">
                  <c:v>126600</c:v>
                </c:pt>
                <c:pt idx="4">
                  <c:v>119528</c:v>
                </c:pt>
                <c:pt idx="5">
                  <c:v>121091.5</c:v>
                </c:pt>
                <c:pt idx="6">
                  <c:v>97705.5</c:v>
                </c:pt>
                <c:pt idx="7">
                  <c:v>125637</c:v>
                </c:pt>
                <c:pt idx="8">
                  <c:v>148434</c:v>
                </c:pt>
                <c:pt idx="9">
                  <c:v>132710</c:v>
                </c:pt>
                <c:pt idx="10">
                  <c:v>135723</c:v>
                </c:pt>
                <c:pt idx="11">
                  <c:v>162928</c:v>
                </c:pt>
              </c:numCache>
            </c:numRef>
          </c:val>
          <c:smooth val="0"/>
          <c:extLst>
            <c:ext xmlns:c16="http://schemas.microsoft.com/office/drawing/2014/chart" uri="{C3380CC4-5D6E-409C-BE32-E72D297353CC}">
              <c16:uniqueId val="{00000000-9CEC-8C4D-8ADD-18043BC7C7A0}"/>
            </c:ext>
          </c:extLst>
        </c:ser>
        <c:ser>
          <c:idx val="1"/>
          <c:order val="1"/>
          <c:tx>
            <c:strRef>
              <c:f>'3-Year Sales Forecast'!$AH$60</c:f>
              <c:strCache>
                <c:ptCount val="1"/>
                <c:pt idx="0">
                  <c:v>TOTAL GROSS PROFIT Y2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'3-Year Sales Forecast'!$AI$60:$AT$60</c:f>
              <c:numCache>
                <c:formatCode>"$"#,##0_);[Red]\("$"#,##0\)</c:formatCode>
                <c:ptCount val="12"/>
                <c:pt idx="0">
                  <c:v>149299.79999999999</c:v>
                </c:pt>
                <c:pt idx="1">
                  <c:v>185572.05</c:v>
                </c:pt>
                <c:pt idx="2">
                  <c:v>178734.75</c:v>
                </c:pt>
                <c:pt idx="3">
                  <c:v>159643.5</c:v>
                </c:pt>
                <c:pt idx="4">
                  <c:v>172671.8</c:v>
                </c:pt>
                <c:pt idx="5">
                  <c:v>182784.4</c:v>
                </c:pt>
                <c:pt idx="6">
                  <c:v>192648.75</c:v>
                </c:pt>
                <c:pt idx="7">
                  <c:v>152163.20000000001</c:v>
                </c:pt>
                <c:pt idx="8">
                  <c:v>167284.6</c:v>
                </c:pt>
                <c:pt idx="9">
                  <c:v>170910.05</c:v>
                </c:pt>
                <c:pt idx="10">
                  <c:v>227271.75</c:v>
                </c:pt>
                <c:pt idx="11">
                  <c:v>217656</c:v>
                </c:pt>
              </c:numCache>
            </c:numRef>
          </c:val>
          <c:smooth val="0"/>
          <c:extLst>
            <c:ext xmlns:c16="http://schemas.microsoft.com/office/drawing/2014/chart" uri="{C3380CC4-5D6E-409C-BE32-E72D297353CC}">
              <c16:uniqueId val="{00000001-9CEC-8C4D-8ADD-18043BC7C7A0}"/>
            </c:ext>
          </c:extLst>
        </c:ser>
        <c:ser>
          <c:idx val="2"/>
          <c:order val="2"/>
          <c:tx>
            <c:strRef>
              <c:f>'3-Year Sales Forecast'!$AH$61</c:f>
              <c:strCache>
                <c:ptCount val="1"/>
                <c:pt idx="0">
                  <c:v>TOTAL GROSS PROFIT Y3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'3-Year Sales Forecast'!$AI$61:$AT$61</c:f>
              <c:numCache>
                <c:formatCode>"$"#,##0_);[Red]\("$"#,##0\)</c:formatCode>
                <c:ptCount val="12"/>
                <c:pt idx="0">
                  <c:v>328920.09999999998</c:v>
                </c:pt>
                <c:pt idx="1">
                  <c:v>307938.2</c:v>
                </c:pt>
                <c:pt idx="2">
                  <c:v>273173.59999999998</c:v>
                </c:pt>
                <c:pt idx="3">
                  <c:v>240058.09999999998</c:v>
                </c:pt>
                <c:pt idx="4">
                  <c:v>299376.2</c:v>
                </c:pt>
                <c:pt idx="5">
                  <c:v>323907</c:v>
                </c:pt>
                <c:pt idx="6">
                  <c:v>323256.09999999998</c:v>
                </c:pt>
                <c:pt idx="7">
                  <c:v>310748.5</c:v>
                </c:pt>
                <c:pt idx="8">
                  <c:v>253671.3</c:v>
                </c:pt>
                <c:pt idx="9">
                  <c:v>245075.09999999998</c:v>
                </c:pt>
                <c:pt idx="10">
                  <c:v>388017.1</c:v>
                </c:pt>
                <c:pt idx="11">
                  <c:v>414703.8</c:v>
                </c:pt>
              </c:numCache>
            </c:numRef>
          </c:val>
          <c:smooth val="0"/>
          <c:extLst>
            <c:ext xmlns:c16="http://schemas.microsoft.com/office/drawing/2014/chart" uri="{C3380CC4-5D6E-409C-BE32-E72D297353CC}">
              <c16:uniqueId val="{00000002-9CEC-8C4D-8ADD-18043BC7C7A0}"/>
            </c:ext>
          </c:extLst>
        </c:ser>
        <c:dLbls>
          <c:showLegendKey val="0"/>
          <c:showVal val="0"/>
          <c:showCatName val="0"/>
          <c:showSerName val="0"/>
          <c:showPercent val="0"/>
          <c:showBubbleSize val="0"/>
        </c:dLbls>
        <c:marker val="1"/>
        <c:smooth val="0"/>
        <c:axId val="1967989151"/>
        <c:axId val="1994283023"/>
      </c:lineChart>
      <c:catAx>
        <c:axId val="19679891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994283023"/>
        <c:crosses val="autoZero"/>
        <c:auto val="1"/>
        <c:lblAlgn val="ctr"/>
        <c:lblOffset val="100"/>
        <c:noMultiLvlLbl val="0"/>
      </c:catAx>
      <c:valAx>
        <c:axId val="19942830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967989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50">
          <a:latin typeface="Century Gothic" panose="020B0502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https://www.getbusinessplanner.com/wp-content/uploads/2023/09/Businessplan-11.png" TargetMode="Externa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76200</xdr:colOff>
      <xdr:row>55</xdr:row>
      <xdr:rowOff>69850</xdr:rowOff>
    </xdr:from>
    <xdr:to>
      <xdr:col>16</xdr:col>
      <xdr:colOff>152400</xdr:colOff>
      <xdr:row>55</xdr:row>
      <xdr:rowOff>3429000</xdr:rowOff>
    </xdr:to>
    <xdr:graphicFrame macro="">
      <xdr:nvGraphicFramePr>
        <xdr:cNvPr id="4" name="Chart 3">
          <a:extLst>
            <a:ext uri="{FF2B5EF4-FFF2-40B4-BE49-F238E27FC236}">
              <a16:creationId xmlns:a16="http://schemas.microsoft.com/office/drawing/2014/main" id="{D0066562-AD20-4246-AD62-E6BFFABDF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76200</xdr:colOff>
      <xdr:row>56</xdr:row>
      <xdr:rowOff>196850</xdr:rowOff>
    </xdr:from>
    <xdr:to>
      <xdr:col>16</xdr:col>
      <xdr:colOff>152400</xdr:colOff>
      <xdr:row>57</xdr:row>
      <xdr:rowOff>3349498</xdr:rowOff>
    </xdr:to>
    <xdr:graphicFrame macro="">
      <xdr:nvGraphicFramePr>
        <xdr:cNvPr id="6" name="Chart 5">
          <a:extLst>
            <a:ext uri="{FF2B5EF4-FFF2-40B4-BE49-F238E27FC236}">
              <a16:creationId xmlns:a16="http://schemas.microsoft.com/office/drawing/2014/main" id="{BFE91428-EF09-C443-BC79-0CDB9D284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76200</xdr:colOff>
      <xdr:row>55</xdr:row>
      <xdr:rowOff>69850</xdr:rowOff>
    </xdr:from>
    <xdr:to>
      <xdr:col>32</xdr:col>
      <xdr:colOff>165100</xdr:colOff>
      <xdr:row>55</xdr:row>
      <xdr:rowOff>3429000</xdr:rowOff>
    </xdr:to>
    <xdr:graphicFrame macro="">
      <xdr:nvGraphicFramePr>
        <xdr:cNvPr id="5" name="Chart 4">
          <a:extLst>
            <a:ext uri="{FF2B5EF4-FFF2-40B4-BE49-F238E27FC236}">
              <a16:creationId xmlns:a16="http://schemas.microsoft.com/office/drawing/2014/main" id="{C3C83074-2CF3-2C41-ABBD-1DD3A9308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76200</xdr:colOff>
      <xdr:row>56</xdr:row>
      <xdr:rowOff>196850</xdr:rowOff>
    </xdr:from>
    <xdr:to>
      <xdr:col>32</xdr:col>
      <xdr:colOff>167640</xdr:colOff>
      <xdr:row>57</xdr:row>
      <xdr:rowOff>3349498</xdr:rowOff>
    </xdr:to>
    <xdr:graphicFrame macro="">
      <xdr:nvGraphicFramePr>
        <xdr:cNvPr id="7" name="Chart 6">
          <a:extLst>
            <a:ext uri="{FF2B5EF4-FFF2-40B4-BE49-F238E27FC236}">
              <a16:creationId xmlns:a16="http://schemas.microsoft.com/office/drawing/2014/main" id="{2ED73206-3CBC-C145-971D-9A33660A0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76200</xdr:colOff>
      <xdr:row>55</xdr:row>
      <xdr:rowOff>69850</xdr:rowOff>
    </xdr:from>
    <xdr:to>
      <xdr:col>48</xdr:col>
      <xdr:colOff>165100</xdr:colOff>
      <xdr:row>55</xdr:row>
      <xdr:rowOff>3429000</xdr:rowOff>
    </xdr:to>
    <xdr:graphicFrame macro="">
      <xdr:nvGraphicFramePr>
        <xdr:cNvPr id="8" name="Chart 7">
          <a:extLst>
            <a:ext uri="{FF2B5EF4-FFF2-40B4-BE49-F238E27FC236}">
              <a16:creationId xmlns:a16="http://schemas.microsoft.com/office/drawing/2014/main" id="{A482F51E-1BB5-2B4D-9957-C476BBC6A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76200</xdr:colOff>
      <xdr:row>56</xdr:row>
      <xdr:rowOff>196850</xdr:rowOff>
    </xdr:from>
    <xdr:to>
      <xdr:col>48</xdr:col>
      <xdr:colOff>167640</xdr:colOff>
      <xdr:row>57</xdr:row>
      <xdr:rowOff>3349498</xdr:rowOff>
    </xdr:to>
    <xdr:graphicFrame macro="">
      <xdr:nvGraphicFramePr>
        <xdr:cNvPr id="9" name="Chart 8">
          <a:extLst>
            <a:ext uri="{FF2B5EF4-FFF2-40B4-BE49-F238E27FC236}">
              <a16:creationId xmlns:a16="http://schemas.microsoft.com/office/drawing/2014/main" id="{4AC46DFC-815F-5B40-8D97-F8277BD17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76200</xdr:colOff>
      <xdr:row>61</xdr:row>
      <xdr:rowOff>19050</xdr:rowOff>
    </xdr:from>
    <xdr:to>
      <xdr:col>16</xdr:col>
      <xdr:colOff>152400</xdr:colOff>
      <xdr:row>61</xdr:row>
      <xdr:rowOff>2762250</xdr:rowOff>
    </xdr:to>
    <xdr:graphicFrame macro="">
      <xdr:nvGraphicFramePr>
        <xdr:cNvPr id="3" name="Chart 2">
          <a:extLst>
            <a:ext uri="{FF2B5EF4-FFF2-40B4-BE49-F238E27FC236}">
              <a16:creationId xmlns:a16="http://schemas.microsoft.com/office/drawing/2014/main" id="{057D767D-0ADF-374A-8A5F-FCA6E6EA1C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76200</xdr:colOff>
      <xdr:row>61</xdr:row>
      <xdr:rowOff>19050</xdr:rowOff>
    </xdr:from>
    <xdr:to>
      <xdr:col>31</xdr:col>
      <xdr:colOff>406400</xdr:colOff>
      <xdr:row>61</xdr:row>
      <xdr:rowOff>2762250</xdr:rowOff>
    </xdr:to>
    <xdr:graphicFrame macro="">
      <xdr:nvGraphicFramePr>
        <xdr:cNvPr id="10" name="Chart 9">
          <a:extLst>
            <a:ext uri="{FF2B5EF4-FFF2-40B4-BE49-F238E27FC236}">
              <a16:creationId xmlns:a16="http://schemas.microsoft.com/office/drawing/2014/main" id="{F97F4240-243E-F04E-B3B9-E96EF8D52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33</xdr:col>
      <xdr:colOff>76200</xdr:colOff>
      <xdr:row>61</xdr:row>
      <xdr:rowOff>19050</xdr:rowOff>
    </xdr:from>
    <xdr:to>
      <xdr:col>47</xdr:col>
      <xdr:colOff>406400</xdr:colOff>
      <xdr:row>61</xdr:row>
      <xdr:rowOff>2762250</xdr:rowOff>
    </xdr:to>
    <xdr:graphicFrame macro="">
      <xdr:nvGraphicFramePr>
        <xdr:cNvPr id="11" name="Chart 10">
          <a:extLst>
            <a:ext uri="{FF2B5EF4-FFF2-40B4-BE49-F238E27FC236}">
              <a16:creationId xmlns:a16="http://schemas.microsoft.com/office/drawing/2014/main" id="{841E221C-AAE2-B448-A13C-7521DDC56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190500</xdr:colOff>
      <xdr:row>0</xdr:row>
      <xdr:rowOff>76200</xdr:rowOff>
    </xdr:from>
    <xdr:to>
      <xdr:col>7</xdr:col>
      <xdr:colOff>190500</xdr:colOff>
      <xdr:row>3</xdr:row>
      <xdr:rowOff>12700</xdr:rowOff>
    </xdr:to>
    <xdr:pic>
      <xdr:nvPicPr>
        <xdr:cNvPr id="12" name="Picture 1">
          <a:extLst>
            <a:ext uri="{FF2B5EF4-FFF2-40B4-BE49-F238E27FC236}">
              <a16:creationId xmlns:a16="http://schemas.microsoft.com/office/drawing/2014/main" id="{420DF4BB-FAC3-5400-8635-F0058B92B74E}"/>
            </a:ext>
          </a:extLst>
        </xdr:cNvPr>
        <xdr:cNvPicPr>
          <a:picLocks noChangeAspect="1" noChangeArrowheads="1"/>
        </xdr:cNvPicPr>
      </xdr:nvPicPr>
      <xdr:blipFill>
        <a:blip xmlns:r="http://schemas.openxmlformats.org/officeDocument/2006/relationships" r:embed="rId10" r:link="rId11">
          <a:extLst>
            <a:ext uri="{28A0092B-C50C-407E-A947-70E740481C1C}">
              <a14:useLocalDpi xmlns:a14="http://schemas.microsoft.com/office/drawing/2010/main" val="0"/>
            </a:ext>
          </a:extLst>
        </a:blip>
        <a:srcRect/>
        <a:stretch>
          <a:fillRect/>
        </a:stretch>
      </xdr:blipFill>
      <xdr:spPr bwMode="auto">
        <a:xfrm>
          <a:off x="190500" y="76200"/>
          <a:ext cx="5499100" cy="546100"/>
        </a:xfrm>
        <a:prstGeom prst="rect">
          <a:avLst/>
        </a:prstGeom>
        <a:solidFill>
          <a:srgbClr val="4472C4"/>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D2F9B-40C3-7944-8EE4-10EA59815EB1}">
  <sheetPr>
    <tabColor theme="3"/>
  </sheetPr>
  <dimension ref="A4:IW64"/>
  <sheetViews>
    <sheetView showGridLines="0" tabSelected="1" workbookViewId="0">
      <pane ySplit="9" topLeftCell="A10" activePane="bottomLeft" state="frozen"/>
      <selection pane="bottomLeft" activeCell="I79" sqref="I79"/>
    </sheetView>
  </sheetViews>
  <sheetFormatPr baseColWidth="10" defaultColWidth="10.6640625" defaultRowHeight="16" x14ac:dyDescent="0.2"/>
  <cols>
    <col min="1" max="2" width="3.33203125" customWidth="1"/>
    <col min="3" max="3" width="22.83203125" customWidth="1"/>
    <col min="17" max="17" width="3.33203125" customWidth="1"/>
    <col min="18" max="18" width="22.83203125" customWidth="1"/>
    <col min="33" max="33" width="3.33203125" customWidth="1"/>
    <col min="34" max="34" width="22.83203125" customWidth="1"/>
    <col min="49" max="50" width="3.33203125" customWidth="1"/>
  </cols>
  <sheetData>
    <row r="4" spans="1:257" s="4" customFormat="1" ht="45" customHeight="1" x14ac:dyDescent="0.2">
      <c r="A4" s="1"/>
      <c r="B4" s="5" t="s">
        <v>20</v>
      </c>
      <c r="D4"/>
      <c r="E4" s="1"/>
      <c r="F4" s="1"/>
      <c r="G4" s="1"/>
      <c r="H4" s="1"/>
      <c r="I4"/>
      <c r="J4" s="1"/>
      <c r="K4"/>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row>
    <row r="5" spans="1:257" ht="10" customHeight="1" x14ac:dyDescent="0.2">
      <c r="A5" s="6"/>
      <c r="B5" s="15"/>
      <c r="C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row>
    <row r="6" spans="1:257" ht="16" customHeight="1" x14ac:dyDescent="0.2">
      <c r="A6" s="6"/>
      <c r="B6" s="8"/>
      <c r="C6" s="18" t="s">
        <v>1</v>
      </c>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257" s="4" customFormat="1" ht="25" customHeight="1" thickBot="1" x14ac:dyDescent="0.25">
      <c r="A7" s="1"/>
      <c r="B7" s="11"/>
      <c r="C7" s="58">
        <v>45658</v>
      </c>
      <c r="D7" s="64" t="s">
        <v>0</v>
      </c>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row>
    <row r="8" spans="1:257" x14ac:dyDescent="0.2">
      <c r="A8" s="7"/>
      <c r="B8" s="12"/>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row>
    <row r="9" spans="1:257" ht="23" x14ac:dyDescent="0.25">
      <c r="A9" s="7"/>
      <c r="B9" s="12"/>
      <c r="C9" s="17" t="s">
        <v>3</v>
      </c>
      <c r="D9" s="31">
        <f>C7</f>
        <v>45658</v>
      </c>
      <c r="E9" s="31">
        <f>EDATE(D9,1)</f>
        <v>45689</v>
      </c>
      <c r="F9" s="31">
        <f t="shared" ref="F9:O9" si="0">EDATE(E9,1)</f>
        <v>45717</v>
      </c>
      <c r="G9" s="31">
        <f t="shared" si="0"/>
        <v>45748</v>
      </c>
      <c r="H9" s="31">
        <f t="shared" si="0"/>
        <v>45778</v>
      </c>
      <c r="I9" s="31">
        <f t="shared" si="0"/>
        <v>45809</v>
      </c>
      <c r="J9" s="31">
        <f t="shared" si="0"/>
        <v>45839</v>
      </c>
      <c r="K9" s="31">
        <f t="shared" si="0"/>
        <v>45870</v>
      </c>
      <c r="L9" s="31">
        <f t="shared" si="0"/>
        <v>45901</v>
      </c>
      <c r="M9" s="31">
        <f t="shared" si="0"/>
        <v>45931</v>
      </c>
      <c r="N9" s="31">
        <f t="shared" si="0"/>
        <v>45962</v>
      </c>
      <c r="O9" s="31">
        <f t="shared" si="0"/>
        <v>45992</v>
      </c>
      <c r="P9" s="14"/>
      <c r="Q9" s="14"/>
      <c r="R9" s="17" t="s">
        <v>4</v>
      </c>
      <c r="S9" s="31">
        <f>EDATE(O9,1)</f>
        <v>46023</v>
      </c>
      <c r="T9" s="31">
        <f>EDATE(S9,1)</f>
        <v>46054</v>
      </c>
      <c r="U9" s="31">
        <f t="shared" ref="U9:AD9" si="1">EDATE(T9,1)</f>
        <v>46082</v>
      </c>
      <c r="V9" s="31">
        <f t="shared" si="1"/>
        <v>46113</v>
      </c>
      <c r="W9" s="31">
        <f t="shared" si="1"/>
        <v>46143</v>
      </c>
      <c r="X9" s="31">
        <f t="shared" si="1"/>
        <v>46174</v>
      </c>
      <c r="Y9" s="31">
        <f t="shared" si="1"/>
        <v>46204</v>
      </c>
      <c r="Z9" s="31">
        <f t="shared" si="1"/>
        <v>46235</v>
      </c>
      <c r="AA9" s="31">
        <f t="shared" si="1"/>
        <v>46266</v>
      </c>
      <c r="AB9" s="31">
        <f t="shared" si="1"/>
        <v>46296</v>
      </c>
      <c r="AC9" s="31">
        <f t="shared" si="1"/>
        <v>46327</v>
      </c>
      <c r="AD9" s="31">
        <f t="shared" si="1"/>
        <v>46357</v>
      </c>
      <c r="AE9" s="14"/>
      <c r="AF9" s="14"/>
      <c r="AG9" s="14"/>
      <c r="AH9" s="17" t="s">
        <v>5</v>
      </c>
      <c r="AI9" s="31">
        <f>EDATE(AD9,1)</f>
        <v>46388</v>
      </c>
      <c r="AJ9" s="31">
        <f>EDATE(AI9,1)</f>
        <v>46419</v>
      </c>
      <c r="AK9" s="31">
        <f t="shared" ref="AK9:AT9" si="2">EDATE(AJ9,1)</f>
        <v>46447</v>
      </c>
      <c r="AL9" s="31">
        <f t="shared" si="2"/>
        <v>46478</v>
      </c>
      <c r="AM9" s="31">
        <f t="shared" si="2"/>
        <v>46508</v>
      </c>
      <c r="AN9" s="31">
        <f t="shared" si="2"/>
        <v>46539</v>
      </c>
      <c r="AO9" s="31">
        <f t="shared" si="2"/>
        <v>46569</v>
      </c>
      <c r="AP9" s="31">
        <f t="shared" si="2"/>
        <v>46600</v>
      </c>
      <c r="AQ9" s="31">
        <f t="shared" si="2"/>
        <v>46631</v>
      </c>
      <c r="AR9" s="31">
        <f t="shared" si="2"/>
        <v>46661</v>
      </c>
      <c r="AS9" s="31">
        <f t="shared" si="2"/>
        <v>46692</v>
      </c>
      <c r="AT9" s="31">
        <f t="shared" si="2"/>
        <v>46722</v>
      </c>
      <c r="AU9" s="14"/>
      <c r="AV9" s="14"/>
      <c r="AW9" s="14"/>
    </row>
    <row r="10" spans="1:257" s="19" customFormat="1" ht="20" customHeight="1" x14ac:dyDescent="0.2">
      <c r="B10" s="21"/>
      <c r="C10" s="30" t="s">
        <v>12</v>
      </c>
      <c r="D10" s="59"/>
      <c r="E10" s="59"/>
      <c r="F10" s="59"/>
      <c r="G10" s="59"/>
      <c r="H10" s="59"/>
      <c r="I10" s="59"/>
      <c r="J10" s="59"/>
      <c r="K10" s="59"/>
      <c r="L10" s="59"/>
      <c r="M10" s="59"/>
      <c r="N10" s="59"/>
      <c r="O10" s="59"/>
      <c r="P10" s="27" t="s">
        <v>2</v>
      </c>
      <c r="Q10" s="24"/>
      <c r="R10" s="30" t="s">
        <v>12</v>
      </c>
      <c r="S10" s="59"/>
      <c r="T10" s="59"/>
      <c r="U10" s="59"/>
      <c r="V10" s="59"/>
      <c r="W10" s="59"/>
      <c r="X10" s="59"/>
      <c r="Y10" s="59"/>
      <c r="Z10" s="59"/>
      <c r="AA10" s="59"/>
      <c r="AB10" s="59"/>
      <c r="AC10" s="59"/>
      <c r="AD10" s="59"/>
      <c r="AE10" s="27" t="s">
        <v>2</v>
      </c>
      <c r="AF10" s="27" t="s">
        <v>19</v>
      </c>
      <c r="AG10" s="24"/>
      <c r="AH10" s="30" t="s">
        <v>12</v>
      </c>
      <c r="AI10" s="59"/>
      <c r="AJ10" s="59"/>
      <c r="AK10" s="59"/>
      <c r="AL10" s="59"/>
      <c r="AM10" s="59"/>
      <c r="AN10" s="59"/>
      <c r="AO10" s="59"/>
      <c r="AP10" s="59"/>
      <c r="AQ10" s="59"/>
      <c r="AR10" s="59"/>
      <c r="AS10" s="59"/>
      <c r="AT10" s="59"/>
      <c r="AU10" s="27" t="s">
        <v>2</v>
      </c>
      <c r="AV10" s="27" t="s">
        <v>19</v>
      </c>
      <c r="AW10" s="24"/>
      <c r="AX10"/>
    </row>
    <row r="11" spans="1:257" s="19" customFormat="1" ht="20" customHeight="1" x14ac:dyDescent="0.2">
      <c r="B11" s="21"/>
      <c r="C11" s="32" t="s">
        <v>7</v>
      </c>
      <c r="D11" s="33">
        <v>1779</v>
      </c>
      <c r="E11" s="33">
        <v>3557</v>
      </c>
      <c r="F11" s="33">
        <v>2546</v>
      </c>
      <c r="G11" s="33">
        <v>3555</v>
      </c>
      <c r="H11" s="33">
        <v>4174</v>
      </c>
      <c r="I11" s="33">
        <v>1903</v>
      </c>
      <c r="J11" s="33">
        <v>2291</v>
      </c>
      <c r="K11" s="33">
        <v>3571</v>
      </c>
      <c r="L11" s="33">
        <v>2155</v>
      </c>
      <c r="M11" s="33">
        <v>3174</v>
      </c>
      <c r="N11" s="33">
        <v>2420</v>
      </c>
      <c r="O11" s="33">
        <v>2260</v>
      </c>
      <c r="P11" s="44">
        <f>SUM(D11:O11)</f>
        <v>33385</v>
      </c>
      <c r="Q11" s="24"/>
      <c r="R11" s="34" t="str">
        <f>C11</f>
        <v>Product / Service 1</v>
      </c>
      <c r="S11" s="33">
        <v>2418</v>
      </c>
      <c r="T11" s="33">
        <v>4081</v>
      </c>
      <c r="U11" s="33">
        <v>3840</v>
      </c>
      <c r="V11" s="33">
        <v>3016</v>
      </c>
      <c r="W11" s="33">
        <v>2757</v>
      </c>
      <c r="X11" s="33">
        <v>2625</v>
      </c>
      <c r="Y11" s="33">
        <v>4729</v>
      </c>
      <c r="Z11" s="33">
        <v>2952</v>
      </c>
      <c r="AA11" s="33">
        <v>2456</v>
      </c>
      <c r="AB11" s="33">
        <v>2431</v>
      </c>
      <c r="AC11" s="33">
        <v>2531</v>
      </c>
      <c r="AD11" s="33">
        <v>3580</v>
      </c>
      <c r="AE11" s="44">
        <f>SUM(S11:AD11)</f>
        <v>37416</v>
      </c>
      <c r="AF11" s="38">
        <f>(AE11/P11)-1</f>
        <v>0.12074284858469375</v>
      </c>
      <c r="AG11" s="24"/>
      <c r="AH11" s="34" t="str">
        <f>C11</f>
        <v>Product / Service 1</v>
      </c>
      <c r="AI11" s="33">
        <v>8146</v>
      </c>
      <c r="AJ11" s="33">
        <v>4171</v>
      </c>
      <c r="AK11" s="33">
        <v>7662</v>
      </c>
      <c r="AL11" s="33">
        <v>4404</v>
      </c>
      <c r="AM11" s="33">
        <v>8362</v>
      </c>
      <c r="AN11" s="33">
        <v>4476</v>
      </c>
      <c r="AO11" s="33">
        <v>4247</v>
      </c>
      <c r="AP11" s="33">
        <v>6489</v>
      </c>
      <c r="AQ11" s="33">
        <v>5323</v>
      </c>
      <c r="AR11" s="33">
        <v>6351</v>
      </c>
      <c r="AS11" s="33">
        <v>7065</v>
      </c>
      <c r="AT11" s="33">
        <v>4540</v>
      </c>
      <c r="AU11" s="44">
        <f>SUM(AI11:AT11)</f>
        <v>71236</v>
      </c>
      <c r="AV11" s="38">
        <f>(AU11/AE11)-1</f>
        <v>0.9038913833654052</v>
      </c>
      <c r="AW11" s="25"/>
      <c r="AX11"/>
    </row>
    <row r="12" spans="1:257" s="19" customFormat="1" ht="20" customHeight="1" x14ac:dyDescent="0.2">
      <c r="B12" s="21"/>
      <c r="C12" s="32" t="s">
        <v>8</v>
      </c>
      <c r="D12" s="33">
        <v>1737</v>
      </c>
      <c r="E12" s="33">
        <v>3279</v>
      </c>
      <c r="F12" s="33">
        <v>4019</v>
      </c>
      <c r="G12" s="33">
        <v>3905</v>
      </c>
      <c r="H12" s="33">
        <v>2488</v>
      </c>
      <c r="I12" s="33">
        <v>2131</v>
      </c>
      <c r="J12" s="33">
        <v>3619</v>
      </c>
      <c r="K12" s="33">
        <v>2747</v>
      </c>
      <c r="L12" s="33">
        <v>3607</v>
      </c>
      <c r="M12" s="33">
        <v>2520</v>
      </c>
      <c r="N12" s="33">
        <v>3492</v>
      </c>
      <c r="O12" s="33">
        <v>3117</v>
      </c>
      <c r="P12" s="44">
        <f t="shared" ref="P12" si="3">SUM(D12:O12)</f>
        <v>36661</v>
      </c>
      <c r="Q12" s="24"/>
      <c r="R12" s="34" t="str">
        <f>C12</f>
        <v>Product / Service 2</v>
      </c>
      <c r="S12" s="33">
        <v>2732</v>
      </c>
      <c r="T12" s="33">
        <v>4373</v>
      </c>
      <c r="U12" s="33">
        <v>3155</v>
      </c>
      <c r="V12" s="33">
        <v>4498</v>
      </c>
      <c r="W12" s="33">
        <v>4788</v>
      </c>
      <c r="X12" s="33">
        <v>2598</v>
      </c>
      <c r="Y12" s="33">
        <v>3457</v>
      </c>
      <c r="Z12" s="33">
        <v>3795</v>
      </c>
      <c r="AA12" s="33">
        <v>3981</v>
      </c>
      <c r="AB12" s="33">
        <v>3641</v>
      </c>
      <c r="AC12" s="33">
        <v>2495</v>
      </c>
      <c r="AD12" s="33">
        <v>3291</v>
      </c>
      <c r="AE12" s="44">
        <f t="shared" ref="AE12:AE15" si="4">SUM(S12:AD12)</f>
        <v>42804</v>
      </c>
      <c r="AF12" s="38">
        <f>(AE12/P12)-1</f>
        <v>0.16756225962194149</v>
      </c>
      <c r="AG12" s="24"/>
      <c r="AH12" s="34" t="str">
        <f>C12</f>
        <v>Product / Service 2</v>
      </c>
      <c r="AI12" s="33">
        <v>7430</v>
      </c>
      <c r="AJ12" s="33">
        <v>7956</v>
      </c>
      <c r="AK12" s="33">
        <v>5475</v>
      </c>
      <c r="AL12" s="33">
        <v>8133</v>
      </c>
      <c r="AM12" s="33">
        <v>8546</v>
      </c>
      <c r="AN12" s="33">
        <v>3933</v>
      </c>
      <c r="AO12" s="33">
        <v>4715</v>
      </c>
      <c r="AP12" s="33">
        <v>7362</v>
      </c>
      <c r="AQ12" s="33">
        <v>6348</v>
      </c>
      <c r="AR12" s="33">
        <v>3656</v>
      </c>
      <c r="AS12" s="33">
        <v>5437</v>
      </c>
      <c r="AT12" s="33">
        <v>6454</v>
      </c>
      <c r="AU12" s="44">
        <f t="shared" ref="AU12:AU15" si="5">SUM(AI12:AT12)</f>
        <v>75445</v>
      </c>
      <c r="AV12" s="38">
        <f>(AU12/AE12)-1</f>
        <v>0.76256891879263611</v>
      </c>
      <c r="AW12" s="25"/>
      <c r="AX12"/>
    </row>
    <row r="13" spans="1:257" s="19" customFormat="1" ht="20" customHeight="1" x14ac:dyDescent="0.2">
      <c r="B13" s="21"/>
      <c r="C13" s="32" t="s">
        <v>9</v>
      </c>
      <c r="D13" s="33">
        <v>2949</v>
      </c>
      <c r="E13" s="33">
        <v>2762</v>
      </c>
      <c r="F13" s="33">
        <v>1802</v>
      </c>
      <c r="G13" s="33">
        <v>1838</v>
      </c>
      <c r="H13" s="33">
        <v>2753</v>
      </c>
      <c r="I13" s="33">
        <v>2478</v>
      </c>
      <c r="J13" s="33">
        <v>1553</v>
      </c>
      <c r="K13" s="33">
        <v>1419</v>
      </c>
      <c r="L13" s="33">
        <v>2909</v>
      </c>
      <c r="M13" s="33">
        <v>2137</v>
      </c>
      <c r="N13" s="33">
        <v>1448</v>
      </c>
      <c r="O13" s="33">
        <v>2035</v>
      </c>
      <c r="P13" s="44">
        <f>SUM(D13:O13)</f>
        <v>26083</v>
      </c>
      <c r="Q13" s="24"/>
      <c r="R13" s="34" t="str">
        <f>C13</f>
        <v>Product / Service 3</v>
      </c>
      <c r="S13" s="33">
        <v>2786</v>
      </c>
      <c r="T13" s="33">
        <v>3636</v>
      </c>
      <c r="U13" s="33">
        <v>3640</v>
      </c>
      <c r="V13" s="33">
        <v>3226</v>
      </c>
      <c r="W13" s="33">
        <v>2416</v>
      </c>
      <c r="X13" s="33">
        <v>4258</v>
      </c>
      <c r="Y13" s="33">
        <v>2592</v>
      </c>
      <c r="Z13" s="33">
        <v>3620</v>
      </c>
      <c r="AA13" s="33">
        <v>2921</v>
      </c>
      <c r="AB13" s="33">
        <v>4649</v>
      </c>
      <c r="AC13" s="33">
        <v>4729</v>
      </c>
      <c r="AD13" s="33">
        <v>3400</v>
      </c>
      <c r="AE13" s="44">
        <f t="shared" si="4"/>
        <v>41873</v>
      </c>
      <c r="AF13" s="38">
        <f>(AE13/P13)-1</f>
        <v>0.60537514856419894</v>
      </c>
      <c r="AG13" s="24"/>
      <c r="AH13" s="34" t="str">
        <f>C13</f>
        <v>Product / Service 3</v>
      </c>
      <c r="AI13" s="33">
        <v>7694</v>
      </c>
      <c r="AJ13" s="33">
        <v>7127</v>
      </c>
      <c r="AK13" s="33">
        <v>7868</v>
      </c>
      <c r="AL13" s="33">
        <v>3831</v>
      </c>
      <c r="AM13" s="33">
        <v>3840</v>
      </c>
      <c r="AN13" s="33">
        <v>8201</v>
      </c>
      <c r="AO13" s="33">
        <v>7181</v>
      </c>
      <c r="AP13" s="33">
        <v>5828</v>
      </c>
      <c r="AQ13" s="33">
        <v>4082</v>
      </c>
      <c r="AR13" s="33">
        <v>3773</v>
      </c>
      <c r="AS13" s="33">
        <v>4447</v>
      </c>
      <c r="AT13" s="33">
        <v>6195</v>
      </c>
      <c r="AU13" s="44">
        <f t="shared" si="5"/>
        <v>70067</v>
      </c>
      <c r="AV13" s="38">
        <f>(AU13/AE13)-1</f>
        <v>0.67332171088768411</v>
      </c>
      <c r="AW13" s="25"/>
      <c r="AX13"/>
    </row>
    <row r="14" spans="1:257" s="19" customFormat="1" ht="20" customHeight="1" x14ac:dyDescent="0.2">
      <c r="B14" s="21"/>
      <c r="C14" s="32" t="s">
        <v>10</v>
      </c>
      <c r="D14" s="33">
        <v>1184</v>
      </c>
      <c r="E14" s="33">
        <v>1838</v>
      </c>
      <c r="F14" s="33">
        <v>2613</v>
      </c>
      <c r="G14" s="33">
        <v>2073</v>
      </c>
      <c r="H14" s="33">
        <v>1702</v>
      </c>
      <c r="I14" s="33">
        <v>3356</v>
      </c>
      <c r="J14" s="33">
        <v>2222</v>
      </c>
      <c r="K14" s="33">
        <v>2305</v>
      </c>
      <c r="L14" s="33">
        <v>3390</v>
      </c>
      <c r="M14" s="33">
        <v>1939</v>
      </c>
      <c r="N14" s="33">
        <v>1819</v>
      </c>
      <c r="O14" s="33">
        <v>3166</v>
      </c>
      <c r="P14" s="44">
        <f t="shared" ref="P14:P15" si="6">SUM(D14:O14)</f>
        <v>27607</v>
      </c>
      <c r="Q14" s="24"/>
      <c r="R14" s="34" t="str">
        <f>C14</f>
        <v>Product / Service 4</v>
      </c>
      <c r="S14" s="33">
        <v>3672</v>
      </c>
      <c r="T14" s="33">
        <v>4269</v>
      </c>
      <c r="U14" s="33">
        <v>2995</v>
      </c>
      <c r="V14" s="33">
        <v>2463</v>
      </c>
      <c r="W14" s="33">
        <v>4599</v>
      </c>
      <c r="X14" s="33">
        <v>3719</v>
      </c>
      <c r="Y14" s="33">
        <v>4768</v>
      </c>
      <c r="Z14" s="33">
        <v>2366</v>
      </c>
      <c r="AA14" s="33">
        <v>4542</v>
      </c>
      <c r="AB14" s="33">
        <v>3126</v>
      </c>
      <c r="AC14" s="33">
        <v>3958</v>
      </c>
      <c r="AD14" s="33">
        <v>3372</v>
      </c>
      <c r="AE14" s="44">
        <f t="shared" si="4"/>
        <v>43849</v>
      </c>
      <c r="AF14" s="38">
        <f>(AE14/P14)-1</f>
        <v>0.58832904698083821</v>
      </c>
      <c r="AG14" s="24"/>
      <c r="AH14" s="34" t="str">
        <f>C14</f>
        <v>Product / Service 4</v>
      </c>
      <c r="AI14" s="33">
        <v>7544</v>
      </c>
      <c r="AJ14" s="33">
        <v>4716</v>
      </c>
      <c r="AK14" s="33">
        <v>3907</v>
      </c>
      <c r="AL14" s="33">
        <v>4302</v>
      </c>
      <c r="AM14" s="33">
        <v>4816</v>
      </c>
      <c r="AN14" s="33">
        <v>7998</v>
      </c>
      <c r="AO14" s="33">
        <v>7419</v>
      </c>
      <c r="AP14" s="33">
        <v>7707</v>
      </c>
      <c r="AQ14" s="33">
        <v>4919</v>
      </c>
      <c r="AR14" s="33">
        <v>6927</v>
      </c>
      <c r="AS14" s="33">
        <v>6317</v>
      </c>
      <c r="AT14" s="33">
        <v>8245</v>
      </c>
      <c r="AU14" s="44">
        <f t="shared" si="5"/>
        <v>74817</v>
      </c>
      <c r="AV14" s="38">
        <f>(AU14/AE14)-1</f>
        <v>0.70624187552737805</v>
      </c>
      <c r="AW14" s="25"/>
      <c r="AX14"/>
    </row>
    <row r="15" spans="1:257" s="19" customFormat="1" ht="20" customHeight="1" thickBot="1" x14ac:dyDescent="0.25">
      <c r="B15" s="21"/>
      <c r="C15" s="32" t="s">
        <v>11</v>
      </c>
      <c r="D15" s="33">
        <v>1480</v>
      </c>
      <c r="E15" s="33">
        <v>2192</v>
      </c>
      <c r="F15" s="33">
        <v>1559</v>
      </c>
      <c r="G15" s="33">
        <v>2539</v>
      </c>
      <c r="H15" s="33">
        <v>2239</v>
      </c>
      <c r="I15" s="33">
        <v>2513</v>
      </c>
      <c r="J15" s="33">
        <v>1320</v>
      </c>
      <c r="K15" s="33">
        <v>3142</v>
      </c>
      <c r="L15" s="33">
        <v>3245</v>
      </c>
      <c r="M15" s="33">
        <v>3318</v>
      </c>
      <c r="N15" s="33">
        <v>1900</v>
      </c>
      <c r="O15" s="33">
        <v>2292</v>
      </c>
      <c r="P15" s="44">
        <f t="shared" si="6"/>
        <v>27739</v>
      </c>
      <c r="Q15" s="24"/>
      <c r="R15" s="34" t="str">
        <f>C15</f>
        <v>Product / Service 5</v>
      </c>
      <c r="S15" s="33">
        <v>3039</v>
      </c>
      <c r="T15" s="33">
        <v>2845</v>
      </c>
      <c r="U15" s="33">
        <v>4234</v>
      </c>
      <c r="V15" s="33">
        <v>3327</v>
      </c>
      <c r="W15" s="33">
        <v>3215</v>
      </c>
      <c r="X15" s="33">
        <v>4658</v>
      </c>
      <c r="Y15" s="33">
        <v>3962</v>
      </c>
      <c r="Z15" s="33">
        <v>3017</v>
      </c>
      <c r="AA15" s="33">
        <v>2982</v>
      </c>
      <c r="AB15" s="33">
        <v>3454</v>
      </c>
      <c r="AC15" s="33">
        <v>3710</v>
      </c>
      <c r="AD15" s="33">
        <v>3632</v>
      </c>
      <c r="AE15" s="44">
        <f t="shared" si="4"/>
        <v>42075</v>
      </c>
      <c r="AF15" s="38">
        <f>(AE15/P15)-1</f>
        <v>0.51681747719816862</v>
      </c>
      <c r="AG15" s="24"/>
      <c r="AH15" s="34" t="str">
        <f>C15</f>
        <v>Product / Service 5</v>
      </c>
      <c r="AI15" s="33">
        <v>4401</v>
      </c>
      <c r="AJ15" s="33">
        <v>7273</v>
      </c>
      <c r="AK15" s="33">
        <v>4286</v>
      </c>
      <c r="AL15" s="33">
        <v>4322</v>
      </c>
      <c r="AM15" s="33">
        <v>5750</v>
      </c>
      <c r="AN15" s="33">
        <v>6900</v>
      </c>
      <c r="AO15" s="33">
        <v>7411</v>
      </c>
      <c r="AP15" s="33">
        <v>4573</v>
      </c>
      <c r="AQ15" s="33">
        <v>4999</v>
      </c>
      <c r="AR15" s="33">
        <v>4036</v>
      </c>
      <c r="AS15" s="33">
        <v>6777</v>
      </c>
      <c r="AT15" s="33">
        <v>6421</v>
      </c>
      <c r="AU15" s="44">
        <f t="shared" si="5"/>
        <v>67149</v>
      </c>
      <c r="AV15" s="38">
        <f>(AU15/AE15)-1</f>
        <v>0.59593582887700536</v>
      </c>
      <c r="AW15" s="25"/>
      <c r="AX15"/>
    </row>
    <row r="16" spans="1:257" s="19" customFormat="1" ht="20" customHeight="1" x14ac:dyDescent="0.2">
      <c r="B16" s="21"/>
      <c r="C16" s="48" t="s">
        <v>27</v>
      </c>
      <c r="D16" s="60">
        <f t="shared" ref="D16:O16" si="7">SUM(D11:D15)</f>
        <v>9129</v>
      </c>
      <c r="E16" s="60">
        <f t="shared" si="7"/>
        <v>13628</v>
      </c>
      <c r="F16" s="60">
        <f t="shared" si="7"/>
        <v>12539</v>
      </c>
      <c r="G16" s="60">
        <f t="shared" si="7"/>
        <v>13910</v>
      </c>
      <c r="H16" s="60">
        <f t="shared" si="7"/>
        <v>13356</v>
      </c>
      <c r="I16" s="60">
        <f t="shared" si="7"/>
        <v>12381</v>
      </c>
      <c r="J16" s="60">
        <f t="shared" si="7"/>
        <v>11005</v>
      </c>
      <c r="K16" s="60">
        <f t="shared" si="7"/>
        <v>13184</v>
      </c>
      <c r="L16" s="60">
        <f t="shared" si="7"/>
        <v>15306</v>
      </c>
      <c r="M16" s="60">
        <f t="shared" si="7"/>
        <v>13088</v>
      </c>
      <c r="N16" s="60">
        <f t="shared" si="7"/>
        <v>11079</v>
      </c>
      <c r="O16" s="61">
        <f t="shared" si="7"/>
        <v>12870</v>
      </c>
      <c r="P16" s="62">
        <f>SUM(P10:P15)</f>
        <v>151475</v>
      </c>
      <c r="Q16" s="24"/>
      <c r="R16" s="48" t="s">
        <v>28</v>
      </c>
      <c r="S16" s="60">
        <f t="shared" ref="S16:AD16" si="8">SUM(S11:S15)</f>
        <v>14647</v>
      </c>
      <c r="T16" s="60">
        <f t="shared" si="8"/>
        <v>19204</v>
      </c>
      <c r="U16" s="60">
        <f t="shared" si="8"/>
        <v>17864</v>
      </c>
      <c r="V16" s="60">
        <f t="shared" si="8"/>
        <v>16530</v>
      </c>
      <c r="W16" s="60">
        <f t="shared" si="8"/>
        <v>17775</v>
      </c>
      <c r="X16" s="60">
        <f t="shared" si="8"/>
        <v>17858</v>
      </c>
      <c r="Y16" s="60">
        <f t="shared" si="8"/>
        <v>19508</v>
      </c>
      <c r="Z16" s="60">
        <f t="shared" si="8"/>
        <v>15750</v>
      </c>
      <c r="AA16" s="60">
        <f t="shared" si="8"/>
        <v>16882</v>
      </c>
      <c r="AB16" s="60">
        <f t="shared" si="8"/>
        <v>17301</v>
      </c>
      <c r="AC16" s="60">
        <f t="shared" si="8"/>
        <v>17423</v>
      </c>
      <c r="AD16" s="61">
        <f t="shared" si="8"/>
        <v>17275</v>
      </c>
      <c r="AE16" s="62">
        <f>SUM(AE10:AE15)</f>
        <v>208017</v>
      </c>
      <c r="AF16" s="63">
        <f t="shared" ref="AF16" si="9">AE16-P16</f>
        <v>56542</v>
      </c>
      <c r="AG16" s="24"/>
      <c r="AH16" s="48" t="s">
        <v>29</v>
      </c>
      <c r="AI16" s="60">
        <f t="shared" ref="AI16:AT16" si="10">SUM(AI11:AI15)</f>
        <v>35215</v>
      </c>
      <c r="AJ16" s="60">
        <f t="shared" si="10"/>
        <v>31243</v>
      </c>
      <c r="AK16" s="60">
        <f t="shared" si="10"/>
        <v>29198</v>
      </c>
      <c r="AL16" s="60">
        <f t="shared" si="10"/>
        <v>24992</v>
      </c>
      <c r="AM16" s="60">
        <f t="shared" si="10"/>
        <v>31314</v>
      </c>
      <c r="AN16" s="60">
        <f t="shared" si="10"/>
        <v>31508</v>
      </c>
      <c r="AO16" s="60">
        <f t="shared" si="10"/>
        <v>30973</v>
      </c>
      <c r="AP16" s="60">
        <f t="shared" si="10"/>
        <v>31959</v>
      </c>
      <c r="AQ16" s="60">
        <f t="shared" si="10"/>
        <v>25671</v>
      </c>
      <c r="AR16" s="60">
        <f t="shared" si="10"/>
        <v>24743</v>
      </c>
      <c r="AS16" s="60">
        <f t="shared" si="10"/>
        <v>30043</v>
      </c>
      <c r="AT16" s="61">
        <f t="shared" si="10"/>
        <v>31855</v>
      </c>
      <c r="AU16" s="62">
        <f>SUM(AU10:AU15)</f>
        <v>358714</v>
      </c>
      <c r="AV16" s="63">
        <f>AU16-AE16</f>
        <v>150697</v>
      </c>
      <c r="AW16" s="24"/>
      <c r="AX16"/>
    </row>
    <row r="17" spans="2:50" s="19" customFormat="1" ht="9.5" customHeight="1" x14ac:dyDescent="0.2">
      <c r="B17" s="21"/>
      <c r="C17" s="23"/>
      <c r="D17" s="24"/>
      <c r="E17" s="24"/>
      <c r="F17" s="24"/>
      <c r="G17" s="24"/>
      <c r="H17" s="24"/>
      <c r="I17" s="24"/>
      <c r="J17" s="24"/>
      <c r="K17" s="24"/>
      <c r="L17" s="24"/>
      <c r="M17" s="24"/>
      <c r="N17" s="24"/>
      <c r="O17" s="24"/>
      <c r="P17" s="25"/>
      <c r="Q17" s="24"/>
      <c r="R17" s="24"/>
      <c r="S17" s="24"/>
      <c r="T17" s="24"/>
      <c r="U17" s="24"/>
      <c r="V17" s="24"/>
      <c r="W17" s="24"/>
      <c r="X17" s="24"/>
      <c r="Y17" s="24"/>
      <c r="Z17" s="24"/>
      <c r="AA17" s="24"/>
      <c r="AB17" s="24"/>
      <c r="AC17" s="24"/>
      <c r="AD17" s="24"/>
      <c r="AE17" s="25"/>
      <c r="AF17" s="25"/>
      <c r="AG17" s="24"/>
      <c r="AH17" s="24"/>
      <c r="AI17" s="24"/>
      <c r="AJ17" s="24"/>
      <c r="AK17" s="24"/>
      <c r="AL17" s="24"/>
      <c r="AM17" s="24"/>
      <c r="AN17" s="24"/>
      <c r="AO17" s="24"/>
      <c r="AP17" s="24"/>
      <c r="AQ17" s="24"/>
      <c r="AR17" s="24"/>
      <c r="AS17" s="24"/>
      <c r="AT17" s="24"/>
      <c r="AU17" s="25"/>
      <c r="AV17" s="25"/>
      <c r="AW17" s="24"/>
      <c r="AX17"/>
    </row>
    <row r="18" spans="2:50" s="19" customFormat="1" ht="20" customHeight="1" x14ac:dyDescent="0.2">
      <c r="B18" s="21"/>
      <c r="C18" s="26" t="s">
        <v>13</v>
      </c>
      <c r="D18" s="24"/>
      <c r="E18" s="24"/>
      <c r="F18" s="24"/>
      <c r="G18" s="24"/>
      <c r="H18" s="24"/>
      <c r="I18" s="24"/>
      <c r="J18" s="24"/>
      <c r="K18" s="24"/>
      <c r="L18" s="24"/>
      <c r="M18" s="24"/>
      <c r="N18" s="24"/>
      <c r="O18" s="24"/>
      <c r="P18" s="27" t="s">
        <v>18</v>
      </c>
      <c r="Q18" s="24"/>
      <c r="R18" s="26" t="s">
        <v>13</v>
      </c>
      <c r="S18" s="24"/>
      <c r="T18" s="24"/>
      <c r="U18" s="24"/>
      <c r="V18" s="24"/>
      <c r="W18" s="24"/>
      <c r="X18" s="24"/>
      <c r="Y18" s="24"/>
      <c r="Z18" s="24"/>
      <c r="AA18" s="24"/>
      <c r="AB18" s="24"/>
      <c r="AC18" s="24"/>
      <c r="AD18" s="24"/>
      <c r="AE18" s="27" t="s">
        <v>18</v>
      </c>
      <c r="AF18" s="25" t="s">
        <v>6</v>
      </c>
      <c r="AG18" s="24"/>
      <c r="AH18" s="26" t="s">
        <v>13</v>
      </c>
      <c r="AI18" s="24"/>
      <c r="AJ18" s="24"/>
      <c r="AK18" s="24"/>
      <c r="AL18" s="24"/>
      <c r="AM18" s="24"/>
      <c r="AN18" s="24"/>
      <c r="AO18" s="24"/>
      <c r="AP18" s="24"/>
      <c r="AQ18" s="24"/>
      <c r="AR18" s="24"/>
      <c r="AS18" s="24"/>
      <c r="AT18" s="24"/>
      <c r="AU18" s="27" t="s">
        <v>18</v>
      </c>
      <c r="AV18" s="25" t="s">
        <v>6</v>
      </c>
      <c r="AW18" s="24"/>
      <c r="AX18"/>
    </row>
    <row r="19" spans="2:50" s="19" customFormat="1" ht="20" customHeight="1" x14ac:dyDescent="0.2">
      <c r="B19" s="21"/>
      <c r="C19" s="34" t="str">
        <f>C11</f>
        <v>Product / Service 1</v>
      </c>
      <c r="D19" s="35">
        <v>1</v>
      </c>
      <c r="E19" s="35">
        <v>1</v>
      </c>
      <c r="F19" s="35">
        <v>1</v>
      </c>
      <c r="G19" s="35">
        <v>1.5</v>
      </c>
      <c r="H19" s="35">
        <v>1.5</v>
      </c>
      <c r="I19" s="35">
        <v>1.5</v>
      </c>
      <c r="J19" s="35">
        <v>1.5</v>
      </c>
      <c r="K19" s="35">
        <v>1.5</v>
      </c>
      <c r="L19" s="35">
        <v>1.5</v>
      </c>
      <c r="M19" s="35">
        <v>1</v>
      </c>
      <c r="N19" s="35">
        <v>1</v>
      </c>
      <c r="O19" s="35">
        <v>1</v>
      </c>
      <c r="P19" s="43">
        <f>AVERAGE(D19:O19)</f>
        <v>1.25</v>
      </c>
      <c r="Q19" s="24"/>
      <c r="R19" s="34" t="str">
        <f>R11</f>
        <v>Product / Service 1</v>
      </c>
      <c r="S19" s="35">
        <v>0.9</v>
      </c>
      <c r="T19" s="35">
        <v>0.9</v>
      </c>
      <c r="U19" s="35">
        <v>0.9</v>
      </c>
      <c r="V19" s="35">
        <v>0.9</v>
      </c>
      <c r="W19" s="35">
        <v>0.9</v>
      </c>
      <c r="X19" s="35">
        <v>0.9</v>
      </c>
      <c r="Y19" s="35">
        <v>0.9</v>
      </c>
      <c r="Z19" s="35">
        <v>0.9</v>
      </c>
      <c r="AA19" s="35">
        <v>0.9</v>
      </c>
      <c r="AB19" s="35">
        <v>1</v>
      </c>
      <c r="AC19" s="35">
        <v>0.9</v>
      </c>
      <c r="AD19" s="35">
        <v>0.9</v>
      </c>
      <c r="AE19" s="43">
        <f>AVERAGE(S19:AD19)</f>
        <v>0.90833333333333355</v>
      </c>
      <c r="AF19" s="37">
        <f>AE19-P19</f>
        <v>-0.34166666666666645</v>
      </c>
      <c r="AG19" s="24"/>
      <c r="AH19" s="34" t="str">
        <f>AH11</f>
        <v>Product / Service 1</v>
      </c>
      <c r="AI19" s="35">
        <v>0.9</v>
      </c>
      <c r="AJ19" s="35">
        <v>0.9</v>
      </c>
      <c r="AK19" s="35">
        <v>0.8</v>
      </c>
      <c r="AL19" s="35">
        <v>0.8</v>
      </c>
      <c r="AM19" s="35">
        <v>0.8</v>
      </c>
      <c r="AN19" s="35">
        <v>0.9</v>
      </c>
      <c r="AO19" s="35">
        <v>0.9</v>
      </c>
      <c r="AP19" s="35">
        <v>0.9</v>
      </c>
      <c r="AQ19" s="35">
        <v>0.9</v>
      </c>
      <c r="AR19" s="35">
        <v>0.8</v>
      </c>
      <c r="AS19" s="35">
        <v>0.9</v>
      </c>
      <c r="AT19" s="41">
        <v>0.9</v>
      </c>
      <c r="AU19" s="43">
        <f>AVERAGE(AI19:AT19)</f>
        <v>0.86666666666666681</v>
      </c>
      <c r="AV19" s="37">
        <f>AU19-AE19</f>
        <v>-4.1666666666666741E-2</v>
      </c>
      <c r="AW19" s="24"/>
      <c r="AX19"/>
    </row>
    <row r="20" spans="2:50" s="19" customFormat="1" ht="20" customHeight="1" x14ac:dyDescent="0.2">
      <c r="B20" s="21"/>
      <c r="C20" s="34" t="str">
        <f>C12</f>
        <v>Product / Service 2</v>
      </c>
      <c r="D20" s="35">
        <v>2</v>
      </c>
      <c r="E20" s="35">
        <v>2</v>
      </c>
      <c r="F20" s="35">
        <v>2</v>
      </c>
      <c r="G20" s="35">
        <v>2.5</v>
      </c>
      <c r="H20" s="35">
        <v>2.5</v>
      </c>
      <c r="I20" s="35">
        <v>2.5</v>
      </c>
      <c r="J20" s="35">
        <v>2.5</v>
      </c>
      <c r="K20" s="35">
        <v>2.5</v>
      </c>
      <c r="L20" s="35">
        <v>2.5</v>
      </c>
      <c r="M20" s="35">
        <v>2</v>
      </c>
      <c r="N20" s="35">
        <v>2</v>
      </c>
      <c r="O20" s="35">
        <v>2</v>
      </c>
      <c r="P20" s="43">
        <f t="shared" ref="P20:P21" si="11">AVERAGE(D20:O20)</f>
        <v>2.25</v>
      </c>
      <c r="Q20" s="24"/>
      <c r="R20" s="34" t="str">
        <f>R12</f>
        <v>Product / Service 2</v>
      </c>
      <c r="S20" s="35">
        <v>1.95</v>
      </c>
      <c r="T20" s="35">
        <v>1.95</v>
      </c>
      <c r="U20" s="35">
        <v>1.95</v>
      </c>
      <c r="V20" s="35">
        <v>1.9</v>
      </c>
      <c r="W20" s="35">
        <v>1.8</v>
      </c>
      <c r="X20" s="35">
        <v>1.7</v>
      </c>
      <c r="Y20" s="35">
        <v>1.95</v>
      </c>
      <c r="Z20" s="35">
        <v>2</v>
      </c>
      <c r="AA20" s="35">
        <v>2</v>
      </c>
      <c r="AB20" s="35">
        <v>1.95</v>
      </c>
      <c r="AC20" s="35">
        <v>1.95</v>
      </c>
      <c r="AD20" s="35">
        <v>2</v>
      </c>
      <c r="AE20" s="43">
        <f t="shared" ref="AE20:AE23" si="12">AVERAGE(S20:AD20)</f>
        <v>1.9249999999999998</v>
      </c>
      <c r="AF20" s="37">
        <f>AE20-P20</f>
        <v>-0.32500000000000018</v>
      </c>
      <c r="AG20" s="24"/>
      <c r="AH20" s="34" t="str">
        <f>AH12</f>
        <v>Product / Service 2</v>
      </c>
      <c r="AI20" s="35">
        <v>2</v>
      </c>
      <c r="AJ20" s="35">
        <v>2</v>
      </c>
      <c r="AK20" s="35">
        <v>1.8</v>
      </c>
      <c r="AL20" s="35">
        <v>1.8</v>
      </c>
      <c r="AM20" s="35">
        <v>1.8</v>
      </c>
      <c r="AN20" s="35">
        <v>1.8</v>
      </c>
      <c r="AO20" s="35">
        <v>1.8</v>
      </c>
      <c r="AP20" s="35">
        <v>1.8</v>
      </c>
      <c r="AQ20" s="35">
        <v>1.8</v>
      </c>
      <c r="AR20" s="35">
        <v>1.8</v>
      </c>
      <c r="AS20" s="35">
        <v>1.8</v>
      </c>
      <c r="AT20" s="41">
        <v>1.8</v>
      </c>
      <c r="AU20" s="43">
        <f t="shared" ref="AU20:AU23" si="13">AVERAGE(AI20:AT20)</f>
        <v>1.8333333333333337</v>
      </c>
      <c r="AV20" s="37">
        <f>AU20-AE20</f>
        <v>-9.1666666666666119E-2</v>
      </c>
      <c r="AW20" s="24"/>
      <c r="AX20"/>
    </row>
    <row r="21" spans="2:50" s="19" customFormat="1" ht="20" customHeight="1" x14ac:dyDescent="0.2">
      <c r="B21" s="21"/>
      <c r="C21" s="34" t="str">
        <f>C13</f>
        <v>Product / Service 3</v>
      </c>
      <c r="D21" s="35">
        <v>3</v>
      </c>
      <c r="E21" s="35">
        <v>3</v>
      </c>
      <c r="F21" s="35">
        <v>3</v>
      </c>
      <c r="G21" s="35">
        <v>3.5</v>
      </c>
      <c r="H21" s="35">
        <v>3.5</v>
      </c>
      <c r="I21" s="35">
        <v>3.5</v>
      </c>
      <c r="J21" s="35">
        <v>3.5</v>
      </c>
      <c r="K21" s="35">
        <v>3.5</v>
      </c>
      <c r="L21" s="35">
        <v>3.5</v>
      </c>
      <c r="M21" s="35">
        <v>3</v>
      </c>
      <c r="N21" s="35">
        <v>3</v>
      </c>
      <c r="O21" s="35">
        <v>3</v>
      </c>
      <c r="P21" s="43">
        <f t="shared" si="11"/>
        <v>3.25</v>
      </c>
      <c r="Q21" s="24"/>
      <c r="R21" s="34" t="str">
        <f>R13</f>
        <v>Product / Service 3</v>
      </c>
      <c r="S21" s="35">
        <v>2.5</v>
      </c>
      <c r="T21" s="35">
        <v>2.6</v>
      </c>
      <c r="U21" s="35">
        <v>2.7</v>
      </c>
      <c r="V21" s="35">
        <v>2.9</v>
      </c>
      <c r="W21" s="35">
        <v>3.5</v>
      </c>
      <c r="X21" s="35">
        <v>3</v>
      </c>
      <c r="Y21" s="35">
        <v>3</v>
      </c>
      <c r="Z21" s="35">
        <v>3</v>
      </c>
      <c r="AA21" s="35">
        <v>3</v>
      </c>
      <c r="AB21" s="35">
        <v>3</v>
      </c>
      <c r="AC21" s="35">
        <v>2.9</v>
      </c>
      <c r="AD21" s="35">
        <v>2.9</v>
      </c>
      <c r="AE21" s="43">
        <f t="shared" si="12"/>
        <v>2.9166666666666665</v>
      </c>
      <c r="AF21" s="37">
        <f>AE21-P21</f>
        <v>-0.33333333333333348</v>
      </c>
      <c r="AG21" s="24"/>
      <c r="AH21" s="34" t="str">
        <f>AH13</f>
        <v>Product / Service 3</v>
      </c>
      <c r="AI21" s="35">
        <v>3</v>
      </c>
      <c r="AJ21" s="35">
        <v>3</v>
      </c>
      <c r="AK21" s="35">
        <v>3</v>
      </c>
      <c r="AL21" s="35">
        <v>3</v>
      </c>
      <c r="AM21" s="35">
        <v>3</v>
      </c>
      <c r="AN21" s="35">
        <v>3</v>
      </c>
      <c r="AO21" s="35">
        <v>3</v>
      </c>
      <c r="AP21" s="35">
        <v>3</v>
      </c>
      <c r="AQ21" s="35">
        <v>3</v>
      </c>
      <c r="AR21" s="35">
        <v>3</v>
      </c>
      <c r="AS21" s="35">
        <v>3</v>
      </c>
      <c r="AT21" s="41">
        <v>3</v>
      </c>
      <c r="AU21" s="43">
        <f t="shared" si="13"/>
        <v>3</v>
      </c>
      <c r="AV21" s="37">
        <f>AU21-AE21</f>
        <v>8.3333333333333481E-2</v>
      </c>
      <c r="AW21" s="24"/>
      <c r="AX21"/>
    </row>
    <row r="22" spans="2:50" s="19" customFormat="1" ht="20" customHeight="1" x14ac:dyDescent="0.2">
      <c r="B22" s="21"/>
      <c r="C22" s="34" t="str">
        <f>C14</f>
        <v>Product / Service 4</v>
      </c>
      <c r="D22" s="35">
        <v>4</v>
      </c>
      <c r="E22" s="35">
        <v>4</v>
      </c>
      <c r="F22" s="35">
        <v>4</v>
      </c>
      <c r="G22" s="35">
        <v>4.5</v>
      </c>
      <c r="H22" s="35">
        <v>4.5</v>
      </c>
      <c r="I22" s="35">
        <v>4.5</v>
      </c>
      <c r="J22" s="35">
        <v>4.5</v>
      </c>
      <c r="K22" s="35">
        <v>4.5</v>
      </c>
      <c r="L22" s="35">
        <v>4.5</v>
      </c>
      <c r="M22" s="35">
        <v>4</v>
      </c>
      <c r="N22" s="35">
        <v>4</v>
      </c>
      <c r="O22" s="35">
        <v>4</v>
      </c>
      <c r="P22" s="43">
        <f t="shared" ref="P22:P23" si="14">AVERAGE(D22:O22)</f>
        <v>4.25</v>
      </c>
      <c r="Q22" s="24"/>
      <c r="R22" s="34" t="str">
        <f>R14</f>
        <v>Product / Service 4</v>
      </c>
      <c r="S22" s="35">
        <v>3.8</v>
      </c>
      <c r="T22" s="35">
        <v>3.9</v>
      </c>
      <c r="U22" s="35">
        <v>4</v>
      </c>
      <c r="V22" s="35">
        <v>4.5</v>
      </c>
      <c r="W22" s="35">
        <v>4.5</v>
      </c>
      <c r="X22" s="35">
        <v>4.5</v>
      </c>
      <c r="Y22" s="35">
        <v>4</v>
      </c>
      <c r="Z22" s="35">
        <v>4</v>
      </c>
      <c r="AA22" s="35">
        <v>4</v>
      </c>
      <c r="AB22" s="35">
        <v>4</v>
      </c>
      <c r="AC22" s="35">
        <v>4</v>
      </c>
      <c r="AD22" s="35">
        <v>4</v>
      </c>
      <c r="AE22" s="43">
        <f t="shared" si="12"/>
        <v>4.1000000000000005</v>
      </c>
      <c r="AF22" s="37">
        <f>AE22-P22</f>
        <v>-0.14999999999999947</v>
      </c>
      <c r="AG22" s="24"/>
      <c r="AH22" s="34" t="str">
        <f>AH14</f>
        <v>Product / Service 4</v>
      </c>
      <c r="AI22" s="35">
        <v>4</v>
      </c>
      <c r="AJ22" s="35">
        <v>3.9</v>
      </c>
      <c r="AK22" s="35">
        <v>3.9</v>
      </c>
      <c r="AL22" s="35">
        <v>3.9</v>
      </c>
      <c r="AM22" s="35">
        <v>3.9</v>
      </c>
      <c r="AN22" s="35">
        <v>3.9</v>
      </c>
      <c r="AO22" s="35">
        <v>3.9</v>
      </c>
      <c r="AP22" s="35">
        <v>3.9</v>
      </c>
      <c r="AQ22" s="35">
        <v>3.9</v>
      </c>
      <c r="AR22" s="35">
        <v>3.9</v>
      </c>
      <c r="AS22" s="35">
        <v>3.9</v>
      </c>
      <c r="AT22" s="41">
        <v>3.9</v>
      </c>
      <c r="AU22" s="43">
        <f t="shared" si="13"/>
        <v>3.9083333333333328</v>
      </c>
      <c r="AV22" s="37">
        <f>AU22-AE22</f>
        <v>-0.19166666666666776</v>
      </c>
      <c r="AW22" s="24"/>
      <c r="AX22"/>
    </row>
    <row r="23" spans="2:50" s="19" customFormat="1" ht="20" customHeight="1" x14ac:dyDescent="0.2">
      <c r="B23" s="21"/>
      <c r="C23" s="34" t="str">
        <f>C15</f>
        <v>Product / Service 5</v>
      </c>
      <c r="D23" s="35">
        <v>5</v>
      </c>
      <c r="E23" s="35">
        <v>5</v>
      </c>
      <c r="F23" s="35">
        <v>5</v>
      </c>
      <c r="G23" s="35">
        <v>5.5</v>
      </c>
      <c r="H23" s="35">
        <v>5.5</v>
      </c>
      <c r="I23" s="35">
        <v>5.5</v>
      </c>
      <c r="J23" s="35">
        <v>5.5</v>
      </c>
      <c r="K23" s="35">
        <v>5.5</v>
      </c>
      <c r="L23" s="35">
        <v>5.5</v>
      </c>
      <c r="M23" s="35">
        <v>5</v>
      </c>
      <c r="N23" s="35">
        <v>5</v>
      </c>
      <c r="O23" s="35">
        <v>5</v>
      </c>
      <c r="P23" s="43">
        <f t="shared" si="14"/>
        <v>5.25</v>
      </c>
      <c r="Q23" s="24"/>
      <c r="R23" s="34" t="str">
        <f>R15</f>
        <v>Product / Service 5</v>
      </c>
      <c r="S23" s="35">
        <v>6</v>
      </c>
      <c r="T23" s="35">
        <v>6</v>
      </c>
      <c r="U23" s="35">
        <v>6</v>
      </c>
      <c r="V23" s="35">
        <v>6</v>
      </c>
      <c r="W23" s="35">
        <v>6</v>
      </c>
      <c r="X23" s="35">
        <v>6</v>
      </c>
      <c r="Y23" s="35">
        <v>6</v>
      </c>
      <c r="Z23" s="35">
        <v>6</v>
      </c>
      <c r="AA23" s="35">
        <v>6</v>
      </c>
      <c r="AB23" s="35">
        <v>6</v>
      </c>
      <c r="AC23" s="35">
        <v>6</v>
      </c>
      <c r="AD23" s="35">
        <v>6.5</v>
      </c>
      <c r="AE23" s="43">
        <f t="shared" si="12"/>
        <v>6.041666666666667</v>
      </c>
      <c r="AF23" s="37">
        <f>AE23-P23</f>
        <v>0.79166666666666696</v>
      </c>
      <c r="AG23" s="24"/>
      <c r="AH23" s="34" t="str">
        <f>AH15</f>
        <v>Product / Service 5</v>
      </c>
      <c r="AI23" s="35">
        <v>6.5</v>
      </c>
      <c r="AJ23" s="35">
        <v>6.5</v>
      </c>
      <c r="AK23" s="35">
        <v>6.25</v>
      </c>
      <c r="AL23" s="35">
        <v>6.25</v>
      </c>
      <c r="AM23" s="35">
        <v>5.9</v>
      </c>
      <c r="AN23" s="35">
        <v>5.9</v>
      </c>
      <c r="AO23" s="35">
        <v>5.5</v>
      </c>
      <c r="AP23" s="35">
        <v>5.5</v>
      </c>
      <c r="AQ23" s="35">
        <v>5.5</v>
      </c>
      <c r="AR23" s="35">
        <v>5.5</v>
      </c>
      <c r="AS23" s="35">
        <v>5.5</v>
      </c>
      <c r="AT23" s="41">
        <v>5.5</v>
      </c>
      <c r="AU23" s="43">
        <f t="shared" si="13"/>
        <v>5.8583333333333334</v>
      </c>
      <c r="AV23" s="37">
        <f>AU23-AE23</f>
        <v>-0.18333333333333357</v>
      </c>
      <c r="AW23" s="24"/>
      <c r="AX23"/>
    </row>
    <row r="24" spans="2:50" s="19" customFormat="1" ht="9.5" customHeight="1" x14ac:dyDescent="0.2">
      <c r="B24" s="21"/>
      <c r="C24" s="23"/>
      <c r="D24" s="24"/>
      <c r="E24" s="24"/>
      <c r="F24" s="24"/>
      <c r="G24" s="24"/>
      <c r="H24" s="24"/>
      <c r="I24" s="24"/>
      <c r="J24" s="24"/>
      <c r="K24" s="24"/>
      <c r="L24" s="24"/>
      <c r="M24" s="24"/>
      <c r="N24" s="24"/>
      <c r="O24" s="24"/>
      <c r="P24" s="25"/>
      <c r="Q24" s="24"/>
      <c r="R24" s="23"/>
      <c r="S24" s="24"/>
      <c r="T24" s="24"/>
      <c r="U24" s="24"/>
      <c r="V24" s="24"/>
      <c r="W24" s="24"/>
      <c r="X24" s="24"/>
      <c r="Y24" s="24"/>
      <c r="Z24" s="24"/>
      <c r="AA24" s="24"/>
      <c r="AB24" s="24"/>
      <c r="AC24" s="24"/>
      <c r="AD24" s="24"/>
      <c r="AE24" s="25"/>
      <c r="AF24" s="25"/>
      <c r="AG24" s="24"/>
      <c r="AH24" s="23"/>
      <c r="AI24" s="24"/>
      <c r="AJ24" s="24"/>
      <c r="AK24" s="24"/>
      <c r="AL24" s="24"/>
      <c r="AM24" s="24"/>
      <c r="AN24" s="24"/>
      <c r="AO24" s="24"/>
      <c r="AP24" s="24"/>
      <c r="AQ24" s="24"/>
      <c r="AR24" s="24"/>
      <c r="AS24" s="24"/>
      <c r="AT24" s="24"/>
      <c r="AU24" s="25"/>
      <c r="AV24" s="25"/>
      <c r="AW24" s="24"/>
      <c r="AX24"/>
    </row>
    <row r="25" spans="2:50" s="19" customFormat="1" ht="20" customHeight="1" x14ac:dyDescent="0.2">
      <c r="B25" s="21"/>
      <c r="C25" s="26" t="s">
        <v>14</v>
      </c>
      <c r="D25" s="24"/>
      <c r="E25" s="24"/>
      <c r="F25" s="24"/>
      <c r="G25" s="24"/>
      <c r="H25" s="24"/>
      <c r="I25" s="24"/>
      <c r="J25" s="24"/>
      <c r="K25" s="24"/>
      <c r="L25" s="24"/>
      <c r="M25" s="24"/>
      <c r="N25" s="24"/>
      <c r="O25" s="24"/>
      <c r="P25" s="27" t="s">
        <v>18</v>
      </c>
      <c r="Q25" s="24"/>
      <c r="R25" s="26" t="s">
        <v>14</v>
      </c>
      <c r="S25" s="24"/>
      <c r="T25" s="24"/>
      <c r="U25" s="24"/>
      <c r="V25" s="24"/>
      <c r="W25" s="24"/>
      <c r="X25" s="24"/>
      <c r="Y25" s="24"/>
      <c r="Z25" s="24"/>
      <c r="AA25" s="24"/>
      <c r="AB25" s="24"/>
      <c r="AC25" s="24"/>
      <c r="AD25" s="24"/>
      <c r="AE25" s="27" t="s">
        <v>18</v>
      </c>
      <c r="AF25" s="25" t="s">
        <v>6</v>
      </c>
      <c r="AG25" s="24"/>
      <c r="AH25" s="26" t="s">
        <v>14</v>
      </c>
      <c r="AI25" s="24"/>
      <c r="AJ25" s="24"/>
      <c r="AK25" s="24"/>
      <c r="AL25" s="24"/>
      <c r="AM25" s="24"/>
      <c r="AN25" s="24"/>
      <c r="AO25" s="24"/>
      <c r="AP25" s="24"/>
      <c r="AQ25" s="24"/>
      <c r="AR25" s="24"/>
      <c r="AS25" s="24"/>
      <c r="AT25" s="24"/>
      <c r="AU25" s="27" t="s">
        <v>18</v>
      </c>
      <c r="AV25" s="25" t="s">
        <v>6</v>
      </c>
      <c r="AW25" s="24"/>
      <c r="AX25"/>
    </row>
    <row r="26" spans="2:50" s="19" customFormat="1" ht="20" customHeight="1" x14ac:dyDescent="0.2">
      <c r="B26" s="21"/>
      <c r="C26" s="34" t="str">
        <f>C11</f>
        <v>Product / Service 1</v>
      </c>
      <c r="D26" s="35">
        <v>8</v>
      </c>
      <c r="E26" s="35">
        <v>8</v>
      </c>
      <c r="F26" s="35">
        <v>8</v>
      </c>
      <c r="G26" s="35">
        <v>8</v>
      </c>
      <c r="H26" s="35">
        <v>8</v>
      </c>
      <c r="I26" s="35">
        <v>8</v>
      </c>
      <c r="J26" s="35">
        <v>8</v>
      </c>
      <c r="K26" s="35">
        <v>8</v>
      </c>
      <c r="L26" s="35">
        <v>8</v>
      </c>
      <c r="M26" s="35">
        <v>8</v>
      </c>
      <c r="N26" s="35">
        <v>10</v>
      </c>
      <c r="O26" s="41">
        <v>10</v>
      </c>
      <c r="P26" s="43">
        <f>AVERAGE(D26:O26)</f>
        <v>8.3333333333333339</v>
      </c>
      <c r="Q26" s="24"/>
      <c r="R26" s="34" t="str">
        <f>R11</f>
        <v>Product / Service 1</v>
      </c>
      <c r="S26" s="35">
        <v>8</v>
      </c>
      <c r="T26" s="35">
        <v>8</v>
      </c>
      <c r="U26" s="35">
        <v>8</v>
      </c>
      <c r="V26" s="35">
        <v>8</v>
      </c>
      <c r="W26" s="35">
        <v>8</v>
      </c>
      <c r="X26" s="35">
        <v>8</v>
      </c>
      <c r="Y26" s="35">
        <v>8</v>
      </c>
      <c r="Z26" s="35">
        <v>8</v>
      </c>
      <c r="AA26" s="35">
        <v>8</v>
      </c>
      <c r="AB26" s="35">
        <v>8</v>
      </c>
      <c r="AC26" s="35">
        <v>10</v>
      </c>
      <c r="AD26" s="41">
        <v>10</v>
      </c>
      <c r="AE26" s="43">
        <f>AVERAGE(S26:AD26)</f>
        <v>8.3333333333333339</v>
      </c>
      <c r="AF26" s="37">
        <f>AE26-P26</f>
        <v>0</v>
      </c>
      <c r="AG26" s="24"/>
      <c r="AH26" s="34" t="str">
        <f>AH11</f>
        <v>Product / Service 1</v>
      </c>
      <c r="AI26" s="35">
        <v>8</v>
      </c>
      <c r="AJ26" s="35">
        <v>8</v>
      </c>
      <c r="AK26" s="35">
        <v>8</v>
      </c>
      <c r="AL26" s="35">
        <v>8</v>
      </c>
      <c r="AM26" s="35">
        <v>8</v>
      </c>
      <c r="AN26" s="35">
        <v>8</v>
      </c>
      <c r="AO26" s="35">
        <v>8</v>
      </c>
      <c r="AP26" s="35">
        <v>8</v>
      </c>
      <c r="AQ26" s="35">
        <v>8</v>
      </c>
      <c r="AR26" s="35">
        <v>8</v>
      </c>
      <c r="AS26" s="35">
        <v>10</v>
      </c>
      <c r="AT26" s="41">
        <v>10</v>
      </c>
      <c r="AU26" s="43">
        <f>AVERAGE(AI26:AT26)</f>
        <v>8.3333333333333339</v>
      </c>
      <c r="AV26" s="37">
        <f>AU26-AE26</f>
        <v>0</v>
      </c>
      <c r="AW26" s="24"/>
      <c r="AX26"/>
    </row>
    <row r="27" spans="2:50" s="19" customFormat="1" ht="20" customHeight="1" x14ac:dyDescent="0.2">
      <c r="B27" s="21"/>
      <c r="C27" s="34" t="str">
        <f>C12</f>
        <v>Product / Service 2</v>
      </c>
      <c r="D27" s="35">
        <v>10</v>
      </c>
      <c r="E27" s="35">
        <v>10</v>
      </c>
      <c r="F27" s="35">
        <v>10</v>
      </c>
      <c r="G27" s="35">
        <v>10</v>
      </c>
      <c r="H27" s="35">
        <v>10</v>
      </c>
      <c r="I27" s="35">
        <v>10</v>
      </c>
      <c r="J27" s="35">
        <v>10</v>
      </c>
      <c r="K27" s="35">
        <v>10</v>
      </c>
      <c r="L27" s="35">
        <v>10</v>
      </c>
      <c r="M27" s="35">
        <v>10</v>
      </c>
      <c r="N27" s="35">
        <v>12</v>
      </c>
      <c r="O27" s="41">
        <v>12</v>
      </c>
      <c r="P27" s="43">
        <f t="shared" ref="P27:P28" si="15">AVERAGE(D27:O27)</f>
        <v>10.333333333333334</v>
      </c>
      <c r="Q27" s="24"/>
      <c r="R27" s="34" t="str">
        <f>R12</f>
        <v>Product / Service 2</v>
      </c>
      <c r="S27" s="35">
        <v>10</v>
      </c>
      <c r="T27" s="35">
        <v>10</v>
      </c>
      <c r="U27" s="35">
        <v>10</v>
      </c>
      <c r="V27" s="35">
        <v>10</v>
      </c>
      <c r="W27" s="35">
        <v>10</v>
      </c>
      <c r="X27" s="35">
        <v>10</v>
      </c>
      <c r="Y27" s="35">
        <v>10</v>
      </c>
      <c r="Z27" s="35">
        <v>10</v>
      </c>
      <c r="AA27" s="35">
        <v>10</v>
      </c>
      <c r="AB27" s="35">
        <v>10</v>
      </c>
      <c r="AC27" s="35">
        <v>12</v>
      </c>
      <c r="AD27" s="41">
        <v>12</v>
      </c>
      <c r="AE27" s="43">
        <f t="shared" ref="AE27:AE30" si="16">AVERAGE(S27:AD27)</f>
        <v>10.333333333333334</v>
      </c>
      <c r="AF27" s="37">
        <f>AE27-P27</f>
        <v>0</v>
      </c>
      <c r="AG27" s="24"/>
      <c r="AH27" s="34" t="str">
        <f>AH12</f>
        <v>Product / Service 2</v>
      </c>
      <c r="AI27" s="35">
        <v>10</v>
      </c>
      <c r="AJ27" s="35">
        <v>10</v>
      </c>
      <c r="AK27" s="35">
        <v>10</v>
      </c>
      <c r="AL27" s="35">
        <v>10</v>
      </c>
      <c r="AM27" s="35">
        <v>10</v>
      </c>
      <c r="AN27" s="35">
        <v>10</v>
      </c>
      <c r="AO27" s="35">
        <v>10</v>
      </c>
      <c r="AP27" s="35">
        <v>10</v>
      </c>
      <c r="AQ27" s="35">
        <v>10</v>
      </c>
      <c r="AR27" s="35">
        <v>10</v>
      </c>
      <c r="AS27" s="35">
        <v>12</v>
      </c>
      <c r="AT27" s="41">
        <v>12</v>
      </c>
      <c r="AU27" s="43">
        <f t="shared" ref="AU27:AU30" si="17">AVERAGE(AI27:AT27)</f>
        <v>10.333333333333334</v>
      </c>
      <c r="AV27" s="37">
        <f>AU27-AE27</f>
        <v>0</v>
      </c>
      <c r="AW27" s="24"/>
      <c r="AX27"/>
    </row>
    <row r="28" spans="2:50" s="19" customFormat="1" ht="20" customHeight="1" x14ac:dyDescent="0.2">
      <c r="B28" s="21"/>
      <c r="C28" s="34" t="str">
        <f>C13</f>
        <v>Product / Service 3</v>
      </c>
      <c r="D28" s="35">
        <v>12</v>
      </c>
      <c r="E28" s="35">
        <v>12</v>
      </c>
      <c r="F28" s="35">
        <v>12</v>
      </c>
      <c r="G28" s="35">
        <v>12</v>
      </c>
      <c r="H28" s="35">
        <v>12</v>
      </c>
      <c r="I28" s="35">
        <v>12</v>
      </c>
      <c r="J28" s="35">
        <v>12</v>
      </c>
      <c r="K28" s="35">
        <v>12</v>
      </c>
      <c r="L28" s="35">
        <v>12</v>
      </c>
      <c r="M28" s="35">
        <v>12</v>
      </c>
      <c r="N28" s="35">
        <v>15</v>
      </c>
      <c r="O28" s="41">
        <v>15</v>
      </c>
      <c r="P28" s="43">
        <f t="shared" si="15"/>
        <v>12.5</v>
      </c>
      <c r="Q28" s="24"/>
      <c r="R28" s="34" t="str">
        <f>R13</f>
        <v>Product / Service 3</v>
      </c>
      <c r="S28" s="35">
        <v>12</v>
      </c>
      <c r="T28" s="35">
        <v>12</v>
      </c>
      <c r="U28" s="35">
        <v>12</v>
      </c>
      <c r="V28" s="35">
        <v>12</v>
      </c>
      <c r="W28" s="35">
        <v>12</v>
      </c>
      <c r="X28" s="35">
        <v>12</v>
      </c>
      <c r="Y28" s="35">
        <v>12</v>
      </c>
      <c r="Z28" s="35">
        <v>12</v>
      </c>
      <c r="AA28" s="35">
        <v>12</v>
      </c>
      <c r="AB28" s="35">
        <v>12</v>
      </c>
      <c r="AC28" s="35">
        <v>15</v>
      </c>
      <c r="AD28" s="41">
        <v>15</v>
      </c>
      <c r="AE28" s="43">
        <f t="shared" si="16"/>
        <v>12.5</v>
      </c>
      <c r="AF28" s="37">
        <f>AE28-P28</f>
        <v>0</v>
      </c>
      <c r="AG28" s="24"/>
      <c r="AH28" s="34" t="str">
        <f>AH13</f>
        <v>Product / Service 3</v>
      </c>
      <c r="AI28" s="35">
        <v>12</v>
      </c>
      <c r="AJ28" s="35">
        <v>12</v>
      </c>
      <c r="AK28" s="35">
        <v>12</v>
      </c>
      <c r="AL28" s="35">
        <v>12</v>
      </c>
      <c r="AM28" s="35">
        <v>12</v>
      </c>
      <c r="AN28" s="35">
        <v>12</v>
      </c>
      <c r="AO28" s="35">
        <v>12</v>
      </c>
      <c r="AP28" s="35">
        <v>12</v>
      </c>
      <c r="AQ28" s="35">
        <v>12</v>
      </c>
      <c r="AR28" s="35">
        <v>12</v>
      </c>
      <c r="AS28" s="35">
        <v>15</v>
      </c>
      <c r="AT28" s="41">
        <v>15</v>
      </c>
      <c r="AU28" s="43">
        <f t="shared" si="17"/>
        <v>12.5</v>
      </c>
      <c r="AV28" s="37">
        <f>AU28-AE28</f>
        <v>0</v>
      </c>
      <c r="AW28" s="24"/>
      <c r="AX28"/>
    </row>
    <row r="29" spans="2:50" s="19" customFormat="1" ht="20" customHeight="1" x14ac:dyDescent="0.2">
      <c r="B29" s="21"/>
      <c r="C29" s="34" t="str">
        <f>C14</f>
        <v>Product / Service 4</v>
      </c>
      <c r="D29" s="35">
        <v>15</v>
      </c>
      <c r="E29" s="35">
        <v>15</v>
      </c>
      <c r="F29" s="35">
        <v>15</v>
      </c>
      <c r="G29" s="35">
        <v>15</v>
      </c>
      <c r="H29" s="35">
        <v>15</v>
      </c>
      <c r="I29" s="35">
        <v>15</v>
      </c>
      <c r="J29" s="35">
        <v>15</v>
      </c>
      <c r="K29" s="35">
        <v>15</v>
      </c>
      <c r="L29" s="35">
        <v>15</v>
      </c>
      <c r="M29" s="35">
        <v>15</v>
      </c>
      <c r="N29" s="35">
        <v>17</v>
      </c>
      <c r="O29" s="41">
        <v>17</v>
      </c>
      <c r="P29" s="43">
        <f t="shared" ref="P29:P30" si="18">AVERAGE(D29:O29)</f>
        <v>15.333333333333334</v>
      </c>
      <c r="Q29" s="24"/>
      <c r="R29" s="34" t="str">
        <f>R14</f>
        <v>Product / Service 4</v>
      </c>
      <c r="S29" s="35">
        <v>15</v>
      </c>
      <c r="T29" s="35">
        <v>15</v>
      </c>
      <c r="U29" s="35">
        <v>15</v>
      </c>
      <c r="V29" s="35">
        <v>15</v>
      </c>
      <c r="W29" s="35">
        <v>15</v>
      </c>
      <c r="X29" s="35">
        <v>15</v>
      </c>
      <c r="Y29" s="35">
        <v>15</v>
      </c>
      <c r="Z29" s="35">
        <v>15</v>
      </c>
      <c r="AA29" s="35">
        <v>15</v>
      </c>
      <c r="AB29" s="35">
        <v>15</v>
      </c>
      <c r="AC29" s="35">
        <v>17</v>
      </c>
      <c r="AD29" s="41">
        <v>17</v>
      </c>
      <c r="AE29" s="43">
        <f t="shared" si="16"/>
        <v>15.333333333333334</v>
      </c>
      <c r="AF29" s="37">
        <f>AE29-P29</f>
        <v>0</v>
      </c>
      <c r="AG29" s="24"/>
      <c r="AH29" s="34" t="str">
        <f>AH14</f>
        <v>Product / Service 4</v>
      </c>
      <c r="AI29" s="35">
        <v>15</v>
      </c>
      <c r="AJ29" s="35">
        <v>15</v>
      </c>
      <c r="AK29" s="35">
        <v>15</v>
      </c>
      <c r="AL29" s="35">
        <v>15</v>
      </c>
      <c r="AM29" s="35">
        <v>15</v>
      </c>
      <c r="AN29" s="35">
        <v>15</v>
      </c>
      <c r="AO29" s="35">
        <v>15</v>
      </c>
      <c r="AP29" s="35">
        <v>15</v>
      </c>
      <c r="AQ29" s="35">
        <v>15</v>
      </c>
      <c r="AR29" s="35">
        <v>15</v>
      </c>
      <c r="AS29" s="35">
        <v>17</v>
      </c>
      <c r="AT29" s="41">
        <v>17</v>
      </c>
      <c r="AU29" s="43">
        <f t="shared" si="17"/>
        <v>15.333333333333334</v>
      </c>
      <c r="AV29" s="37">
        <f>AU29-AE29</f>
        <v>0</v>
      </c>
      <c r="AW29" s="24"/>
      <c r="AX29"/>
    </row>
    <row r="30" spans="2:50" s="19" customFormat="1" ht="20" customHeight="1" x14ac:dyDescent="0.2">
      <c r="B30" s="21"/>
      <c r="C30" s="34" t="str">
        <f>C15</f>
        <v>Product / Service 5</v>
      </c>
      <c r="D30" s="35">
        <v>20</v>
      </c>
      <c r="E30" s="35">
        <v>20</v>
      </c>
      <c r="F30" s="35">
        <v>20</v>
      </c>
      <c r="G30" s="35">
        <v>20</v>
      </c>
      <c r="H30" s="35">
        <v>20</v>
      </c>
      <c r="I30" s="35">
        <v>20</v>
      </c>
      <c r="J30" s="35">
        <v>20</v>
      </c>
      <c r="K30" s="35">
        <v>20</v>
      </c>
      <c r="L30" s="35">
        <v>20</v>
      </c>
      <c r="M30" s="35">
        <v>20</v>
      </c>
      <c r="N30" s="35">
        <v>25</v>
      </c>
      <c r="O30" s="41">
        <v>25</v>
      </c>
      <c r="P30" s="43">
        <f t="shared" si="18"/>
        <v>20.833333333333332</v>
      </c>
      <c r="Q30" s="24"/>
      <c r="R30" s="34" t="str">
        <f>R15</f>
        <v>Product / Service 5</v>
      </c>
      <c r="S30" s="35">
        <v>20</v>
      </c>
      <c r="T30" s="35">
        <v>20</v>
      </c>
      <c r="U30" s="35">
        <v>20</v>
      </c>
      <c r="V30" s="35">
        <v>20</v>
      </c>
      <c r="W30" s="35">
        <v>20</v>
      </c>
      <c r="X30" s="35">
        <v>20</v>
      </c>
      <c r="Y30" s="35">
        <v>20</v>
      </c>
      <c r="Z30" s="35">
        <v>20</v>
      </c>
      <c r="AA30" s="35">
        <v>20</v>
      </c>
      <c r="AB30" s="35">
        <v>20</v>
      </c>
      <c r="AC30" s="35">
        <v>25</v>
      </c>
      <c r="AD30" s="41">
        <v>25</v>
      </c>
      <c r="AE30" s="43">
        <f t="shared" si="16"/>
        <v>20.833333333333332</v>
      </c>
      <c r="AF30" s="37">
        <f>AE30-P30</f>
        <v>0</v>
      </c>
      <c r="AG30" s="24"/>
      <c r="AH30" s="34" t="str">
        <f>AH15</f>
        <v>Product / Service 5</v>
      </c>
      <c r="AI30" s="35">
        <v>20</v>
      </c>
      <c r="AJ30" s="35">
        <v>20</v>
      </c>
      <c r="AK30" s="35">
        <v>20</v>
      </c>
      <c r="AL30" s="35">
        <v>20</v>
      </c>
      <c r="AM30" s="35">
        <v>20</v>
      </c>
      <c r="AN30" s="35">
        <v>20</v>
      </c>
      <c r="AO30" s="35">
        <v>20</v>
      </c>
      <c r="AP30" s="35">
        <v>20</v>
      </c>
      <c r="AQ30" s="35">
        <v>20</v>
      </c>
      <c r="AR30" s="35">
        <v>20</v>
      </c>
      <c r="AS30" s="35">
        <v>25</v>
      </c>
      <c r="AT30" s="41">
        <v>25</v>
      </c>
      <c r="AU30" s="43">
        <f t="shared" si="17"/>
        <v>20.833333333333332</v>
      </c>
      <c r="AV30" s="37">
        <f>AU30-AE30</f>
        <v>0</v>
      </c>
      <c r="AW30" s="24"/>
      <c r="AX30"/>
    </row>
    <row r="31" spans="2:50" s="19" customFormat="1" ht="9.5" customHeight="1" x14ac:dyDescent="0.2">
      <c r="B31" s="21"/>
      <c r="C31" s="23"/>
      <c r="D31" s="24"/>
      <c r="E31" s="24"/>
      <c r="F31" s="24"/>
      <c r="G31" s="24"/>
      <c r="H31" s="24"/>
      <c r="I31" s="24"/>
      <c r="J31" s="24"/>
      <c r="K31" s="24"/>
      <c r="L31" s="24"/>
      <c r="M31" s="24"/>
      <c r="N31" s="24"/>
      <c r="O31" s="24"/>
      <c r="P31" s="25"/>
      <c r="Q31" s="24"/>
      <c r="R31" s="23"/>
      <c r="S31" s="24"/>
      <c r="T31" s="24"/>
      <c r="U31" s="24"/>
      <c r="V31" s="24"/>
      <c r="W31" s="24"/>
      <c r="X31" s="24"/>
      <c r="Y31" s="24"/>
      <c r="Z31" s="24"/>
      <c r="AA31" s="24"/>
      <c r="AB31" s="24"/>
      <c r="AC31" s="24"/>
      <c r="AD31" s="24"/>
      <c r="AE31" s="25"/>
      <c r="AF31" s="25"/>
      <c r="AG31" s="24"/>
      <c r="AH31" s="23"/>
      <c r="AI31" s="24"/>
      <c r="AJ31" s="24"/>
      <c r="AK31" s="24"/>
      <c r="AL31" s="24"/>
      <c r="AM31" s="24"/>
      <c r="AN31" s="24"/>
      <c r="AO31" s="24"/>
      <c r="AP31" s="24"/>
      <c r="AQ31" s="24"/>
      <c r="AR31" s="24"/>
      <c r="AS31" s="24"/>
      <c r="AT31" s="24"/>
      <c r="AU31" s="25"/>
      <c r="AV31" s="25"/>
      <c r="AW31" s="24"/>
      <c r="AX31"/>
    </row>
    <row r="32" spans="2:50" s="19" customFormat="1" ht="20" customHeight="1" x14ac:dyDescent="0.2">
      <c r="B32" s="21"/>
      <c r="C32" s="26" t="s">
        <v>15</v>
      </c>
      <c r="D32" s="29"/>
      <c r="E32" s="24"/>
      <c r="F32" s="24"/>
      <c r="G32" s="24"/>
      <c r="H32" s="24"/>
      <c r="I32" s="24"/>
      <c r="J32" s="24"/>
      <c r="K32" s="24"/>
      <c r="L32" s="24"/>
      <c r="M32" s="24"/>
      <c r="N32" s="24"/>
      <c r="O32" s="24"/>
      <c r="P32" s="27" t="s">
        <v>2</v>
      </c>
      <c r="Q32" s="24"/>
      <c r="R32" s="26" t="s">
        <v>15</v>
      </c>
      <c r="S32" s="29"/>
      <c r="T32" s="24"/>
      <c r="U32" s="24"/>
      <c r="V32" s="24"/>
      <c r="W32" s="24"/>
      <c r="X32" s="24"/>
      <c r="Y32" s="24"/>
      <c r="Z32" s="24"/>
      <c r="AA32" s="24"/>
      <c r="AB32" s="24"/>
      <c r="AC32" s="24"/>
      <c r="AD32" s="24"/>
      <c r="AE32" s="27" t="s">
        <v>2</v>
      </c>
      <c r="AF32" s="25" t="s">
        <v>6</v>
      </c>
      <c r="AG32" s="24"/>
      <c r="AH32" s="26" t="s">
        <v>15</v>
      </c>
      <c r="AI32" s="29"/>
      <c r="AJ32" s="24"/>
      <c r="AK32" s="24"/>
      <c r="AL32" s="24"/>
      <c r="AM32" s="24"/>
      <c r="AN32" s="24"/>
      <c r="AO32" s="24"/>
      <c r="AP32" s="24"/>
      <c r="AQ32" s="24"/>
      <c r="AR32" s="24"/>
      <c r="AS32" s="24"/>
      <c r="AT32" s="24"/>
      <c r="AU32" s="27" t="s">
        <v>2</v>
      </c>
      <c r="AV32" s="25" t="s">
        <v>6</v>
      </c>
      <c r="AW32" s="24"/>
      <c r="AX32"/>
    </row>
    <row r="33" spans="2:50" s="19" customFormat="1" ht="20" customHeight="1" x14ac:dyDescent="0.2">
      <c r="B33" s="21"/>
      <c r="C33" s="34" t="str">
        <f>C26</f>
        <v>Product / Service 1</v>
      </c>
      <c r="D33" s="39">
        <f t="shared" ref="D33:O33" si="19">D11*D26</f>
        <v>14232</v>
      </c>
      <c r="E33" s="39">
        <f t="shared" si="19"/>
        <v>28456</v>
      </c>
      <c r="F33" s="39">
        <f t="shared" si="19"/>
        <v>20368</v>
      </c>
      <c r="G33" s="39">
        <f t="shared" si="19"/>
        <v>28440</v>
      </c>
      <c r="H33" s="39">
        <f t="shared" si="19"/>
        <v>33392</v>
      </c>
      <c r="I33" s="39">
        <f t="shared" si="19"/>
        <v>15224</v>
      </c>
      <c r="J33" s="39">
        <f t="shared" si="19"/>
        <v>18328</v>
      </c>
      <c r="K33" s="39">
        <f t="shared" si="19"/>
        <v>28568</v>
      </c>
      <c r="L33" s="39">
        <f t="shared" si="19"/>
        <v>17240</v>
      </c>
      <c r="M33" s="39">
        <f t="shared" si="19"/>
        <v>25392</v>
      </c>
      <c r="N33" s="39">
        <f t="shared" si="19"/>
        <v>24200</v>
      </c>
      <c r="O33" s="54">
        <f t="shared" si="19"/>
        <v>22600</v>
      </c>
      <c r="P33" s="42">
        <f>SUM(D33:O33)</f>
        <v>276440</v>
      </c>
      <c r="Q33" s="24"/>
      <c r="R33" s="34" t="str">
        <f>R26</f>
        <v>Product / Service 1</v>
      </c>
      <c r="S33" s="39">
        <f t="shared" ref="S33:AD33" si="20">S11*S26</f>
        <v>19344</v>
      </c>
      <c r="T33" s="39">
        <f t="shared" si="20"/>
        <v>32648</v>
      </c>
      <c r="U33" s="39">
        <f t="shared" si="20"/>
        <v>30720</v>
      </c>
      <c r="V33" s="39">
        <f t="shared" si="20"/>
        <v>24128</v>
      </c>
      <c r="W33" s="39">
        <f t="shared" si="20"/>
        <v>22056</v>
      </c>
      <c r="X33" s="39">
        <f t="shared" si="20"/>
        <v>21000</v>
      </c>
      <c r="Y33" s="39">
        <f t="shared" si="20"/>
        <v>37832</v>
      </c>
      <c r="Z33" s="39">
        <f t="shared" si="20"/>
        <v>23616</v>
      </c>
      <c r="AA33" s="39">
        <f t="shared" si="20"/>
        <v>19648</v>
      </c>
      <c r="AB33" s="39">
        <f t="shared" si="20"/>
        <v>19448</v>
      </c>
      <c r="AC33" s="39">
        <f t="shared" si="20"/>
        <v>25310</v>
      </c>
      <c r="AD33" s="54">
        <f t="shared" si="20"/>
        <v>35800</v>
      </c>
      <c r="AE33" s="42">
        <f>SUM(S33:AD33)</f>
        <v>311550</v>
      </c>
      <c r="AF33" s="36">
        <f t="shared" ref="AF33:AF38" si="21">AE33-P33</f>
        <v>35110</v>
      </c>
      <c r="AG33" s="24"/>
      <c r="AH33" s="34" t="str">
        <f>AH26</f>
        <v>Product / Service 1</v>
      </c>
      <c r="AI33" s="39">
        <f t="shared" ref="AI33:AT33" si="22">AI11*AI26</f>
        <v>65168</v>
      </c>
      <c r="AJ33" s="39">
        <f t="shared" si="22"/>
        <v>33368</v>
      </c>
      <c r="AK33" s="39">
        <f t="shared" si="22"/>
        <v>61296</v>
      </c>
      <c r="AL33" s="39">
        <f t="shared" si="22"/>
        <v>35232</v>
      </c>
      <c r="AM33" s="39">
        <f t="shared" si="22"/>
        <v>66896</v>
      </c>
      <c r="AN33" s="39">
        <f t="shared" si="22"/>
        <v>35808</v>
      </c>
      <c r="AO33" s="39">
        <f t="shared" si="22"/>
        <v>33976</v>
      </c>
      <c r="AP33" s="39">
        <f t="shared" si="22"/>
        <v>51912</v>
      </c>
      <c r="AQ33" s="39">
        <f t="shared" si="22"/>
        <v>42584</v>
      </c>
      <c r="AR33" s="39">
        <f t="shared" si="22"/>
        <v>50808</v>
      </c>
      <c r="AS33" s="39">
        <f t="shared" si="22"/>
        <v>70650</v>
      </c>
      <c r="AT33" s="54">
        <f t="shared" si="22"/>
        <v>45400</v>
      </c>
      <c r="AU33" s="42">
        <f>SUM(AI33:AT33)</f>
        <v>593098</v>
      </c>
      <c r="AV33" s="36">
        <f t="shared" ref="AV33:AV37" si="23">AU33-AE33</f>
        <v>281548</v>
      </c>
      <c r="AW33" s="24"/>
      <c r="AX33"/>
    </row>
    <row r="34" spans="2:50" s="19" customFormat="1" ht="20" customHeight="1" x14ac:dyDescent="0.2">
      <c r="B34" s="21"/>
      <c r="C34" s="34" t="str">
        <f>C27</f>
        <v>Product / Service 2</v>
      </c>
      <c r="D34" s="39">
        <f t="shared" ref="D34:O34" si="24">D12*D27</f>
        <v>17370</v>
      </c>
      <c r="E34" s="39">
        <f t="shared" si="24"/>
        <v>32790</v>
      </c>
      <c r="F34" s="39">
        <f t="shared" si="24"/>
        <v>40190</v>
      </c>
      <c r="G34" s="39">
        <f t="shared" si="24"/>
        <v>39050</v>
      </c>
      <c r="H34" s="39">
        <f t="shared" si="24"/>
        <v>24880</v>
      </c>
      <c r="I34" s="39">
        <f t="shared" si="24"/>
        <v>21310</v>
      </c>
      <c r="J34" s="39">
        <f t="shared" si="24"/>
        <v>36190</v>
      </c>
      <c r="K34" s="39">
        <f t="shared" si="24"/>
        <v>27470</v>
      </c>
      <c r="L34" s="39">
        <f t="shared" si="24"/>
        <v>36070</v>
      </c>
      <c r="M34" s="39">
        <f t="shared" si="24"/>
        <v>25200</v>
      </c>
      <c r="N34" s="39">
        <f t="shared" si="24"/>
        <v>41904</v>
      </c>
      <c r="O34" s="54">
        <f t="shared" si="24"/>
        <v>37404</v>
      </c>
      <c r="P34" s="42">
        <f>SUM(D34:O34)</f>
        <v>379828</v>
      </c>
      <c r="Q34" s="24"/>
      <c r="R34" s="34" t="str">
        <f>R27</f>
        <v>Product / Service 2</v>
      </c>
      <c r="S34" s="39">
        <f t="shared" ref="S34:AD34" si="25">S12*S27</f>
        <v>27320</v>
      </c>
      <c r="T34" s="39">
        <f t="shared" si="25"/>
        <v>43730</v>
      </c>
      <c r="U34" s="39">
        <f t="shared" si="25"/>
        <v>31550</v>
      </c>
      <c r="V34" s="39">
        <f t="shared" si="25"/>
        <v>44980</v>
      </c>
      <c r="W34" s="39">
        <f t="shared" si="25"/>
        <v>47880</v>
      </c>
      <c r="X34" s="39">
        <f t="shared" si="25"/>
        <v>25980</v>
      </c>
      <c r="Y34" s="39">
        <f t="shared" si="25"/>
        <v>34570</v>
      </c>
      <c r="Z34" s="39">
        <f t="shared" si="25"/>
        <v>37950</v>
      </c>
      <c r="AA34" s="39">
        <f t="shared" si="25"/>
        <v>39810</v>
      </c>
      <c r="AB34" s="39">
        <f t="shared" si="25"/>
        <v>36410</v>
      </c>
      <c r="AC34" s="39">
        <f t="shared" si="25"/>
        <v>29940</v>
      </c>
      <c r="AD34" s="54">
        <f t="shared" si="25"/>
        <v>39492</v>
      </c>
      <c r="AE34" s="42">
        <f>SUM(S34:AD34)</f>
        <v>439612</v>
      </c>
      <c r="AF34" s="36">
        <f t="shared" si="21"/>
        <v>59784</v>
      </c>
      <c r="AG34" s="24"/>
      <c r="AH34" s="34" t="str">
        <f>AH27</f>
        <v>Product / Service 2</v>
      </c>
      <c r="AI34" s="39">
        <f t="shared" ref="AI34:AT34" si="26">AI12*AI27</f>
        <v>74300</v>
      </c>
      <c r="AJ34" s="39">
        <f t="shared" si="26"/>
        <v>79560</v>
      </c>
      <c r="AK34" s="39">
        <f t="shared" si="26"/>
        <v>54750</v>
      </c>
      <c r="AL34" s="39">
        <f t="shared" si="26"/>
        <v>81330</v>
      </c>
      <c r="AM34" s="39">
        <f t="shared" si="26"/>
        <v>85460</v>
      </c>
      <c r="AN34" s="39">
        <f t="shared" si="26"/>
        <v>39330</v>
      </c>
      <c r="AO34" s="39">
        <f t="shared" si="26"/>
        <v>47150</v>
      </c>
      <c r="AP34" s="39">
        <f t="shared" si="26"/>
        <v>73620</v>
      </c>
      <c r="AQ34" s="39">
        <f t="shared" si="26"/>
        <v>63480</v>
      </c>
      <c r="AR34" s="39">
        <f t="shared" si="26"/>
        <v>36560</v>
      </c>
      <c r="AS34" s="39">
        <f t="shared" si="26"/>
        <v>65244</v>
      </c>
      <c r="AT34" s="54">
        <f t="shared" si="26"/>
        <v>77448</v>
      </c>
      <c r="AU34" s="42">
        <f>SUM(AI34:AT34)</f>
        <v>778232</v>
      </c>
      <c r="AV34" s="36">
        <f t="shared" si="23"/>
        <v>338620</v>
      </c>
      <c r="AW34" s="24"/>
      <c r="AX34"/>
    </row>
    <row r="35" spans="2:50" s="19" customFormat="1" ht="20" customHeight="1" x14ac:dyDescent="0.2">
      <c r="B35" s="21"/>
      <c r="C35" s="34" t="str">
        <f>C28</f>
        <v>Product / Service 3</v>
      </c>
      <c r="D35" s="39">
        <f t="shared" ref="D35:O35" si="27">D13*D28</f>
        <v>35388</v>
      </c>
      <c r="E35" s="39">
        <f t="shared" si="27"/>
        <v>33144</v>
      </c>
      <c r="F35" s="39">
        <f t="shared" si="27"/>
        <v>21624</v>
      </c>
      <c r="G35" s="39">
        <f t="shared" si="27"/>
        <v>22056</v>
      </c>
      <c r="H35" s="39">
        <f t="shared" si="27"/>
        <v>33036</v>
      </c>
      <c r="I35" s="39">
        <f t="shared" si="27"/>
        <v>29736</v>
      </c>
      <c r="J35" s="39">
        <f t="shared" si="27"/>
        <v>18636</v>
      </c>
      <c r="K35" s="39">
        <f t="shared" si="27"/>
        <v>17028</v>
      </c>
      <c r="L35" s="39">
        <f t="shared" si="27"/>
        <v>34908</v>
      </c>
      <c r="M35" s="39">
        <f t="shared" si="27"/>
        <v>25644</v>
      </c>
      <c r="N35" s="39">
        <f t="shared" si="27"/>
        <v>21720</v>
      </c>
      <c r="O35" s="54">
        <f t="shared" si="27"/>
        <v>30525</v>
      </c>
      <c r="P35" s="42">
        <f>SUM(D35:O35)</f>
        <v>323445</v>
      </c>
      <c r="Q35" s="24"/>
      <c r="R35" s="34" t="str">
        <f>R28</f>
        <v>Product / Service 3</v>
      </c>
      <c r="S35" s="39">
        <f t="shared" ref="S35:AD35" si="28">S13*S28</f>
        <v>33432</v>
      </c>
      <c r="T35" s="39">
        <f t="shared" si="28"/>
        <v>43632</v>
      </c>
      <c r="U35" s="39">
        <f t="shared" si="28"/>
        <v>43680</v>
      </c>
      <c r="V35" s="39">
        <f t="shared" si="28"/>
        <v>38712</v>
      </c>
      <c r="W35" s="39">
        <f t="shared" si="28"/>
        <v>28992</v>
      </c>
      <c r="X35" s="39">
        <f t="shared" si="28"/>
        <v>51096</v>
      </c>
      <c r="Y35" s="39">
        <f t="shared" si="28"/>
        <v>31104</v>
      </c>
      <c r="Z35" s="39">
        <f t="shared" si="28"/>
        <v>43440</v>
      </c>
      <c r="AA35" s="39">
        <f t="shared" si="28"/>
        <v>35052</v>
      </c>
      <c r="AB35" s="39">
        <f t="shared" si="28"/>
        <v>55788</v>
      </c>
      <c r="AC35" s="39">
        <f t="shared" si="28"/>
        <v>70935</v>
      </c>
      <c r="AD35" s="54">
        <f t="shared" si="28"/>
        <v>51000</v>
      </c>
      <c r="AE35" s="42">
        <f>SUM(S35:AD35)</f>
        <v>526863</v>
      </c>
      <c r="AF35" s="36">
        <f t="shared" si="21"/>
        <v>203418</v>
      </c>
      <c r="AG35" s="24"/>
      <c r="AH35" s="34" t="str">
        <f>AH28</f>
        <v>Product / Service 3</v>
      </c>
      <c r="AI35" s="39">
        <f t="shared" ref="AI35:AT35" si="29">AI13*AI28</f>
        <v>92328</v>
      </c>
      <c r="AJ35" s="39">
        <f t="shared" si="29"/>
        <v>85524</v>
      </c>
      <c r="AK35" s="39">
        <f t="shared" si="29"/>
        <v>94416</v>
      </c>
      <c r="AL35" s="39">
        <f t="shared" si="29"/>
        <v>45972</v>
      </c>
      <c r="AM35" s="39">
        <f t="shared" si="29"/>
        <v>46080</v>
      </c>
      <c r="AN35" s="39">
        <f t="shared" si="29"/>
        <v>98412</v>
      </c>
      <c r="AO35" s="39">
        <f t="shared" si="29"/>
        <v>86172</v>
      </c>
      <c r="AP35" s="39">
        <f t="shared" si="29"/>
        <v>69936</v>
      </c>
      <c r="AQ35" s="39">
        <f t="shared" si="29"/>
        <v>48984</v>
      </c>
      <c r="AR35" s="39">
        <f t="shared" si="29"/>
        <v>45276</v>
      </c>
      <c r="AS35" s="39">
        <f t="shared" si="29"/>
        <v>66705</v>
      </c>
      <c r="AT35" s="54">
        <f t="shared" si="29"/>
        <v>92925</v>
      </c>
      <c r="AU35" s="42">
        <f>SUM(AI35:AT35)</f>
        <v>872730</v>
      </c>
      <c r="AV35" s="36">
        <f t="shared" si="23"/>
        <v>345867</v>
      </c>
      <c r="AW35" s="24"/>
      <c r="AX35"/>
    </row>
    <row r="36" spans="2:50" s="19" customFormat="1" ht="20" customHeight="1" x14ac:dyDescent="0.2">
      <c r="B36" s="21"/>
      <c r="C36" s="34" t="str">
        <f>C29</f>
        <v>Product / Service 4</v>
      </c>
      <c r="D36" s="39">
        <f t="shared" ref="D36:O36" si="30">D14*D29</f>
        <v>17760</v>
      </c>
      <c r="E36" s="39">
        <f t="shared" si="30"/>
        <v>27570</v>
      </c>
      <c r="F36" s="39">
        <f t="shared" si="30"/>
        <v>39195</v>
      </c>
      <c r="G36" s="39">
        <f t="shared" si="30"/>
        <v>31095</v>
      </c>
      <c r="H36" s="39">
        <f t="shared" si="30"/>
        <v>25530</v>
      </c>
      <c r="I36" s="39">
        <f t="shared" si="30"/>
        <v>50340</v>
      </c>
      <c r="J36" s="39">
        <f t="shared" si="30"/>
        <v>33330</v>
      </c>
      <c r="K36" s="39">
        <f t="shared" si="30"/>
        <v>34575</v>
      </c>
      <c r="L36" s="39">
        <f t="shared" si="30"/>
        <v>50850</v>
      </c>
      <c r="M36" s="39">
        <f t="shared" si="30"/>
        <v>29085</v>
      </c>
      <c r="N36" s="39">
        <f t="shared" si="30"/>
        <v>30923</v>
      </c>
      <c r="O36" s="54">
        <f t="shared" si="30"/>
        <v>53822</v>
      </c>
      <c r="P36" s="42">
        <f>SUM(D36:O36)</f>
        <v>424075</v>
      </c>
      <c r="Q36" s="24"/>
      <c r="R36" s="34" t="str">
        <f>R29</f>
        <v>Product / Service 4</v>
      </c>
      <c r="S36" s="39">
        <f t="shared" ref="S36:AD36" si="31">S14*S29</f>
        <v>55080</v>
      </c>
      <c r="T36" s="39">
        <f t="shared" si="31"/>
        <v>64035</v>
      </c>
      <c r="U36" s="39">
        <f t="shared" si="31"/>
        <v>44925</v>
      </c>
      <c r="V36" s="39">
        <f t="shared" si="31"/>
        <v>36945</v>
      </c>
      <c r="W36" s="39">
        <f t="shared" si="31"/>
        <v>68985</v>
      </c>
      <c r="X36" s="39">
        <f t="shared" si="31"/>
        <v>55785</v>
      </c>
      <c r="Y36" s="39">
        <f t="shared" si="31"/>
        <v>71520</v>
      </c>
      <c r="Z36" s="39">
        <f t="shared" si="31"/>
        <v>35490</v>
      </c>
      <c r="AA36" s="39">
        <f t="shared" si="31"/>
        <v>68130</v>
      </c>
      <c r="AB36" s="39">
        <f t="shared" si="31"/>
        <v>46890</v>
      </c>
      <c r="AC36" s="39">
        <f t="shared" si="31"/>
        <v>67286</v>
      </c>
      <c r="AD36" s="54">
        <f t="shared" si="31"/>
        <v>57324</v>
      </c>
      <c r="AE36" s="42">
        <f>SUM(S36:AD36)</f>
        <v>672395</v>
      </c>
      <c r="AF36" s="36">
        <f t="shared" si="21"/>
        <v>248320</v>
      </c>
      <c r="AG36" s="24"/>
      <c r="AH36" s="34" t="str">
        <f>AH29</f>
        <v>Product / Service 4</v>
      </c>
      <c r="AI36" s="39">
        <f t="shared" ref="AI36:AT36" si="32">AI14*AI29</f>
        <v>113160</v>
      </c>
      <c r="AJ36" s="39">
        <f t="shared" si="32"/>
        <v>70740</v>
      </c>
      <c r="AK36" s="39">
        <f t="shared" si="32"/>
        <v>58605</v>
      </c>
      <c r="AL36" s="39">
        <f t="shared" si="32"/>
        <v>64530</v>
      </c>
      <c r="AM36" s="39">
        <f t="shared" si="32"/>
        <v>72240</v>
      </c>
      <c r="AN36" s="39">
        <f t="shared" si="32"/>
        <v>119970</v>
      </c>
      <c r="AO36" s="39">
        <f t="shared" si="32"/>
        <v>111285</v>
      </c>
      <c r="AP36" s="39">
        <f t="shared" si="32"/>
        <v>115605</v>
      </c>
      <c r="AQ36" s="39">
        <f t="shared" si="32"/>
        <v>73785</v>
      </c>
      <c r="AR36" s="39">
        <f t="shared" si="32"/>
        <v>103905</v>
      </c>
      <c r="AS36" s="39">
        <f t="shared" si="32"/>
        <v>107389</v>
      </c>
      <c r="AT36" s="54">
        <f t="shared" si="32"/>
        <v>140165</v>
      </c>
      <c r="AU36" s="42">
        <f>SUM(AI36:AT36)</f>
        <v>1151379</v>
      </c>
      <c r="AV36" s="36">
        <f t="shared" si="23"/>
        <v>478984</v>
      </c>
      <c r="AW36" s="24"/>
      <c r="AX36"/>
    </row>
    <row r="37" spans="2:50" s="19" customFormat="1" ht="20" customHeight="1" thickBot="1" x14ac:dyDescent="0.25">
      <c r="B37" s="21"/>
      <c r="C37" s="45" t="str">
        <f>C30</f>
        <v>Product / Service 5</v>
      </c>
      <c r="D37" s="55">
        <f t="shared" ref="D37:O37" si="33">D15*D30</f>
        <v>29600</v>
      </c>
      <c r="E37" s="55">
        <f t="shared" si="33"/>
        <v>43840</v>
      </c>
      <c r="F37" s="55">
        <f t="shared" si="33"/>
        <v>31180</v>
      </c>
      <c r="G37" s="55">
        <f t="shared" si="33"/>
        <v>50780</v>
      </c>
      <c r="H37" s="55">
        <f t="shared" si="33"/>
        <v>44780</v>
      </c>
      <c r="I37" s="55">
        <f t="shared" si="33"/>
        <v>50260</v>
      </c>
      <c r="J37" s="55">
        <f t="shared" si="33"/>
        <v>26400</v>
      </c>
      <c r="K37" s="55">
        <f t="shared" si="33"/>
        <v>62840</v>
      </c>
      <c r="L37" s="55">
        <f t="shared" si="33"/>
        <v>64900</v>
      </c>
      <c r="M37" s="55">
        <f t="shared" si="33"/>
        <v>66360</v>
      </c>
      <c r="N37" s="55">
        <f t="shared" si="33"/>
        <v>47500</v>
      </c>
      <c r="O37" s="56">
        <f t="shared" si="33"/>
        <v>57300</v>
      </c>
      <c r="P37" s="46">
        <f>SUM(D37:O37)</f>
        <v>575740</v>
      </c>
      <c r="Q37" s="24"/>
      <c r="R37" s="45" t="str">
        <f>R30</f>
        <v>Product / Service 5</v>
      </c>
      <c r="S37" s="55">
        <f t="shared" ref="S37:AD37" si="34">S15*S30</f>
        <v>60780</v>
      </c>
      <c r="T37" s="55">
        <f t="shared" si="34"/>
        <v>56900</v>
      </c>
      <c r="U37" s="55">
        <f t="shared" si="34"/>
        <v>84680</v>
      </c>
      <c r="V37" s="55">
        <f t="shared" si="34"/>
        <v>66540</v>
      </c>
      <c r="W37" s="55">
        <f t="shared" si="34"/>
        <v>64300</v>
      </c>
      <c r="X37" s="55">
        <f t="shared" si="34"/>
        <v>93160</v>
      </c>
      <c r="Y37" s="55">
        <f t="shared" si="34"/>
        <v>79240</v>
      </c>
      <c r="Z37" s="55">
        <f t="shared" si="34"/>
        <v>60340</v>
      </c>
      <c r="AA37" s="55">
        <f t="shared" si="34"/>
        <v>59640</v>
      </c>
      <c r="AB37" s="55">
        <f t="shared" si="34"/>
        <v>69080</v>
      </c>
      <c r="AC37" s="55">
        <f t="shared" si="34"/>
        <v>92750</v>
      </c>
      <c r="AD37" s="56">
        <f t="shared" si="34"/>
        <v>90800</v>
      </c>
      <c r="AE37" s="46">
        <f>SUM(S37:AD37)</f>
        <v>878210</v>
      </c>
      <c r="AF37" s="47">
        <f t="shared" si="21"/>
        <v>302470</v>
      </c>
      <c r="AG37" s="24"/>
      <c r="AH37" s="45" t="str">
        <f>AH30</f>
        <v>Product / Service 5</v>
      </c>
      <c r="AI37" s="55">
        <f t="shared" ref="AI37:AT37" si="35">AI15*AI30</f>
        <v>88020</v>
      </c>
      <c r="AJ37" s="55">
        <f t="shared" si="35"/>
        <v>145460</v>
      </c>
      <c r="AK37" s="55">
        <f t="shared" si="35"/>
        <v>85720</v>
      </c>
      <c r="AL37" s="55">
        <f t="shared" si="35"/>
        <v>86440</v>
      </c>
      <c r="AM37" s="55">
        <f t="shared" si="35"/>
        <v>115000</v>
      </c>
      <c r="AN37" s="55">
        <f t="shared" si="35"/>
        <v>138000</v>
      </c>
      <c r="AO37" s="55">
        <f t="shared" si="35"/>
        <v>148220</v>
      </c>
      <c r="AP37" s="55">
        <f t="shared" si="35"/>
        <v>91460</v>
      </c>
      <c r="AQ37" s="55">
        <f t="shared" si="35"/>
        <v>99980</v>
      </c>
      <c r="AR37" s="55">
        <f t="shared" si="35"/>
        <v>80720</v>
      </c>
      <c r="AS37" s="55">
        <f t="shared" si="35"/>
        <v>169425</v>
      </c>
      <c r="AT37" s="56">
        <f t="shared" si="35"/>
        <v>160525</v>
      </c>
      <c r="AU37" s="46">
        <f>SUM(AI37:AT37)</f>
        <v>1408970</v>
      </c>
      <c r="AV37" s="47">
        <f t="shared" si="23"/>
        <v>530760</v>
      </c>
      <c r="AW37" s="24"/>
      <c r="AX37"/>
    </row>
    <row r="38" spans="2:50" s="19" customFormat="1" ht="20" customHeight="1" x14ac:dyDescent="0.2">
      <c r="B38" s="21"/>
      <c r="C38" s="48" t="s">
        <v>26</v>
      </c>
      <c r="D38" s="49">
        <f t="shared" ref="D38:O38" si="36">SUM(D33:D37)</f>
        <v>114350</v>
      </c>
      <c r="E38" s="49">
        <f t="shared" si="36"/>
        <v>165800</v>
      </c>
      <c r="F38" s="49">
        <f t="shared" si="36"/>
        <v>152557</v>
      </c>
      <c r="G38" s="49">
        <f t="shared" si="36"/>
        <v>171421</v>
      </c>
      <c r="H38" s="49">
        <f t="shared" si="36"/>
        <v>161618</v>
      </c>
      <c r="I38" s="49">
        <f t="shared" si="36"/>
        <v>166870</v>
      </c>
      <c r="J38" s="49">
        <f t="shared" si="36"/>
        <v>132884</v>
      </c>
      <c r="K38" s="49">
        <f t="shared" si="36"/>
        <v>170481</v>
      </c>
      <c r="L38" s="49">
        <f t="shared" si="36"/>
        <v>203968</v>
      </c>
      <c r="M38" s="49">
        <f t="shared" si="36"/>
        <v>171681</v>
      </c>
      <c r="N38" s="49">
        <f t="shared" si="36"/>
        <v>166247</v>
      </c>
      <c r="O38" s="50">
        <f t="shared" si="36"/>
        <v>201651</v>
      </c>
      <c r="P38" s="51">
        <f>SUM(P32:P37)</f>
        <v>1979528</v>
      </c>
      <c r="Q38" s="24"/>
      <c r="R38" s="48" t="s">
        <v>25</v>
      </c>
      <c r="S38" s="49">
        <f t="shared" ref="S38:AD38" si="37">SUM(S33:S37)</f>
        <v>195956</v>
      </c>
      <c r="T38" s="49">
        <f t="shared" si="37"/>
        <v>240945</v>
      </c>
      <c r="U38" s="49">
        <f t="shared" si="37"/>
        <v>235555</v>
      </c>
      <c r="V38" s="49">
        <f t="shared" si="37"/>
        <v>211305</v>
      </c>
      <c r="W38" s="49">
        <f t="shared" si="37"/>
        <v>232213</v>
      </c>
      <c r="X38" s="49">
        <f t="shared" si="37"/>
        <v>247021</v>
      </c>
      <c r="Y38" s="49">
        <f t="shared" si="37"/>
        <v>254266</v>
      </c>
      <c r="Z38" s="49">
        <f t="shared" si="37"/>
        <v>200836</v>
      </c>
      <c r="AA38" s="49">
        <f t="shared" si="37"/>
        <v>222280</v>
      </c>
      <c r="AB38" s="49">
        <f t="shared" si="37"/>
        <v>227616</v>
      </c>
      <c r="AC38" s="49">
        <f t="shared" si="37"/>
        <v>286221</v>
      </c>
      <c r="AD38" s="50">
        <f t="shared" si="37"/>
        <v>274416</v>
      </c>
      <c r="AE38" s="51">
        <f>SUM(AE32:AE37)</f>
        <v>2828630</v>
      </c>
      <c r="AF38" s="52">
        <f t="shared" si="21"/>
        <v>849102</v>
      </c>
      <c r="AG38" s="24"/>
      <c r="AH38" s="48" t="s">
        <v>23</v>
      </c>
      <c r="AI38" s="49">
        <f t="shared" ref="AI38:AT38" si="38">SUM(AI33:AI37)</f>
        <v>432976</v>
      </c>
      <c r="AJ38" s="49">
        <f t="shared" si="38"/>
        <v>414652</v>
      </c>
      <c r="AK38" s="49">
        <f t="shared" si="38"/>
        <v>354787</v>
      </c>
      <c r="AL38" s="49">
        <f t="shared" si="38"/>
        <v>313504</v>
      </c>
      <c r="AM38" s="49">
        <f t="shared" si="38"/>
        <v>385676</v>
      </c>
      <c r="AN38" s="49">
        <f t="shared" si="38"/>
        <v>431520</v>
      </c>
      <c r="AO38" s="49">
        <f t="shared" si="38"/>
        <v>426803</v>
      </c>
      <c r="AP38" s="49">
        <f t="shared" si="38"/>
        <v>402533</v>
      </c>
      <c r="AQ38" s="49">
        <f t="shared" si="38"/>
        <v>328813</v>
      </c>
      <c r="AR38" s="49">
        <f t="shared" si="38"/>
        <v>317269</v>
      </c>
      <c r="AS38" s="49">
        <f t="shared" si="38"/>
        <v>479413</v>
      </c>
      <c r="AT38" s="50">
        <f t="shared" si="38"/>
        <v>516463</v>
      </c>
      <c r="AU38" s="51">
        <f>SUM(AU32:AU37)</f>
        <v>4804409</v>
      </c>
      <c r="AV38" s="52">
        <f>AU38-AE38</f>
        <v>1975779</v>
      </c>
      <c r="AW38" s="24"/>
      <c r="AX38"/>
    </row>
    <row r="39" spans="2:50" s="19" customFormat="1" ht="9.5" customHeight="1" x14ac:dyDescent="0.2">
      <c r="B39" s="21"/>
      <c r="C39" s="23"/>
      <c r="D39" s="24"/>
      <c r="E39" s="24"/>
      <c r="F39" s="24"/>
      <c r="G39" s="24"/>
      <c r="H39" s="24"/>
      <c r="I39" s="24"/>
      <c r="J39" s="24"/>
      <c r="K39" s="24"/>
      <c r="L39" s="24"/>
      <c r="M39" s="24"/>
      <c r="N39" s="24"/>
      <c r="O39" s="24"/>
      <c r="P39" s="25"/>
      <c r="Q39" s="24"/>
      <c r="R39" s="23"/>
      <c r="S39" s="24"/>
      <c r="T39" s="24"/>
      <c r="U39" s="24"/>
      <c r="V39" s="24"/>
      <c r="W39" s="24"/>
      <c r="X39" s="24"/>
      <c r="Y39" s="24"/>
      <c r="Z39" s="24"/>
      <c r="AA39" s="24"/>
      <c r="AB39" s="24"/>
      <c r="AC39" s="24"/>
      <c r="AD39" s="24"/>
      <c r="AE39" s="25"/>
      <c r="AF39" s="25"/>
      <c r="AG39" s="24"/>
      <c r="AH39" s="23"/>
      <c r="AI39" s="24"/>
      <c r="AJ39" s="24"/>
      <c r="AK39" s="24"/>
      <c r="AL39" s="24"/>
      <c r="AM39" s="24"/>
      <c r="AN39" s="24"/>
      <c r="AO39" s="24"/>
      <c r="AP39" s="24"/>
      <c r="AQ39" s="24"/>
      <c r="AR39" s="24"/>
      <c r="AS39" s="24"/>
      <c r="AT39" s="24"/>
      <c r="AU39" s="25"/>
      <c r="AV39" s="25"/>
      <c r="AW39" s="24"/>
      <c r="AX39"/>
    </row>
    <row r="40" spans="2:50" s="19" customFormat="1" ht="20" customHeight="1" x14ac:dyDescent="0.2">
      <c r="B40" s="21"/>
      <c r="C40" s="26" t="s">
        <v>16</v>
      </c>
      <c r="D40" s="29"/>
      <c r="E40" s="24"/>
      <c r="F40" s="24"/>
      <c r="G40" s="24"/>
      <c r="H40" s="24"/>
      <c r="I40" s="24"/>
      <c r="J40" s="24"/>
      <c r="K40" s="24"/>
      <c r="L40" s="24"/>
      <c r="M40" s="24"/>
      <c r="N40" s="24"/>
      <c r="O40" s="24"/>
      <c r="P40" s="27" t="s">
        <v>18</v>
      </c>
      <c r="Q40" s="24"/>
      <c r="R40" s="26" t="s">
        <v>16</v>
      </c>
      <c r="S40" s="29"/>
      <c r="T40" s="24"/>
      <c r="U40" s="24"/>
      <c r="V40" s="24"/>
      <c r="W40" s="24"/>
      <c r="X40" s="24"/>
      <c r="Y40" s="24"/>
      <c r="Z40" s="24"/>
      <c r="AA40" s="24"/>
      <c r="AB40" s="24"/>
      <c r="AC40" s="24"/>
      <c r="AD40" s="24"/>
      <c r="AE40" s="27" t="s">
        <v>18</v>
      </c>
      <c r="AF40" s="25" t="s">
        <v>6</v>
      </c>
      <c r="AG40" s="24"/>
      <c r="AH40" s="26" t="s">
        <v>16</v>
      </c>
      <c r="AI40" s="29"/>
      <c r="AJ40" s="24"/>
      <c r="AK40" s="24"/>
      <c r="AL40" s="24"/>
      <c r="AM40" s="24"/>
      <c r="AN40" s="24"/>
      <c r="AO40" s="24"/>
      <c r="AP40" s="24"/>
      <c r="AQ40" s="24"/>
      <c r="AR40" s="24"/>
      <c r="AS40" s="24"/>
      <c r="AT40" s="24"/>
      <c r="AU40" s="27" t="s">
        <v>18</v>
      </c>
      <c r="AV40" s="25" t="s">
        <v>6</v>
      </c>
      <c r="AW40" s="24"/>
      <c r="AX40"/>
    </row>
    <row r="41" spans="2:50" s="19" customFormat="1" ht="20" customHeight="1" x14ac:dyDescent="0.2">
      <c r="B41" s="21"/>
      <c r="C41" s="34" t="str">
        <f>C11</f>
        <v>Product / Service 1</v>
      </c>
      <c r="D41" s="40">
        <f>D26-D19</f>
        <v>7</v>
      </c>
      <c r="E41" s="40">
        <f t="shared" ref="E41:O41" si="39">E26-E19</f>
        <v>7</v>
      </c>
      <c r="F41" s="40">
        <f t="shared" si="39"/>
        <v>7</v>
      </c>
      <c r="G41" s="40">
        <f t="shared" si="39"/>
        <v>6.5</v>
      </c>
      <c r="H41" s="40">
        <f t="shared" si="39"/>
        <v>6.5</v>
      </c>
      <c r="I41" s="40">
        <f t="shared" si="39"/>
        <v>6.5</v>
      </c>
      <c r="J41" s="40">
        <f t="shared" si="39"/>
        <v>6.5</v>
      </c>
      <c r="K41" s="40">
        <f t="shared" si="39"/>
        <v>6.5</v>
      </c>
      <c r="L41" s="40">
        <f t="shared" si="39"/>
        <v>6.5</v>
      </c>
      <c r="M41" s="40">
        <f t="shared" si="39"/>
        <v>7</v>
      </c>
      <c r="N41" s="40">
        <f t="shared" si="39"/>
        <v>9</v>
      </c>
      <c r="O41" s="57">
        <f t="shared" si="39"/>
        <v>9</v>
      </c>
      <c r="P41" s="43">
        <f>AVERAGE(D41:O41)</f>
        <v>7.083333333333333</v>
      </c>
      <c r="Q41" s="24"/>
      <c r="R41" s="34" t="str">
        <f>R11</f>
        <v>Product / Service 1</v>
      </c>
      <c r="S41" s="40">
        <f t="shared" ref="S41:AD41" si="40">S26-S19</f>
        <v>7.1</v>
      </c>
      <c r="T41" s="40">
        <f t="shared" si="40"/>
        <v>7.1</v>
      </c>
      <c r="U41" s="40">
        <f t="shared" si="40"/>
        <v>7.1</v>
      </c>
      <c r="V41" s="40">
        <f t="shared" si="40"/>
        <v>7.1</v>
      </c>
      <c r="W41" s="40">
        <f t="shared" si="40"/>
        <v>7.1</v>
      </c>
      <c r="X41" s="40">
        <f t="shared" si="40"/>
        <v>7.1</v>
      </c>
      <c r="Y41" s="40">
        <f t="shared" si="40"/>
        <v>7.1</v>
      </c>
      <c r="Z41" s="40">
        <f t="shared" si="40"/>
        <v>7.1</v>
      </c>
      <c r="AA41" s="40">
        <f t="shared" si="40"/>
        <v>7.1</v>
      </c>
      <c r="AB41" s="40">
        <f t="shared" si="40"/>
        <v>7</v>
      </c>
      <c r="AC41" s="40">
        <f t="shared" si="40"/>
        <v>9.1</v>
      </c>
      <c r="AD41" s="57">
        <f t="shared" si="40"/>
        <v>9.1</v>
      </c>
      <c r="AE41" s="43">
        <f>AVERAGE(S41:AD41)</f>
        <v>7.4249999999999998</v>
      </c>
      <c r="AF41" s="37">
        <f>AE41-P41</f>
        <v>0.34166666666666679</v>
      </c>
      <c r="AG41" s="24"/>
      <c r="AH41" s="34" t="str">
        <f>AH11</f>
        <v>Product / Service 1</v>
      </c>
      <c r="AI41" s="40">
        <f t="shared" ref="AI41:AT41" si="41">AI26-AI19</f>
        <v>7.1</v>
      </c>
      <c r="AJ41" s="40">
        <f t="shared" si="41"/>
        <v>7.1</v>
      </c>
      <c r="AK41" s="40">
        <f t="shared" si="41"/>
        <v>7.2</v>
      </c>
      <c r="AL41" s="40">
        <f t="shared" si="41"/>
        <v>7.2</v>
      </c>
      <c r="AM41" s="40">
        <f t="shared" si="41"/>
        <v>7.2</v>
      </c>
      <c r="AN41" s="40">
        <f t="shared" si="41"/>
        <v>7.1</v>
      </c>
      <c r="AO41" s="40">
        <f t="shared" si="41"/>
        <v>7.1</v>
      </c>
      <c r="AP41" s="40">
        <f t="shared" si="41"/>
        <v>7.1</v>
      </c>
      <c r="AQ41" s="40">
        <f t="shared" si="41"/>
        <v>7.1</v>
      </c>
      <c r="AR41" s="40">
        <f t="shared" si="41"/>
        <v>7.2</v>
      </c>
      <c r="AS41" s="40">
        <f t="shared" si="41"/>
        <v>9.1</v>
      </c>
      <c r="AT41" s="57">
        <f t="shared" si="41"/>
        <v>9.1</v>
      </c>
      <c r="AU41" s="43">
        <f>AVERAGE(AI41:AT41)</f>
        <v>7.4666666666666659</v>
      </c>
      <c r="AV41" s="37">
        <f>AU41-AE41</f>
        <v>4.1666666666666075E-2</v>
      </c>
      <c r="AW41" s="24"/>
      <c r="AX41"/>
    </row>
    <row r="42" spans="2:50" s="19" customFormat="1" ht="20" customHeight="1" x14ac:dyDescent="0.2">
      <c r="B42" s="21"/>
      <c r="C42" s="34" t="str">
        <f>C12</f>
        <v>Product / Service 2</v>
      </c>
      <c r="D42" s="40">
        <f t="shared" ref="D42:O42" si="42">D27-D20</f>
        <v>8</v>
      </c>
      <c r="E42" s="40">
        <f t="shared" si="42"/>
        <v>8</v>
      </c>
      <c r="F42" s="40">
        <f t="shared" si="42"/>
        <v>8</v>
      </c>
      <c r="G42" s="40">
        <f t="shared" si="42"/>
        <v>7.5</v>
      </c>
      <c r="H42" s="40">
        <f t="shared" si="42"/>
        <v>7.5</v>
      </c>
      <c r="I42" s="40">
        <f t="shared" si="42"/>
        <v>7.5</v>
      </c>
      <c r="J42" s="40">
        <f t="shared" si="42"/>
        <v>7.5</v>
      </c>
      <c r="K42" s="40">
        <f t="shared" si="42"/>
        <v>7.5</v>
      </c>
      <c r="L42" s="40">
        <f t="shared" si="42"/>
        <v>7.5</v>
      </c>
      <c r="M42" s="40">
        <f t="shared" si="42"/>
        <v>8</v>
      </c>
      <c r="N42" s="40">
        <f t="shared" si="42"/>
        <v>10</v>
      </c>
      <c r="O42" s="57">
        <f t="shared" si="42"/>
        <v>10</v>
      </c>
      <c r="P42" s="43">
        <f t="shared" ref="P42:P43" si="43">AVERAGE(D42:O42)</f>
        <v>8.0833333333333339</v>
      </c>
      <c r="Q42" s="24"/>
      <c r="R42" s="34" t="str">
        <f>R12</f>
        <v>Product / Service 2</v>
      </c>
      <c r="S42" s="40">
        <f t="shared" ref="S42:AD42" si="44">S27-S20</f>
        <v>8.0500000000000007</v>
      </c>
      <c r="T42" s="40">
        <f t="shared" si="44"/>
        <v>8.0500000000000007</v>
      </c>
      <c r="U42" s="40">
        <f t="shared" si="44"/>
        <v>8.0500000000000007</v>
      </c>
      <c r="V42" s="40">
        <f t="shared" si="44"/>
        <v>8.1</v>
      </c>
      <c r="W42" s="40">
        <f t="shared" si="44"/>
        <v>8.1999999999999993</v>
      </c>
      <c r="X42" s="40">
        <f t="shared" si="44"/>
        <v>8.3000000000000007</v>
      </c>
      <c r="Y42" s="40">
        <f t="shared" si="44"/>
        <v>8.0500000000000007</v>
      </c>
      <c r="Z42" s="40">
        <f t="shared" si="44"/>
        <v>8</v>
      </c>
      <c r="AA42" s="40">
        <f t="shared" si="44"/>
        <v>8</v>
      </c>
      <c r="AB42" s="40">
        <f t="shared" si="44"/>
        <v>8.0500000000000007</v>
      </c>
      <c r="AC42" s="40">
        <f t="shared" si="44"/>
        <v>10.050000000000001</v>
      </c>
      <c r="AD42" s="57">
        <f t="shared" si="44"/>
        <v>10</v>
      </c>
      <c r="AE42" s="43">
        <f t="shared" ref="AE42:AE45" si="45">AVERAGE(S42:AD42)</f>
        <v>8.4083333333333332</v>
      </c>
      <c r="AF42" s="37">
        <f>AE42-P42</f>
        <v>0.32499999999999929</v>
      </c>
      <c r="AG42" s="24"/>
      <c r="AH42" s="34" t="str">
        <f>AH12</f>
        <v>Product / Service 2</v>
      </c>
      <c r="AI42" s="40">
        <f t="shared" ref="AI42:AT42" si="46">AI27-AI20</f>
        <v>8</v>
      </c>
      <c r="AJ42" s="40">
        <f t="shared" si="46"/>
        <v>8</v>
      </c>
      <c r="AK42" s="40">
        <f t="shared" si="46"/>
        <v>8.1999999999999993</v>
      </c>
      <c r="AL42" s="40">
        <f t="shared" si="46"/>
        <v>8.1999999999999993</v>
      </c>
      <c r="AM42" s="40">
        <f t="shared" si="46"/>
        <v>8.1999999999999993</v>
      </c>
      <c r="AN42" s="40">
        <f t="shared" si="46"/>
        <v>8.1999999999999993</v>
      </c>
      <c r="AO42" s="40">
        <f t="shared" si="46"/>
        <v>8.1999999999999993</v>
      </c>
      <c r="AP42" s="40">
        <f t="shared" si="46"/>
        <v>8.1999999999999993</v>
      </c>
      <c r="AQ42" s="40">
        <f t="shared" si="46"/>
        <v>8.1999999999999993</v>
      </c>
      <c r="AR42" s="40">
        <f t="shared" si="46"/>
        <v>8.1999999999999993</v>
      </c>
      <c r="AS42" s="40">
        <f t="shared" si="46"/>
        <v>10.199999999999999</v>
      </c>
      <c r="AT42" s="57">
        <f t="shared" si="46"/>
        <v>10.199999999999999</v>
      </c>
      <c r="AU42" s="43">
        <f t="shared" ref="AU42:AU45" si="47">AVERAGE(AI42:AT42)</f>
        <v>8.5000000000000018</v>
      </c>
      <c r="AV42" s="37">
        <f>AU42-AE42</f>
        <v>9.1666666666668561E-2</v>
      </c>
      <c r="AW42" s="24"/>
      <c r="AX42"/>
    </row>
    <row r="43" spans="2:50" s="19" customFormat="1" ht="20" customHeight="1" x14ac:dyDescent="0.2">
      <c r="B43" s="21"/>
      <c r="C43" s="34" t="str">
        <f>C13</f>
        <v>Product / Service 3</v>
      </c>
      <c r="D43" s="40">
        <f t="shared" ref="D43:O43" si="48">D28-D21</f>
        <v>9</v>
      </c>
      <c r="E43" s="40">
        <f t="shared" si="48"/>
        <v>9</v>
      </c>
      <c r="F43" s="40">
        <f t="shared" si="48"/>
        <v>9</v>
      </c>
      <c r="G43" s="40">
        <f t="shared" si="48"/>
        <v>8.5</v>
      </c>
      <c r="H43" s="40">
        <f t="shared" si="48"/>
        <v>8.5</v>
      </c>
      <c r="I43" s="40">
        <f t="shared" si="48"/>
        <v>8.5</v>
      </c>
      <c r="J43" s="40">
        <f t="shared" si="48"/>
        <v>8.5</v>
      </c>
      <c r="K43" s="40">
        <f t="shared" si="48"/>
        <v>8.5</v>
      </c>
      <c r="L43" s="40">
        <f t="shared" si="48"/>
        <v>8.5</v>
      </c>
      <c r="M43" s="40">
        <f t="shared" si="48"/>
        <v>9</v>
      </c>
      <c r="N43" s="40">
        <f t="shared" si="48"/>
        <v>12</v>
      </c>
      <c r="O43" s="57">
        <f t="shared" si="48"/>
        <v>12</v>
      </c>
      <c r="P43" s="43">
        <f t="shared" si="43"/>
        <v>9.25</v>
      </c>
      <c r="Q43" s="24"/>
      <c r="R43" s="34" t="str">
        <f>R13</f>
        <v>Product / Service 3</v>
      </c>
      <c r="S43" s="40">
        <f t="shared" ref="S43:AD43" si="49">S28-S21</f>
        <v>9.5</v>
      </c>
      <c r="T43" s="40">
        <f t="shared" si="49"/>
        <v>9.4</v>
      </c>
      <c r="U43" s="40">
        <f t="shared" si="49"/>
        <v>9.3000000000000007</v>
      </c>
      <c r="V43" s="40">
        <f t="shared" si="49"/>
        <v>9.1</v>
      </c>
      <c r="W43" s="40">
        <f t="shared" si="49"/>
        <v>8.5</v>
      </c>
      <c r="X43" s="40">
        <f t="shared" si="49"/>
        <v>9</v>
      </c>
      <c r="Y43" s="40">
        <f t="shared" si="49"/>
        <v>9</v>
      </c>
      <c r="Z43" s="40">
        <f t="shared" si="49"/>
        <v>9</v>
      </c>
      <c r="AA43" s="40">
        <f t="shared" si="49"/>
        <v>9</v>
      </c>
      <c r="AB43" s="40">
        <f t="shared" si="49"/>
        <v>9</v>
      </c>
      <c r="AC43" s="40">
        <f t="shared" si="49"/>
        <v>12.1</v>
      </c>
      <c r="AD43" s="57">
        <f t="shared" si="49"/>
        <v>12.1</v>
      </c>
      <c r="AE43" s="43">
        <f t="shared" si="45"/>
        <v>9.5833333333333321</v>
      </c>
      <c r="AF43" s="37">
        <f>AE43-P43</f>
        <v>0.33333333333333215</v>
      </c>
      <c r="AG43" s="24"/>
      <c r="AH43" s="34" t="str">
        <f>AH13</f>
        <v>Product / Service 3</v>
      </c>
      <c r="AI43" s="40">
        <f t="shared" ref="AI43:AT43" si="50">AI28-AI21</f>
        <v>9</v>
      </c>
      <c r="AJ43" s="40">
        <f t="shared" si="50"/>
        <v>9</v>
      </c>
      <c r="AK43" s="40">
        <f t="shared" si="50"/>
        <v>9</v>
      </c>
      <c r="AL43" s="40">
        <f t="shared" si="50"/>
        <v>9</v>
      </c>
      <c r="AM43" s="40">
        <f t="shared" si="50"/>
        <v>9</v>
      </c>
      <c r="AN43" s="40">
        <f t="shared" si="50"/>
        <v>9</v>
      </c>
      <c r="AO43" s="40">
        <f t="shared" si="50"/>
        <v>9</v>
      </c>
      <c r="AP43" s="40">
        <f t="shared" si="50"/>
        <v>9</v>
      </c>
      <c r="AQ43" s="40">
        <f t="shared" si="50"/>
        <v>9</v>
      </c>
      <c r="AR43" s="40">
        <f t="shared" si="50"/>
        <v>9</v>
      </c>
      <c r="AS43" s="40">
        <f t="shared" si="50"/>
        <v>12</v>
      </c>
      <c r="AT43" s="57">
        <f t="shared" si="50"/>
        <v>12</v>
      </c>
      <c r="AU43" s="43">
        <f t="shared" si="47"/>
        <v>9.5</v>
      </c>
      <c r="AV43" s="37">
        <f>AU43-AE43</f>
        <v>-8.3333333333332149E-2</v>
      </c>
      <c r="AW43" s="24"/>
      <c r="AX43"/>
    </row>
    <row r="44" spans="2:50" s="19" customFormat="1" ht="20" customHeight="1" x14ac:dyDescent="0.2">
      <c r="B44" s="21"/>
      <c r="C44" s="34" t="str">
        <f>C14</f>
        <v>Product / Service 4</v>
      </c>
      <c r="D44" s="40">
        <f t="shared" ref="D44:O44" si="51">D29-D22</f>
        <v>11</v>
      </c>
      <c r="E44" s="40">
        <f t="shared" si="51"/>
        <v>11</v>
      </c>
      <c r="F44" s="40">
        <f t="shared" si="51"/>
        <v>11</v>
      </c>
      <c r="G44" s="40">
        <f t="shared" si="51"/>
        <v>10.5</v>
      </c>
      <c r="H44" s="40">
        <f t="shared" si="51"/>
        <v>10.5</v>
      </c>
      <c r="I44" s="40">
        <f t="shared" si="51"/>
        <v>10.5</v>
      </c>
      <c r="J44" s="40">
        <f t="shared" si="51"/>
        <v>10.5</v>
      </c>
      <c r="K44" s="40">
        <f t="shared" si="51"/>
        <v>10.5</v>
      </c>
      <c r="L44" s="40">
        <f t="shared" si="51"/>
        <v>10.5</v>
      </c>
      <c r="M44" s="40">
        <f t="shared" si="51"/>
        <v>11</v>
      </c>
      <c r="N44" s="40">
        <f t="shared" si="51"/>
        <v>13</v>
      </c>
      <c r="O44" s="57">
        <f t="shared" si="51"/>
        <v>13</v>
      </c>
      <c r="P44" s="43">
        <f t="shared" ref="P44:P45" si="52">AVERAGE(D44:O44)</f>
        <v>11.083333333333334</v>
      </c>
      <c r="Q44" s="24"/>
      <c r="R44" s="34" t="str">
        <f>R14</f>
        <v>Product / Service 4</v>
      </c>
      <c r="S44" s="40">
        <f t="shared" ref="S44:AD44" si="53">S29-S22</f>
        <v>11.2</v>
      </c>
      <c r="T44" s="40">
        <f t="shared" si="53"/>
        <v>11.1</v>
      </c>
      <c r="U44" s="40">
        <f t="shared" si="53"/>
        <v>11</v>
      </c>
      <c r="V44" s="40">
        <f t="shared" si="53"/>
        <v>10.5</v>
      </c>
      <c r="W44" s="40">
        <f t="shared" si="53"/>
        <v>10.5</v>
      </c>
      <c r="X44" s="40">
        <f t="shared" si="53"/>
        <v>10.5</v>
      </c>
      <c r="Y44" s="40">
        <f t="shared" si="53"/>
        <v>11</v>
      </c>
      <c r="Z44" s="40">
        <f t="shared" si="53"/>
        <v>11</v>
      </c>
      <c r="AA44" s="40">
        <f t="shared" si="53"/>
        <v>11</v>
      </c>
      <c r="AB44" s="40">
        <f t="shared" si="53"/>
        <v>11</v>
      </c>
      <c r="AC44" s="40">
        <f t="shared" si="53"/>
        <v>13</v>
      </c>
      <c r="AD44" s="57">
        <f t="shared" si="53"/>
        <v>13</v>
      </c>
      <c r="AE44" s="43">
        <f t="shared" si="45"/>
        <v>11.233333333333334</v>
      </c>
      <c r="AF44" s="37">
        <f>AE44-P44</f>
        <v>0.15000000000000036</v>
      </c>
      <c r="AG44" s="24"/>
      <c r="AH44" s="34" t="str">
        <f>AH14</f>
        <v>Product / Service 4</v>
      </c>
      <c r="AI44" s="40">
        <f t="shared" ref="AI44:AT44" si="54">AI29-AI22</f>
        <v>11</v>
      </c>
      <c r="AJ44" s="40">
        <f t="shared" si="54"/>
        <v>11.1</v>
      </c>
      <c r="AK44" s="40">
        <f t="shared" si="54"/>
        <v>11.1</v>
      </c>
      <c r="AL44" s="40">
        <f t="shared" si="54"/>
        <v>11.1</v>
      </c>
      <c r="AM44" s="40">
        <f t="shared" si="54"/>
        <v>11.1</v>
      </c>
      <c r="AN44" s="40">
        <f t="shared" si="54"/>
        <v>11.1</v>
      </c>
      <c r="AO44" s="40">
        <f t="shared" si="54"/>
        <v>11.1</v>
      </c>
      <c r="AP44" s="40">
        <f t="shared" si="54"/>
        <v>11.1</v>
      </c>
      <c r="AQ44" s="40">
        <f t="shared" si="54"/>
        <v>11.1</v>
      </c>
      <c r="AR44" s="40">
        <f t="shared" si="54"/>
        <v>11.1</v>
      </c>
      <c r="AS44" s="40">
        <f t="shared" si="54"/>
        <v>13.1</v>
      </c>
      <c r="AT44" s="57">
        <f t="shared" si="54"/>
        <v>13.1</v>
      </c>
      <c r="AU44" s="43">
        <f t="shared" si="47"/>
        <v>11.424999999999997</v>
      </c>
      <c r="AV44" s="37">
        <f>AU44-AE44</f>
        <v>0.19166666666666288</v>
      </c>
      <c r="AW44" s="24"/>
      <c r="AX44"/>
    </row>
    <row r="45" spans="2:50" s="19" customFormat="1" ht="20" customHeight="1" x14ac:dyDescent="0.2">
      <c r="B45" s="21"/>
      <c r="C45" s="34" t="str">
        <f>C15</f>
        <v>Product / Service 5</v>
      </c>
      <c r="D45" s="40">
        <f t="shared" ref="D45:O45" si="55">D30-D23</f>
        <v>15</v>
      </c>
      <c r="E45" s="40">
        <f t="shared" si="55"/>
        <v>15</v>
      </c>
      <c r="F45" s="40">
        <f t="shared" si="55"/>
        <v>15</v>
      </c>
      <c r="G45" s="40">
        <f t="shared" si="55"/>
        <v>14.5</v>
      </c>
      <c r="H45" s="40">
        <f t="shared" si="55"/>
        <v>14.5</v>
      </c>
      <c r="I45" s="40">
        <f t="shared" si="55"/>
        <v>14.5</v>
      </c>
      <c r="J45" s="40">
        <f t="shared" si="55"/>
        <v>14.5</v>
      </c>
      <c r="K45" s="40">
        <f t="shared" si="55"/>
        <v>14.5</v>
      </c>
      <c r="L45" s="40">
        <f t="shared" si="55"/>
        <v>14.5</v>
      </c>
      <c r="M45" s="40">
        <f t="shared" si="55"/>
        <v>15</v>
      </c>
      <c r="N45" s="40">
        <f t="shared" si="55"/>
        <v>20</v>
      </c>
      <c r="O45" s="57">
        <f t="shared" si="55"/>
        <v>20</v>
      </c>
      <c r="P45" s="43">
        <f t="shared" si="52"/>
        <v>15.583333333333334</v>
      </c>
      <c r="Q45" s="24"/>
      <c r="R45" s="34" t="str">
        <f>R15</f>
        <v>Product / Service 5</v>
      </c>
      <c r="S45" s="40">
        <f t="shared" ref="S45:AD45" si="56">S30-S23</f>
        <v>14</v>
      </c>
      <c r="T45" s="40">
        <f t="shared" si="56"/>
        <v>14</v>
      </c>
      <c r="U45" s="40">
        <f t="shared" si="56"/>
        <v>14</v>
      </c>
      <c r="V45" s="40">
        <f t="shared" si="56"/>
        <v>14</v>
      </c>
      <c r="W45" s="40">
        <f t="shared" si="56"/>
        <v>14</v>
      </c>
      <c r="X45" s="40">
        <f t="shared" si="56"/>
        <v>14</v>
      </c>
      <c r="Y45" s="40">
        <f t="shared" si="56"/>
        <v>14</v>
      </c>
      <c r="Z45" s="40">
        <f t="shared" si="56"/>
        <v>14</v>
      </c>
      <c r="AA45" s="40">
        <f t="shared" si="56"/>
        <v>14</v>
      </c>
      <c r="AB45" s="40">
        <f t="shared" si="56"/>
        <v>14</v>
      </c>
      <c r="AC45" s="40">
        <f t="shared" si="56"/>
        <v>19</v>
      </c>
      <c r="AD45" s="57">
        <f t="shared" si="56"/>
        <v>18.5</v>
      </c>
      <c r="AE45" s="43">
        <f t="shared" si="45"/>
        <v>14.791666666666666</v>
      </c>
      <c r="AF45" s="37">
        <f>AE45-P45</f>
        <v>-0.79166666666666785</v>
      </c>
      <c r="AG45" s="24"/>
      <c r="AH45" s="34" t="str">
        <f>AH15</f>
        <v>Product / Service 5</v>
      </c>
      <c r="AI45" s="40">
        <f t="shared" ref="AI45:AT45" si="57">AI30-AI23</f>
        <v>13.5</v>
      </c>
      <c r="AJ45" s="40">
        <f t="shared" si="57"/>
        <v>13.5</v>
      </c>
      <c r="AK45" s="40">
        <f t="shared" si="57"/>
        <v>13.75</v>
      </c>
      <c r="AL45" s="40">
        <f t="shared" si="57"/>
        <v>13.75</v>
      </c>
      <c r="AM45" s="40">
        <f t="shared" si="57"/>
        <v>14.1</v>
      </c>
      <c r="AN45" s="40">
        <f t="shared" si="57"/>
        <v>14.1</v>
      </c>
      <c r="AO45" s="40">
        <f t="shared" si="57"/>
        <v>14.5</v>
      </c>
      <c r="AP45" s="40">
        <f t="shared" si="57"/>
        <v>14.5</v>
      </c>
      <c r="AQ45" s="40">
        <f t="shared" si="57"/>
        <v>14.5</v>
      </c>
      <c r="AR45" s="40">
        <f t="shared" si="57"/>
        <v>14.5</v>
      </c>
      <c r="AS45" s="40">
        <f t="shared" si="57"/>
        <v>19.5</v>
      </c>
      <c r="AT45" s="57">
        <f t="shared" si="57"/>
        <v>19.5</v>
      </c>
      <c r="AU45" s="43">
        <f t="shared" si="47"/>
        <v>14.975</v>
      </c>
      <c r="AV45" s="37">
        <f>AU45-AE45</f>
        <v>0.18333333333333357</v>
      </c>
      <c r="AW45" s="24"/>
      <c r="AX45"/>
    </row>
    <row r="46" spans="2:50" s="19" customFormat="1" ht="9.5" customHeight="1" x14ac:dyDescent="0.2">
      <c r="B46" s="21"/>
      <c r="C46" s="23"/>
      <c r="D46" s="24"/>
      <c r="E46" s="24"/>
      <c r="F46" s="24"/>
      <c r="G46" s="24"/>
      <c r="H46" s="24"/>
      <c r="I46" s="24"/>
      <c r="J46" s="24"/>
      <c r="K46" s="24"/>
      <c r="L46" s="24"/>
      <c r="M46" s="24"/>
      <c r="N46" s="24"/>
      <c r="O46" s="24"/>
      <c r="P46" s="25"/>
      <c r="Q46" s="24"/>
      <c r="R46" s="23"/>
      <c r="S46" s="24"/>
      <c r="T46" s="24"/>
      <c r="U46" s="24"/>
      <c r="V46" s="24"/>
      <c r="W46" s="24"/>
      <c r="X46" s="24"/>
      <c r="Y46" s="24"/>
      <c r="Z46" s="24"/>
      <c r="AA46" s="24"/>
      <c r="AB46" s="24"/>
      <c r="AC46" s="24"/>
      <c r="AD46" s="24"/>
      <c r="AE46" s="25"/>
      <c r="AF46" s="25"/>
      <c r="AG46" s="24"/>
      <c r="AH46" s="23"/>
      <c r="AI46" s="24"/>
      <c r="AJ46" s="24"/>
      <c r="AK46" s="24"/>
      <c r="AL46" s="24"/>
      <c r="AM46" s="24"/>
      <c r="AN46" s="24"/>
      <c r="AO46" s="24"/>
      <c r="AP46" s="24"/>
      <c r="AQ46" s="24"/>
      <c r="AR46" s="24"/>
      <c r="AS46" s="24"/>
      <c r="AT46" s="24"/>
      <c r="AU46" s="25"/>
      <c r="AV46" s="25"/>
      <c r="AW46" s="24"/>
      <c r="AX46"/>
    </row>
    <row r="47" spans="2:50" s="19" customFormat="1" ht="20" customHeight="1" x14ac:dyDescent="0.2">
      <c r="B47" s="21"/>
      <c r="C47" s="26" t="s">
        <v>17</v>
      </c>
      <c r="D47" s="29"/>
      <c r="E47" s="24"/>
      <c r="F47" s="24"/>
      <c r="G47" s="24"/>
      <c r="H47" s="24"/>
      <c r="I47" s="24"/>
      <c r="J47" s="24"/>
      <c r="K47" s="24"/>
      <c r="L47" s="24"/>
      <c r="M47" s="24"/>
      <c r="N47" s="24"/>
      <c r="O47" s="24"/>
      <c r="P47" s="27" t="s">
        <v>2</v>
      </c>
      <c r="Q47" s="24"/>
      <c r="R47" s="26" t="s">
        <v>17</v>
      </c>
      <c r="S47" s="29"/>
      <c r="T47" s="24"/>
      <c r="U47" s="24"/>
      <c r="V47" s="24"/>
      <c r="W47" s="24"/>
      <c r="X47" s="24"/>
      <c r="Y47" s="24"/>
      <c r="Z47" s="24"/>
      <c r="AA47" s="24"/>
      <c r="AB47" s="24"/>
      <c r="AC47" s="24"/>
      <c r="AD47" s="24"/>
      <c r="AE47" s="27" t="s">
        <v>2</v>
      </c>
      <c r="AF47" s="25" t="s">
        <v>6</v>
      </c>
      <c r="AG47" s="24"/>
      <c r="AH47" s="26" t="s">
        <v>17</v>
      </c>
      <c r="AI47" s="29"/>
      <c r="AJ47" s="24"/>
      <c r="AK47" s="24"/>
      <c r="AL47" s="24"/>
      <c r="AM47" s="24"/>
      <c r="AN47" s="24"/>
      <c r="AO47" s="24"/>
      <c r="AP47" s="24"/>
      <c r="AQ47" s="24"/>
      <c r="AR47" s="24"/>
      <c r="AS47" s="24"/>
      <c r="AT47" s="24"/>
      <c r="AU47" s="27" t="s">
        <v>2</v>
      </c>
      <c r="AV47" s="25" t="s">
        <v>6</v>
      </c>
      <c r="AW47" s="24"/>
      <c r="AX47"/>
    </row>
    <row r="48" spans="2:50" s="19" customFormat="1" ht="20" customHeight="1" x14ac:dyDescent="0.2">
      <c r="B48" s="21"/>
      <c r="C48" s="34" t="str">
        <f>C26</f>
        <v>Product / Service 1</v>
      </c>
      <c r="D48" s="39">
        <f>D11*D41</f>
        <v>12453</v>
      </c>
      <c r="E48" s="39">
        <f t="shared" ref="E48:O48" si="58">E11*E41</f>
        <v>24899</v>
      </c>
      <c r="F48" s="39">
        <f t="shared" si="58"/>
        <v>17822</v>
      </c>
      <c r="G48" s="39">
        <f t="shared" si="58"/>
        <v>23107.5</v>
      </c>
      <c r="H48" s="39">
        <f t="shared" si="58"/>
        <v>27131</v>
      </c>
      <c r="I48" s="39">
        <f>I11*I41</f>
        <v>12369.5</v>
      </c>
      <c r="J48" s="39">
        <f t="shared" si="58"/>
        <v>14891.5</v>
      </c>
      <c r="K48" s="39">
        <f t="shared" si="58"/>
        <v>23211.5</v>
      </c>
      <c r="L48" s="39">
        <f t="shared" si="58"/>
        <v>14007.5</v>
      </c>
      <c r="M48" s="39">
        <f t="shared" si="58"/>
        <v>22218</v>
      </c>
      <c r="N48" s="39">
        <f t="shared" si="58"/>
        <v>21780</v>
      </c>
      <c r="O48" s="54">
        <f t="shared" si="58"/>
        <v>20340</v>
      </c>
      <c r="P48" s="42">
        <f>SUM(D48:O48)</f>
        <v>234230.5</v>
      </c>
      <c r="Q48" s="24"/>
      <c r="R48" s="34" t="str">
        <f>R26</f>
        <v>Product / Service 1</v>
      </c>
      <c r="S48" s="39">
        <f t="shared" ref="S48:AD48" si="59">S11*S41</f>
        <v>17167.8</v>
      </c>
      <c r="T48" s="39">
        <f t="shared" si="59"/>
        <v>28975.1</v>
      </c>
      <c r="U48" s="39">
        <f t="shared" si="59"/>
        <v>27264</v>
      </c>
      <c r="V48" s="39">
        <f t="shared" si="59"/>
        <v>21413.599999999999</v>
      </c>
      <c r="W48" s="39">
        <f t="shared" si="59"/>
        <v>19574.7</v>
      </c>
      <c r="X48" s="39">
        <f t="shared" si="59"/>
        <v>18637.5</v>
      </c>
      <c r="Y48" s="39">
        <f t="shared" si="59"/>
        <v>33575.9</v>
      </c>
      <c r="Z48" s="39">
        <f t="shared" si="59"/>
        <v>20959.2</v>
      </c>
      <c r="AA48" s="39">
        <f t="shared" si="59"/>
        <v>17437.599999999999</v>
      </c>
      <c r="AB48" s="39">
        <f t="shared" si="59"/>
        <v>17017</v>
      </c>
      <c r="AC48" s="39">
        <f t="shared" si="59"/>
        <v>23032.1</v>
      </c>
      <c r="AD48" s="54">
        <f t="shared" si="59"/>
        <v>32578</v>
      </c>
      <c r="AE48" s="42">
        <f>SUM(S48:AD48)</f>
        <v>277632.5</v>
      </c>
      <c r="AF48" s="36">
        <f t="shared" ref="AF48:AF53" si="60">AE48-P48</f>
        <v>43402</v>
      </c>
      <c r="AG48" s="24"/>
      <c r="AH48" s="34" t="str">
        <f>AH26</f>
        <v>Product / Service 1</v>
      </c>
      <c r="AI48" s="39">
        <f t="shared" ref="AI48:AT48" si="61">AI11*AI41</f>
        <v>57836.6</v>
      </c>
      <c r="AJ48" s="39">
        <f t="shared" si="61"/>
        <v>29614.1</v>
      </c>
      <c r="AK48" s="39">
        <f t="shared" si="61"/>
        <v>55166.400000000001</v>
      </c>
      <c r="AL48" s="39">
        <f t="shared" si="61"/>
        <v>31708.799999999999</v>
      </c>
      <c r="AM48" s="39">
        <f t="shared" si="61"/>
        <v>60206.400000000001</v>
      </c>
      <c r="AN48" s="39">
        <f t="shared" si="61"/>
        <v>31779.599999999999</v>
      </c>
      <c r="AO48" s="39">
        <f t="shared" si="61"/>
        <v>30153.699999999997</v>
      </c>
      <c r="AP48" s="39">
        <f t="shared" si="61"/>
        <v>46071.899999999994</v>
      </c>
      <c r="AQ48" s="39">
        <f t="shared" si="61"/>
        <v>37793.299999999996</v>
      </c>
      <c r="AR48" s="39">
        <f t="shared" si="61"/>
        <v>45727.200000000004</v>
      </c>
      <c r="AS48" s="39">
        <f t="shared" si="61"/>
        <v>64291.5</v>
      </c>
      <c r="AT48" s="54">
        <f t="shared" si="61"/>
        <v>41314</v>
      </c>
      <c r="AU48" s="42">
        <f>SUM(AI48:AT48)</f>
        <v>531663.5</v>
      </c>
      <c r="AV48" s="36">
        <f t="shared" ref="AV48:AV53" si="62">AU48-AE48</f>
        <v>254031</v>
      </c>
      <c r="AW48" s="24"/>
      <c r="AX48"/>
    </row>
    <row r="49" spans="2:50" s="19" customFormat="1" ht="20" customHeight="1" x14ac:dyDescent="0.2">
      <c r="B49" s="21"/>
      <c r="C49" s="34" t="str">
        <f>C27</f>
        <v>Product / Service 2</v>
      </c>
      <c r="D49" s="39">
        <f t="shared" ref="D49:O49" si="63">D12*D42</f>
        <v>13896</v>
      </c>
      <c r="E49" s="39">
        <f t="shared" si="63"/>
        <v>26232</v>
      </c>
      <c r="F49" s="39">
        <f t="shared" si="63"/>
        <v>32152</v>
      </c>
      <c r="G49" s="39">
        <f t="shared" si="63"/>
        <v>29287.5</v>
      </c>
      <c r="H49" s="39">
        <f t="shared" si="63"/>
        <v>18660</v>
      </c>
      <c r="I49" s="39">
        <f t="shared" si="63"/>
        <v>15982.5</v>
      </c>
      <c r="J49" s="39">
        <f t="shared" si="63"/>
        <v>27142.5</v>
      </c>
      <c r="K49" s="39">
        <f t="shared" si="63"/>
        <v>20602.5</v>
      </c>
      <c r="L49" s="39">
        <f t="shared" si="63"/>
        <v>27052.5</v>
      </c>
      <c r="M49" s="39">
        <f t="shared" si="63"/>
        <v>20160</v>
      </c>
      <c r="N49" s="39">
        <f t="shared" si="63"/>
        <v>34920</v>
      </c>
      <c r="O49" s="54">
        <f t="shared" si="63"/>
        <v>31170</v>
      </c>
      <c r="P49" s="42">
        <f>SUM(D49:O49)</f>
        <v>297257.5</v>
      </c>
      <c r="Q49" s="24"/>
      <c r="R49" s="34" t="str">
        <f>R27</f>
        <v>Product / Service 2</v>
      </c>
      <c r="S49" s="39">
        <f t="shared" ref="S49:AD49" si="64">S12*S42</f>
        <v>21992.600000000002</v>
      </c>
      <c r="T49" s="39">
        <f t="shared" si="64"/>
        <v>35202.65</v>
      </c>
      <c r="U49" s="39">
        <f t="shared" si="64"/>
        <v>25397.750000000004</v>
      </c>
      <c r="V49" s="39">
        <f t="shared" si="64"/>
        <v>36433.799999999996</v>
      </c>
      <c r="W49" s="39">
        <f t="shared" si="64"/>
        <v>39261.599999999999</v>
      </c>
      <c r="X49" s="39">
        <f t="shared" si="64"/>
        <v>21563.4</v>
      </c>
      <c r="Y49" s="39">
        <f t="shared" si="64"/>
        <v>27828.850000000002</v>
      </c>
      <c r="Z49" s="39">
        <f t="shared" si="64"/>
        <v>30360</v>
      </c>
      <c r="AA49" s="39">
        <f t="shared" si="64"/>
        <v>31848</v>
      </c>
      <c r="AB49" s="39">
        <f t="shared" si="64"/>
        <v>29310.050000000003</v>
      </c>
      <c r="AC49" s="39">
        <f t="shared" si="64"/>
        <v>25074.75</v>
      </c>
      <c r="AD49" s="54">
        <f t="shared" si="64"/>
        <v>32910</v>
      </c>
      <c r="AE49" s="42">
        <f>SUM(S49:AD49)</f>
        <v>357183.45</v>
      </c>
      <c r="AF49" s="36">
        <f t="shared" si="60"/>
        <v>59925.950000000012</v>
      </c>
      <c r="AG49" s="24"/>
      <c r="AH49" s="34" t="str">
        <f>AH27</f>
        <v>Product / Service 2</v>
      </c>
      <c r="AI49" s="39">
        <f t="shared" ref="AI49:AT49" si="65">AI12*AI42</f>
        <v>59440</v>
      </c>
      <c r="AJ49" s="39">
        <f t="shared" si="65"/>
        <v>63648</v>
      </c>
      <c r="AK49" s="39">
        <f t="shared" si="65"/>
        <v>44894.999999999993</v>
      </c>
      <c r="AL49" s="39">
        <f t="shared" si="65"/>
        <v>66690.599999999991</v>
      </c>
      <c r="AM49" s="39">
        <f t="shared" si="65"/>
        <v>70077.2</v>
      </c>
      <c r="AN49" s="39">
        <f t="shared" si="65"/>
        <v>32250.6</v>
      </c>
      <c r="AO49" s="39">
        <f t="shared" si="65"/>
        <v>38663</v>
      </c>
      <c r="AP49" s="39">
        <f t="shared" si="65"/>
        <v>60368.399999999994</v>
      </c>
      <c r="AQ49" s="39">
        <f t="shared" si="65"/>
        <v>52053.599999999999</v>
      </c>
      <c r="AR49" s="39">
        <f t="shared" si="65"/>
        <v>29979.199999999997</v>
      </c>
      <c r="AS49" s="39">
        <f t="shared" si="65"/>
        <v>55457.399999999994</v>
      </c>
      <c r="AT49" s="54">
        <f t="shared" si="65"/>
        <v>65830.799999999988</v>
      </c>
      <c r="AU49" s="42">
        <f>SUM(AI49:AT49)</f>
        <v>639353.79999999981</v>
      </c>
      <c r="AV49" s="36">
        <f t="shared" si="62"/>
        <v>282170.3499999998</v>
      </c>
      <c r="AW49" s="24"/>
      <c r="AX49"/>
    </row>
    <row r="50" spans="2:50" s="19" customFormat="1" ht="20" customHeight="1" x14ac:dyDescent="0.2">
      <c r="B50" s="21"/>
      <c r="C50" s="34" t="str">
        <f>C28</f>
        <v>Product / Service 3</v>
      </c>
      <c r="D50" s="39">
        <f t="shared" ref="D50:O50" si="66">D13*D43</f>
        <v>26541</v>
      </c>
      <c r="E50" s="39">
        <f t="shared" si="66"/>
        <v>24858</v>
      </c>
      <c r="F50" s="39">
        <f t="shared" si="66"/>
        <v>16218</v>
      </c>
      <c r="G50" s="39">
        <f t="shared" si="66"/>
        <v>15623</v>
      </c>
      <c r="H50" s="39">
        <f t="shared" si="66"/>
        <v>23400.5</v>
      </c>
      <c r="I50" s="39">
        <f t="shared" si="66"/>
        <v>21063</v>
      </c>
      <c r="J50" s="39">
        <f t="shared" si="66"/>
        <v>13200.5</v>
      </c>
      <c r="K50" s="39">
        <f t="shared" si="66"/>
        <v>12061.5</v>
      </c>
      <c r="L50" s="39">
        <f t="shared" si="66"/>
        <v>24726.5</v>
      </c>
      <c r="M50" s="39">
        <f t="shared" si="66"/>
        <v>19233</v>
      </c>
      <c r="N50" s="39">
        <f t="shared" si="66"/>
        <v>17376</v>
      </c>
      <c r="O50" s="54">
        <f t="shared" si="66"/>
        <v>24420</v>
      </c>
      <c r="P50" s="42">
        <f>SUM(D50:O50)</f>
        <v>238721</v>
      </c>
      <c r="Q50" s="24"/>
      <c r="R50" s="34" t="str">
        <f>R28</f>
        <v>Product / Service 3</v>
      </c>
      <c r="S50" s="39">
        <f t="shared" ref="S50:AD50" si="67">S13*S43</f>
        <v>26467</v>
      </c>
      <c r="T50" s="39">
        <f t="shared" si="67"/>
        <v>34178.400000000001</v>
      </c>
      <c r="U50" s="39">
        <f t="shared" si="67"/>
        <v>33852</v>
      </c>
      <c r="V50" s="39">
        <f t="shared" si="67"/>
        <v>29356.6</v>
      </c>
      <c r="W50" s="39">
        <f t="shared" si="67"/>
        <v>20536</v>
      </c>
      <c r="X50" s="39">
        <f t="shared" si="67"/>
        <v>38322</v>
      </c>
      <c r="Y50" s="39">
        <f t="shared" si="67"/>
        <v>23328</v>
      </c>
      <c r="Z50" s="39">
        <f t="shared" si="67"/>
        <v>32580</v>
      </c>
      <c r="AA50" s="39">
        <f t="shared" si="67"/>
        <v>26289</v>
      </c>
      <c r="AB50" s="39">
        <f t="shared" si="67"/>
        <v>41841</v>
      </c>
      <c r="AC50" s="39">
        <f t="shared" si="67"/>
        <v>57220.9</v>
      </c>
      <c r="AD50" s="54">
        <f t="shared" si="67"/>
        <v>41140</v>
      </c>
      <c r="AE50" s="42">
        <f>SUM(S50:AD50)</f>
        <v>405110.9</v>
      </c>
      <c r="AF50" s="36">
        <f t="shared" si="60"/>
        <v>166389.90000000002</v>
      </c>
      <c r="AG50" s="24"/>
      <c r="AH50" s="34" t="str">
        <f>AH28</f>
        <v>Product / Service 3</v>
      </c>
      <c r="AI50" s="39">
        <f t="shared" ref="AI50:AT50" si="68">AI13*AI43</f>
        <v>69246</v>
      </c>
      <c r="AJ50" s="39">
        <f t="shared" si="68"/>
        <v>64143</v>
      </c>
      <c r="AK50" s="39">
        <f t="shared" si="68"/>
        <v>70812</v>
      </c>
      <c r="AL50" s="39">
        <f t="shared" si="68"/>
        <v>34479</v>
      </c>
      <c r="AM50" s="39">
        <f t="shared" si="68"/>
        <v>34560</v>
      </c>
      <c r="AN50" s="39">
        <f t="shared" si="68"/>
        <v>73809</v>
      </c>
      <c r="AO50" s="39">
        <f t="shared" si="68"/>
        <v>64629</v>
      </c>
      <c r="AP50" s="39">
        <f t="shared" si="68"/>
        <v>52452</v>
      </c>
      <c r="AQ50" s="39">
        <f t="shared" si="68"/>
        <v>36738</v>
      </c>
      <c r="AR50" s="39">
        <f t="shared" si="68"/>
        <v>33957</v>
      </c>
      <c r="AS50" s="39">
        <f t="shared" si="68"/>
        <v>53364</v>
      </c>
      <c r="AT50" s="54">
        <f t="shared" si="68"/>
        <v>74340</v>
      </c>
      <c r="AU50" s="42">
        <f>SUM(AI50:AT50)</f>
        <v>662529</v>
      </c>
      <c r="AV50" s="36">
        <f t="shared" si="62"/>
        <v>257418.09999999998</v>
      </c>
      <c r="AW50" s="24"/>
      <c r="AX50"/>
    </row>
    <row r="51" spans="2:50" s="19" customFormat="1" ht="20" customHeight="1" x14ac:dyDescent="0.2">
      <c r="B51" s="21"/>
      <c r="C51" s="34" t="str">
        <f>C29</f>
        <v>Product / Service 4</v>
      </c>
      <c r="D51" s="39">
        <f t="shared" ref="D51:O51" si="69">D14*D44</f>
        <v>13024</v>
      </c>
      <c r="E51" s="39">
        <f t="shared" si="69"/>
        <v>20218</v>
      </c>
      <c r="F51" s="39">
        <f t="shared" si="69"/>
        <v>28743</v>
      </c>
      <c r="G51" s="39">
        <f t="shared" si="69"/>
        <v>21766.5</v>
      </c>
      <c r="H51" s="39">
        <f t="shared" si="69"/>
        <v>17871</v>
      </c>
      <c r="I51" s="39">
        <f t="shared" si="69"/>
        <v>35238</v>
      </c>
      <c r="J51" s="39">
        <f t="shared" si="69"/>
        <v>23331</v>
      </c>
      <c r="K51" s="39">
        <f t="shared" si="69"/>
        <v>24202.5</v>
      </c>
      <c r="L51" s="39">
        <f t="shared" si="69"/>
        <v>35595</v>
      </c>
      <c r="M51" s="39">
        <f t="shared" si="69"/>
        <v>21329</v>
      </c>
      <c r="N51" s="39">
        <f t="shared" si="69"/>
        <v>23647</v>
      </c>
      <c r="O51" s="54">
        <f t="shared" si="69"/>
        <v>41158</v>
      </c>
      <c r="P51" s="42">
        <f>SUM(D51:O51)</f>
        <v>306123</v>
      </c>
      <c r="Q51" s="24"/>
      <c r="R51" s="34" t="str">
        <f>R29</f>
        <v>Product / Service 4</v>
      </c>
      <c r="S51" s="39">
        <f t="shared" ref="S51:AD51" si="70">S14*S44</f>
        <v>41126.399999999994</v>
      </c>
      <c r="T51" s="39">
        <f t="shared" si="70"/>
        <v>47385.9</v>
      </c>
      <c r="U51" s="39">
        <f t="shared" si="70"/>
        <v>32945</v>
      </c>
      <c r="V51" s="39">
        <f t="shared" si="70"/>
        <v>25861.5</v>
      </c>
      <c r="W51" s="39">
        <f t="shared" si="70"/>
        <v>48289.5</v>
      </c>
      <c r="X51" s="39">
        <f t="shared" si="70"/>
        <v>39049.5</v>
      </c>
      <c r="Y51" s="39">
        <f t="shared" si="70"/>
        <v>52448</v>
      </c>
      <c r="Z51" s="39">
        <f t="shared" si="70"/>
        <v>26026</v>
      </c>
      <c r="AA51" s="39">
        <f t="shared" si="70"/>
        <v>49962</v>
      </c>
      <c r="AB51" s="39">
        <f t="shared" si="70"/>
        <v>34386</v>
      </c>
      <c r="AC51" s="39">
        <f t="shared" si="70"/>
        <v>51454</v>
      </c>
      <c r="AD51" s="54">
        <f t="shared" si="70"/>
        <v>43836</v>
      </c>
      <c r="AE51" s="42">
        <f>SUM(S51:AD51)</f>
        <v>492769.8</v>
      </c>
      <c r="AF51" s="36">
        <f t="shared" si="60"/>
        <v>186646.8</v>
      </c>
      <c r="AG51" s="24"/>
      <c r="AH51" s="34" t="str">
        <f>AH29</f>
        <v>Product / Service 4</v>
      </c>
      <c r="AI51" s="39">
        <f t="shared" ref="AI51:AT51" si="71">AI14*AI44</f>
        <v>82984</v>
      </c>
      <c r="AJ51" s="39">
        <f t="shared" si="71"/>
        <v>52347.6</v>
      </c>
      <c r="AK51" s="39">
        <f t="shared" si="71"/>
        <v>43367.7</v>
      </c>
      <c r="AL51" s="39">
        <f t="shared" si="71"/>
        <v>47752.2</v>
      </c>
      <c r="AM51" s="39">
        <f t="shared" si="71"/>
        <v>53457.599999999999</v>
      </c>
      <c r="AN51" s="39">
        <f t="shared" si="71"/>
        <v>88777.8</v>
      </c>
      <c r="AO51" s="39">
        <f t="shared" si="71"/>
        <v>82350.899999999994</v>
      </c>
      <c r="AP51" s="39">
        <f t="shared" si="71"/>
        <v>85547.7</v>
      </c>
      <c r="AQ51" s="39">
        <f t="shared" si="71"/>
        <v>54600.9</v>
      </c>
      <c r="AR51" s="39">
        <f t="shared" si="71"/>
        <v>76889.7</v>
      </c>
      <c r="AS51" s="39">
        <f t="shared" si="71"/>
        <v>82752.7</v>
      </c>
      <c r="AT51" s="54">
        <f t="shared" si="71"/>
        <v>108009.5</v>
      </c>
      <c r="AU51" s="42">
        <f>SUM(AI51:AT51)</f>
        <v>858838.29999999981</v>
      </c>
      <c r="AV51" s="36">
        <f t="shared" si="62"/>
        <v>366068.49999999983</v>
      </c>
      <c r="AW51" s="24"/>
      <c r="AX51"/>
    </row>
    <row r="52" spans="2:50" s="19" customFormat="1" ht="20" customHeight="1" thickBot="1" x14ac:dyDescent="0.25">
      <c r="B52" s="21"/>
      <c r="C52" s="45" t="str">
        <f>C30</f>
        <v>Product / Service 5</v>
      </c>
      <c r="D52" s="55">
        <f t="shared" ref="D52:O52" si="72">D15*D45</f>
        <v>22200</v>
      </c>
      <c r="E52" s="55">
        <f t="shared" si="72"/>
        <v>32880</v>
      </c>
      <c r="F52" s="55">
        <f t="shared" si="72"/>
        <v>23385</v>
      </c>
      <c r="G52" s="55">
        <f t="shared" si="72"/>
        <v>36815.5</v>
      </c>
      <c r="H52" s="55">
        <f t="shared" si="72"/>
        <v>32465.5</v>
      </c>
      <c r="I52" s="55">
        <f t="shared" si="72"/>
        <v>36438.5</v>
      </c>
      <c r="J52" s="55">
        <f t="shared" si="72"/>
        <v>19140</v>
      </c>
      <c r="K52" s="55">
        <f t="shared" si="72"/>
        <v>45559</v>
      </c>
      <c r="L52" s="55">
        <f t="shared" si="72"/>
        <v>47052.5</v>
      </c>
      <c r="M52" s="55">
        <f t="shared" si="72"/>
        <v>49770</v>
      </c>
      <c r="N52" s="55">
        <f t="shared" si="72"/>
        <v>38000</v>
      </c>
      <c r="O52" s="56">
        <f t="shared" si="72"/>
        <v>45840</v>
      </c>
      <c r="P52" s="46">
        <f>SUM(D52:O52)</f>
        <v>429546</v>
      </c>
      <c r="Q52" s="24"/>
      <c r="R52" s="45" t="str">
        <f>R30</f>
        <v>Product / Service 5</v>
      </c>
      <c r="S52" s="55">
        <f t="shared" ref="S52:AD52" si="73">S15*S45</f>
        <v>42546</v>
      </c>
      <c r="T52" s="55">
        <f t="shared" si="73"/>
        <v>39830</v>
      </c>
      <c r="U52" s="55">
        <f t="shared" si="73"/>
        <v>59276</v>
      </c>
      <c r="V52" s="55">
        <f t="shared" si="73"/>
        <v>46578</v>
      </c>
      <c r="W52" s="55">
        <f t="shared" si="73"/>
        <v>45010</v>
      </c>
      <c r="X52" s="55">
        <f t="shared" si="73"/>
        <v>65212</v>
      </c>
      <c r="Y52" s="55">
        <f t="shared" si="73"/>
        <v>55468</v>
      </c>
      <c r="Z52" s="55">
        <f t="shared" si="73"/>
        <v>42238</v>
      </c>
      <c r="AA52" s="55">
        <f t="shared" si="73"/>
        <v>41748</v>
      </c>
      <c r="AB52" s="55">
        <f t="shared" si="73"/>
        <v>48356</v>
      </c>
      <c r="AC52" s="55">
        <f t="shared" si="73"/>
        <v>70490</v>
      </c>
      <c r="AD52" s="56">
        <f t="shared" si="73"/>
        <v>67192</v>
      </c>
      <c r="AE52" s="46">
        <f>SUM(S52:AD52)</f>
        <v>623944</v>
      </c>
      <c r="AF52" s="47">
        <f t="shared" si="60"/>
        <v>194398</v>
      </c>
      <c r="AG52" s="24"/>
      <c r="AH52" s="45" t="str">
        <f>AH30</f>
        <v>Product / Service 5</v>
      </c>
      <c r="AI52" s="55">
        <f t="shared" ref="AI52:AT52" si="74">AI15*AI45</f>
        <v>59413.5</v>
      </c>
      <c r="AJ52" s="55">
        <f t="shared" si="74"/>
        <v>98185.5</v>
      </c>
      <c r="AK52" s="55">
        <f t="shared" si="74"/>
        <v>58932.5</v>
      </c>
      <c r="AL52" s="55">
        <f t="shared" si="74"/>
        <v>59427.5</v>
      </c>
      <c r="AM52" s="55">
        <f t="shared" si="74"/>
        <v>81075</v>
      </c>
      <c r="AN52" s="55">
        <f t="shared" si="74"/>
        <v>97290</v>
      </c>
      <c r="AO52" s="55">
        <f t="shared" si="74"/>
        <v>107459.5</v>
      </c>
      <c r="AP52" s="55">
        <f t="shared" si="74"/>
        <v>66308.5</v>
      </c>
      <c r="AQ52" s="55">
        <f t="shared" si="74"/>
        <v>72485.5</v>
      </c>
      <c r="AR52" s="55">
        <f t="shared" si="74"/>
        <v>58522</v>
      </c>
      <c r="AS52" s="55">
        <f t="shared" si="74"/>
        <v>132151.5</v>
      </c>
      <c r="AT52" s="56">
        <f t="shared" si="74"/>
        <v>125209.5</v>
      </c>
      <c r="AU52" s="46">
        <f>SUM(AI52:AT52)</f>
        <v>1016460.5</v>
      </c>
      <c r="AV52" s="47">
        <f t="shared" si="62"/>
        <v>392516.5</v>
      </c>
      <c r="AW52" s="24"/>
      <c r="AX52"/>
    </row>
    <row r="53" spans="2:50" s="19" customFormat="1" ht="20" customHeight="1" x14ac:dyDescent="0.2">
      <c r="B53" s="21"/>
      <c r="C53" s="48" t="s">
        <v>21</v>
      </c>
      <c r="D53" s="49">
        <f t="shared" ref="D53:O53" si="75">SUM(D48:D52)</f>
        <v>88114</v>
      </c>
      <c r="E53" s="49">
        <f t="shared" si="75"/>
        <v>129087</v>
      </c>
      <c r="F53" s="49">
        <f t="shared" si="75"/>
        <v>118320</v>
      </c>
      <c r="G53" s="49">
        <f t="shared" si="75"/>
        <v>126600</v>
      </c>
      <c r="H53" s="49">
        <f t="shared" si="75"/>
        <v>119528</v>
      </c>
      <c r="I53" s="49">
        <f t="shared" si="75"/>
        <v>121091.5</v>
      </c>
      <c r="J53" s="49">
        <f t="shared" si="75"/>
        <v>97705.5</v>
      </c>
      <c r="K53" s="49">
        <f t="shared" si="75"/>
        <v>125637</v>
      </c>
      <c r="L53" s="49">
        <f t="shared" si="75"/>
        <v>148434</v>
      </c>
      <c r="M53" s="49">
        <f t="shared" si="75"/>
        <v>132710</v>
      </c>
      <c r="N53" s="49">
        <f t="shared" si="75"/>
        <v>135723</v>
      </c>
      <c r="O53" s="50">
        <f t="shared" si="75"/>
        <v>162928</v>
      </c>
      <c r="P53" s="51">
        <f>SUM(P47:P52)</f>
        <v>1505878</v>
      </c>
      <c r="Q53" s="24"/>
      <c r="R53" s="48" t="s">
        <v>22</v>
      </c>
      <c r="S53" s="49">
        <f t="shared" ref="S53:AD53" si="76">SUM(S48:S52)</f>
        <v>149299.79999999999</v>
      </c>
      <c r="T53" s="49">
        <f t="shared" si="76"/>
        <v>185572.05</v>
      </c>
      <c r="U53" s="49">
        <f t="shared" si="76"/>
        <v>178734.75</v>
      </c>
      <c r="V53" s="49">
        <f t="shared" si="76"/>
        <v>159643.5</v>
      </c>
      <c r="W53" s="49">
        <f t="shared" si="76"/>
        <v>172671.8</v>
      </c>
      <c r="X53" s="49">
        <f t="shared" si="76"/>
        <v>182784.4</v>
      </c>
      <c r="Y53" s="49">
        <f t="shared" si="76"/>
        <v>192648.75</v>
      </c>
      <c r="Z53" s="49">
        <f t="shared" si="76"/>
        <v>152163.20000000001</v>
      </c>
      <c r="AA53" s="49">
        <f t="shared" si="76"/>
        <v>167284.6</v>
      </c>
      <c r="AB53" s="49">
        <f t="shared" si="76"/>
        <v>170910.05</v>
      </c>
      <c r="AC53" s="49">
        <f t="shared" si="76"/>
        <v>227271.75</v>
      </c>
      <c r="AD53" s="50">
        <f t="shared" si="76"/>
        <v>217656</v>
      </c>
      <c r="AE53" s="53">
        <f>SUM(AE47:AE52)</f>
        <v>2156640.65</v>
      </c>
      <c r="AF53" s="52">
        <f t="shared" si="60"/>
        <v>650762.64999999991</v>
      </c>
      <c r="AG53" s="24"/>
      <c r="AH53" s="48" t="s">
        <v>24</v>
      </c>
      <c r="AI53" s="49">
        <f t="shared" ref="AI53:AT53" si="77">SUM(AI48:AI52)</f>
        <v>328920.09999999998</v>
      </c>
      <c r="AJ53" s="49">
        <f t="shared" si="77"/>
        <v>307938.2</v>
      </c>
      <c r="AK53" s="49">
        <f t="shared" si="77"/>
        <v>273173.59999999998</v>
      </c>
      <c r="AL53" s="49">
        <f t="shared" si="77"/>
        <v>240058.09999999998</v>
      </c>
      <c r="AM53" s="49">
        <f t="shared" si="77"/>
        <v>299376.2</v>
      </c>
      <c r="AN53" s="49">
        <f t="shared" si="77"/>
        <v>323907</v>
      </c>
      <c r="AO53" s="49">
        <f t="shared" si="77"/>
        <v>323256.09999999998</v>
      </c>
      <c r="AP53" s="49">
        <f t="shared" si="77"/>
        <v>310748.5</v>
      </c>
      <c r="AQ53" s="49">
        <f t="shared" si="77"/>
        <v>253671.3</v>
      </c>
      <c r="AR53" s="49">
        <f t="shared" si="77"/>
        <v>245075.09999999998</v>
      </c>
      <c r="AS53" s="49">
        <f t="shared" si="77"/>
        <v>388017.1</v>
      </c>
      <c r="AT53" s="50">
        <f t="shared" si="77"/>
        <v>414703.8</v>
      </c>
      <c r="AU53" s="51">
        <f>SUM(AU47:AU52)</f>
        <v>3708845.0999999996</v>
      </c>
      <c r="AV53" s="52">
        <f t="shared" si="62"/>
        <v>1552204.4499999997</v>
      </c>
      <c r="AW53" s="24"/>
      <c r="AX53"/>
    </row>
    <row r="54" spans="2:50" x14ac:dyDescent="0.2">
      <c r="B54" s="22"/>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row>
    <row r="55" spans="2:50" x14ac:dyDescent="0.2">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row>
    <row r="56" spans="2:50" ht="275" customHeight="1" x14ac:dyDescent="0.2">
      <c r="C56" s="20"/>
      <c r="D56" s="20"/>
      <c r="E56" s="20"/>
      <c r="F56" s="20"/>
      <c r="G56" s="20"/>
      <c r="H56" s="20"/>
      <c r="I56" s="20"/>
      <c r="J56" s="20"/>
      <c r="K56" s="20"/>
      <c r="L56" s="20"/>
      <c r="M56" s="20"/>
      <c r="N56" s="20"/>
      <c r="O56" s="20"/>
      <c r="P56" s="20"/>
      <c r="Q56" s="20"/>
      <c r="S56" s="20"/>
      <c r="T56" s="20"/>
      <c r="U56" s="20"/>
      <c r="V56" s="20"/>
      <c r="W56" s="20"/>
      <c r="X56" s="20"/>
      <c r="Y56" s="20"/>
      <c r="Z56" s="20"/>
      <c r="AA56" s="20"/>
      <c r="AB56" s="20"/>
      <c r="AC56" s="20"/>
      <c r="AD56" s="20"/>
      <c r="AE56" s="20"/>
      <c r="AF56" s="20"/>
      <c r="AG56" s="20"/>
      <c r="AI56" s="20"/>
      <c r="AJ56" s="20"/>
      <c r="AK56" s="20"/>
      <c r="AL56" s="20"/>
      <c r="AM56" s="20"/>
      <c r="AN56" s="20"/>
      <c r="AO56" s="20"/>
      <c r="AP56" s="20"/>
      <c r="AQ56" s="20"/>
      <c r="AR56" s="20"/>
      <c r="AS56" s="20"/>
      <c r="AT56" s="20"/>
      <c r="AU56" s="20"/>
      <c r="AV56" s="20"/>
      <c r="AW56" s="20"/>
    </row>
    <row r="58" spans="2:50" ht="275" customHeight="1" thickBot="1" x14ac:dyDescent="0.25">
      <c r="C58" s="20"/>
      <c r="D58" s="20"/>
      <c r="E58" s="20"/>
      <c r="F58" s="20"/>
      <c r="G58" s="20"/>
      <c r="H58" s="20"/>
      <c r="I58" s="20"/>
      <c r="J58" s="20"/>
      <c r="K58" s="20"/>
      <c r="L58" s="20"/>
      <c r="M58" s="20"/>
      <c r="N58" s="20"/>
      <c r="O58" s="20"/>
      <c r="P58" s="20"/>
      <c r="Q58" s="20"/>
      <c r="S58" s="20"/>
      <c r="T58" s="20"/>
      <c r="U58" s="20"/>
      <c r="V58" s="20"/>
      <c r="W58" s="20"/>
      <c r="X58" s="20"/>
      <c r="Y58" s="20"/>
      <c r="Z58" s="20"/>
      <c r="AA58" s="20"/>
      <c r="AB58" s="20"/>
      <c r="AC58" s="20"/>
      <c r="AD58" s="20"/>
      <c r="AE58" s="20"/>
      <c r="AF58" s="20"/>
      <c r="AG58" s="20"/>
      <c r="AI58" s="20"/>
      <c r="AJ58" s="20"/>
      <c r="AK58" s="20"/>
      <c r="AL58" s="20"/>
      <c r="AM58" s="20"/>
      <c r="AN58" s="20"/>
      <c r="AO58" s="20"/>
      <c r="AP58" s="20"/>
      <c r="AQ58" s="20"/>
      <c r="AR58" s="20"/>
      <c r="AS58" s="20"/>
      <c r="AT58" s="20"/>
      <c r="AU58" s="20"/>
      <c r="AV58" s="20"/>
      <c r="AW58" s="20"/>
    </row>
    <row r="59" spans="2:50" ht="20" customHeight="1" thickBot="1" x14ac:dyDescent="0.25">
      <c r="C59" s="48" t="s">
        <v>27</v>
      </c>
      <c r="D59" s="60">
        <f>D16</f>
        <v>9129</v>
      </c>
      <c r="E59" s="60">
        <f t="shared" ref="E59:O59" si="78">E16</f>
        <v>13628</v>
      </c>
      <c r="F59" s="60">
        <f t="shared" si="78"/>
        <v>12539</v>
      </c>
      <c r="G59" s="60">
        <f t="shared" si="78"/>
        <v>13910</v>
      </c>
      <c r="H59" s="60">
        <f t="shared" si="78"/>
        <v>13356</v>
      </c>
      <c r="I59" s="60">
        <f t="shared" si="78"/>
        <v>12381</v>
      </c>
      <c r="J59" s="60">
        <f t="shared" si="78"/>
        <v>11005</v>
      </c>
      <c r="K59" s="60">
        <f t="shared" si="78"/>
        <v>13184</v>
      </c>
      <c r="L59" s="60">
        <f t="shared" si="78"/>
        <v>15306</v>
      </c>
      <c r="M59" s="60">
        <f t="shared" si="78"/>
        <v>13088</v>
      </c>
      <c r="N59" s="60">
        <f t="shared" si="78"/>
        <v>11079</v>
      </c>
      <c r="O59" s="60">
        <f t="shared" si="78"/>
        <v>12870</v>
      </c>
      <c r="R59" s="48" t="s">
        <v>26</v>
      </c>
      <c r="S59" s="49">
        <f>D38</f>
        <v>114350</v>
      </c>
      <c r="T59" s="49">
        <f t="shared" ref="T59:AD59" si="79">E38</f>
        <v>165800</v>
      </c>
      <c r="U59" s="49">
        <f t="shared" si="79"/>
        <v>152557</v>
      </c>
      <c r="V59" s="49">
        <f t="shared" si="79"/>
        <v>171421</v>
      </c>
      <c r="W59" s="49">
        <f t="shared" si="79"/>
        <v>161618</v>
      </c>
      <c r="X59" s="49">
        <f t="shared" si="79"/>
        <v>166870</v>
      </c>
      <c r="Y59" s="49">
        <f t="shared" si="79"/>
        <v>132884</v>
      </c>
      <c r="Z59" s="49">
        <f t="shared" si="79"/>
        <v>170481</v>
      </c>
      <c r="AA59" s="49">
        <f t="shared" si="79"/>
        <v>203968</v>
      </c>
      <c r="AB59" s="49">
        <f t="shared" si="79"/>
        <v>171681</v>
      </c>
      <c r="AC59" s="49">
        <f t="shared" si="79"/>
        <v>166247</v>
      </c>
      <c r="AD59" s="49">
        <f t="shared" si="79"/>
        <v>201651</v>
      </c>
      <c r="AH59" s="48" t="s">
        <v>21</v>
      </c>
      <c r="AI59" s="49">
        <f>D53</f>
        <v>88114</v>
      </c>
      <c r="AJ59" s="49">
        <f t="shared" ref="AJ59:AT59" si="80">E53</f>
        <v>129087</v>
      </c>
      <c r="AK59" s="49">
        <f t="shared" si="80"/>
        <v>118320</v>
      </c>
      <c r="AL59" s="49">
        <f t="shared" si="80"/>
        <v>126600</v>
      </c>
      <c r="AM59" s="49">
        <f t="shared" si="80"/>
        <v>119528</v>
      </c>
      <c r="AN59" s="49">
        <f t="shared" si="80"/>
        <v>121091.5</v>
      </c>
      <c r="AO59" s="49">
        <f t="shared" si="80"/>
        <v>97705.5</v>
      </c>
      <c r="AP59" s="49">
        <f t="shared" si="80"/>
        <v>125637</v>
      </c>
      <c r="AQ59" s="49">
        <f t="shared" si="80"/>
        <v>148434</v>
      </c>
      <c r="AR59" s="49">
        <f t="shared" si="80"/>
        <v>132710</v>
      </c>
      <c r="AS59" s="49">
        <f t="shared" si="80"/>
        <v>135723</v>
      </c>
      <c r="AT59" s="49">
        <f t="shared" si="80"/>
        <v>162928</v>
      </c>
    </row>
    <row r="60" spans="2:50" ht="20" customHeight="1" thickBot="1" x14ac:dyDescent="0.25">
      <c r="C60" s="48" t="s">
        <v>28</v>
      </c>
      <c r="D60" s="60">
        <f>S16</f>
        <v>14647</v>
      </c>
      <c r="E60" s="60">
        <f t="shared" ref="E60:O60" si="81">T16</f>
        <v>19204</v>
      </c>
      <c r="F60" s="60">
        <f t="shared" si="81"/>
        <v>17864</v>
      </c>
      <c r="G60" s="60">
        <f t="shared" si="81"/>
        <v>16530</v>
      </c>
      <c r="H60" s="60">
        <f t="shared" si="81"/>
        <v>17775</v>
      </c>
      <c r="I60" s="60">
        <f t="shared" si="81"/>
        <v>17858</v>
      </c>
      <c r="J60" s="60">
        <f t="shared" si="81"/>
        <v>19508</v>
      </c>
      <c r="K60" s="60">
        <f t="shared" si="81"/>
        <v>15750</v>
      </c>
      <c r="L60" s="60">
        <f t="shared" si="81"/>
        <v>16882</v>
      </c>
      <c r="M60" s="60">
        <f t="shared" si="81"/>
        <v>17301</v>
      </c>
      <c r="N60" s="60">
        <f t="shared" si="81"/>
        <v>17423</v>
      </c>
      <c r="O60" s="60">
        <f t="shared" si="81"/>
        <v>17275</v>
      </c>
      <c r="R60" s="48" t="s">
        <v>25</v>
      </c>
      <c r="S60" s="49">
        <f>S38</f>
        <v>195956</v>
      </c>
      <c r="T60" s="49">
        <f t="shared" ref="T60:AD60" si="82">T38</f>
        <v>240945</v>
      </c>
      <c r="U60" s="49">
        <f t="shared" si="82"/>
        <v>235555</v>
      </c>
      <c r="V60" s="49">
        <f t="shared" si="82"/>
        <v>211305</v>
      </c>
      <c r="W60" s="49">
        <f t="shared" si="82"/>
        <v>232213</v>
      </c>
      <c r="X60" s="49">
        <f t="shared" si="82"/>
        <v>247021</v>
      </c>
      <c r="Y60" s="49">
        <f t="shared" si="82"/>
        <v>254266</v>
      </c>
      <c r="Z60" s="49">
        <f t="shared" si="82"/>
        <v>200836</v>
      </c>
      <c r="AA60" s="49">
        <f t="shared" si="82"/>
        <v>222280</v>
      </c>
      <c r="AB60" s="49">
        <f t="shared" si="82"/>
        <v>227616</v>
      </c>
      <c r="AC60" s="49">
        <f t="shared" si="82"/>
        <v>286221</v>
      </c>
      <c r="AD60" s="49">
        <f t="shared" si="82"/>
        <v>274416</v>
      </c>
      <c r="AH60" s="48" t="s">
        <v>22</v>
      </c>
      <c r="AI60" s="49">
        <f>S53</f>
        <v>149299.79999999999</v>
      </c>
      <c r="AJ60" s="49">
        <f t="shared" ref="AJ60:AT60" si="83">T53</f>
        <v>185572.05</v>
      </c>
      <c r="AK60" s="49">
        <f t="shared" si="83"/>
        <v>178734.75</v>
      </c>
      <c r="AL60" s="49">
        <f t="shared" si="83"/>
        <v>159643.5</v>
      </c>
      <c r="AM60" s="49">
        <f t="shared" si="83"/>
        <v>172671.8</v>
      </c>
      <c r="AN60" s="49">
        <f t="shared" si="83"/>
        <v>182784.4</v>
      </c>
      <c r="AO60" s="49">
        <f t="shared" si="83"/>
        <v>192648.75</v>
      </c>
      <c r="AP60" s="49">
        <f t="shared" si="83"/>
        <v>152163.20000000001</v>
      </c>
      <c r="AQ60" s="49">
        <f t="shared" si="83"/>
        <v>167284.6</v>
      </c>
      <c r="AR60" s="49">
        <f t="shared" si="83"/>
        <v>170910.05</v>
      </c>
      <c r="AS60" s="49">
        <f t="shared" si="83"/>
        <v>227271.75</v>
      </c>
      <c r="AT60" s="49">
        <f t="shared" si="83"/>
        <v>217656</v>
      </c>
    </row>
    <row r="61" spans="2:50" ht="20" customHeight="1" x14ac:dyDescent="0.2">
      <c r="C61" s="48" t="s">
        <v>29</v>
      </c>
      <c r="D61" s="60">
        <f>AI16</f>
        <v>35215</v>
      </c>
      <c r="E61" s="60">
        <f t="shared" ref="E61:O61" si="84">AJ16</f>
        <v>31243</v>
      </c>
      <c r="F61" s="60">
        <f t="shared" si="84"/>
        <v>29198</v>
      </c>
      <c r="G61" s="60">
        <f t="shared" si="84"/>
        <v>24992</v>
      </c>
      <c r="H61" s="60">
        <f t="shared" si="84"/>
        <v>31314</v>
      </c>
      <c r="I61" s="60">
        <f t="shared" si="84"/>
        <v>31508</v>
      </c>
      <c r="J61" s="60">
        <f t="shared" si="84"/>
        <v>30973</v>
      </c>
      <c r="K61" s="60">
        <f t="shared" si="84"/>
        <v>31959</v>
      </c>
      <c r="L61" s="60">
        <f t="shared" si="84"/>
        <v>25671</v>
      </c>
      <c r="M61" s="60">
        <f t="shared" si="84"/>
        <v>24743</v>
      </c>
      <c r="N61" s="60">
        <f t="shared" si="84"/>
        <v>30043</v>
      </c>
      <c r="O61" s="60">
        <f t="shared" si="84"/>
        <v>31855</v>
      </c>
      <c r="R61" s="48" t="s">
        <v>23</v>
      </c>
      <c r="S61" s="49">
        <f>AI38</f>
        <v>432976</v>
      </c>
      <c r="T61" s="49">
        <f t="shared" ref="T61:AD61" si="85">AJ38</f>
        <v>414652</v>
      </c>
      <c r="U61" s="49">
        <f t="shared" si="85"/>
        <v>354787</v>
      </c>
      <c r="V61" s="49">
        <f t="shared" si="85"/>
        <v>313504</v>
      </c>
      <c r="W61" s="49">
        <f t="shared" si="85"/>
        <v>385676</v>
      </c>
      <c r="X61" s="49">
        <f t="shared" si="85"/>
        <v>431520</v>
      </c>
      <c r="Y61" s="49">
        <f t="shared" si="85"/>
        <v>426803</v>
      </c>
      <c r="Z61" s="49">
        <f t="shared" si="85"/>
        <v>402533</v>
      </c>
      <c r="AA61" s="49">
        <f t="shared" si="85"/>
        <v>328813</v>
      </c>
      <c r="AB61" s="49">
        <f t="shared" si="85"/>
        <v>317269</v>
      </c>
      <c r="AC61" s="49">
        <f t="shared" si="85"/>
        <v>479413</v>
      </c>
      <c r="AD61" s="49">
        <f t="shared" si="85"/>
        <v>516463</v>
      </c>
      <c r="AH61" s="48" t="s">
        <v>24</v>
      </c>
      <c r="AI61" s="49">
        <f>AI53</f>
        <v>328920.09999999998</v>
      </c>
      <c r="AJ61" s="49">
        <f t="shared" ref="AJ61:AT61" si="86">AJ53</f>
        <v>307938.2</v>
      </c>
      <c r="AK61" s="49">
        <f t="shared" si="86"/>
        <v>273173.59999999998</v>
      </c>
      <c r="AL61" s="49">
        <f t="shared" si="86"/>
        <v>240058.09999999998</v>
      </c>
      <c r="AM61" s="49">
        <f t="shared" si="86"/>
        <v>299376.2</v>
      </c>
      <c r="AN61" s="49">
        <f t="shared" si="86"/>
        <v>323907</v>
      </c>
      <c r="AO61" s="49">
        <f t="shared" si="86"/>
        <v>323256.09999999998</v>
      </c>
      <c r="AP61" s="49">
        <f t="shared" si="86"/>
        <v>310748.5</v>
      </c>
      <c r="AQ61" s="49">
        <f t="shared" si="86"/>
        <v>253671.3</v>
      </c>
      <c r="AR61" s="49">
        <f t="shared" si="86"/>
        <v>245075.09999999998</v>
      </c>
      <c r="AS61" s="49">
        <f t="shared" si="86"/>
        <v>388017.1</v>
      </c>
      <c r="AT61" s="49">
        <f t="shared" si="86"/>
        <v>414703.8</v>
      </c>
    </row>
    <row r="62" spans="2:50" ht="225" customHeight="1" x14ac:dyDescent="0.2"/>
    <row r="64" spans="2:50" s="16" customFormat="1" ht="50" customHeight="1" x14ac:dyDescent="0.2"/>
  </sheetData>
  <phoneticPr fontId="3" type="noConversion"/>
  <pageMargins left="0.3" right="0.3" top="0.3" bottom="0.3" header="0" footer="0"/>
  <pageSetup scale="70" orientation="landscape" horizontalDpi="0" verticalDpi="0"/>
  <rowBreaks count="1" manualBreakCount="1">
    <brk id="54" max="16383" man="1"/>
  </rowBreaks>
  <drawing r:id="rId1"/>
  <extLst>
    <ext xmlns:x14="http://schemas.microsoft.com/office/spreadsheetml/2009/9/main" uri="{78C0D931-6437-407d-A8EE-F0AAD7539E65}">
      <x14:conditionalFormattings>
        <x14:conditionalFormatting xmlns:xm="http://schemas.microsoft.com/office/excel/2006/main">
          <x14:cfRule type="iconSet" priority="2" id="{0D3ED963-86BE-FA49-9C1B-327781D63012}">
            <x14:iconSet iconSet="3Triangles" showValue="0">
              <x14:cfvo type="percent">
                <xm:f>0</xm:f>
              </x14:cfvo>
              <x14:cfvo type="percent">
                <xm:f>0</xm:f>
              </x14:cfvo>
              <x14:cfvo type="percent">
                <xm:f>1</xm:f>
              </x14:cfvo>
            </x14:iconSet>
          </x14:cfRule>
          <xm:sqref>AW11 AW14:AW15</xm:sqref>
        </x14:conditionalFormatting>
        <x14:conditionalFormatting xmlns:xm="http://schemas.microsoft.com/office/excel/2006/main">
          <x14:cfRule type="iconSet" priority="1" id="{10D086A2-CE04-3147-BFEF-379560D716DE}">
            <x14:iconSet iconSet="3Triangles" showValue="0">
              <x14:cfvo type="percent">
                <xm:f>0</xm:f>
              </x14:cfvo>
              <x14:cfvo type="percent">
                <xm:f>0</xm:f>
              </x14:cfvo>
              <x14:cfvo type="percent">
                <xm:f>1</xm:f>
              </x14:cfvo>
            </x14:iconSet>
          </x14:cfRule>
          <xm:sqref>AW12:AW13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27" sqref="B27"/>
    </sheetView>
  </sheetViews>
  <sheetFormatPr baseColWidth="10" defaultColWidth="10.83203125" defaultRowHeight="15" x14ac:dyDescent="0.2"/>
  <cols>
    <col min="1" max="1" width="3.33203125" style="3" customWidth="1"/>
    <col min="2" max="2" width="88.33203125" style="3" customWidth="1"/>
    <col min="3" max="16384" width="10.83203125" style="3"/>
  </cols>
  <sheetData>
    <row r="2" spans="2:2" ht="102" x14ac:dyDescent="0.2">
      <c r="B2" s="2" t="s">
        <v>30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3-Year Sales Forecast</vt:lpstr>
      <vt:lpstr>-Disclaimer-</vt:lpstr>
      <vt:lpstr>'3-Year Sales Forecast'!Print_Area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Shevon McDonald</cp:lastModifiedBy>
  <dcterms:created xsi:type="dcterms:W3CDTF">2015-02-24T20:54:23Z</dcterms:created>
  <dcterms:modified xsi:type="dcterms:W3CDTF">2024-02-25T12:45:18Z</dcterms:modified>
</cp:coreProperties>
</file>