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07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9" i="1" l="1"/>
  <c r="O18" i="1"/>
  <c r="O17" i="1"/>
  <c r="O16" i="1"/>
  <c r="O8" i="1"/>
  <c r="O7" i="1"/>
  <c r="O6" i="1"/>
  <c r="K12" i="1"/>
  <c r="C12" i="1"/>
  <c r="D12" i="1"/>
  <c r="E12" i="1"/>
  <c r="F12" i="1"/>
  <c r="G12" i="1"/>
  <c r="H12" i="1"/>
  <c r="I12" i="1"/>
  <c r="J12" i="1"/>
  <c r="B12" i="1"/>
  <c r="K11" i="1"/>
  <c r="C11" i="1"/>
  <c r="D11" i="1"/>
  <c r="E11" i="1"/>
  <c r="F11" i="1"/>
  <c r="G11" i="1"/>
  <c r="H11" i="1"/>
  <c r="I11" i="1"/>
  <c r="J11" i="1"/>
  <c r="B11" i="1"/>
  <c r="C4" i="1"/>
  <c r="D4" i="1"/>
  <c r="E4" i="1"/>
  <c r="F4" i="1"/>
  <c r="G4" i="1"/>
  <c r="H4" i="1"/>
  <c r="I4" i="1"/>
  <c r="J4" i="1"/>
  <c r="B4" i="1"/>
  <c r="B8" i="1" l="1"/>
  <c r="B9" i="1" s="1"/>
  <c r="C7" i="1"/>
  <c r="D7" i="1" s="1"/>
  <c r="D8" i="1" l="1"/>
  <c r="D9" i="1" s="1"/>
  <c r="E7" i="1"/>
  <c r="C8" i="1"/>
  <c r="C9" i="1" s="1"/>
  <c r="B10" i="1"/>
  <c r="C10" i="1"/>
  <c r="C6" i="1"/>
  <c r="F6" i="1"/>
  <c r="G6" i="1"/>
  <c r="J6" i="1"/>
  <c r="B6" i="1"/>
  <c r="K5" i="1"/>
  <c r="E6" i="1" s="1"/>
  <c r="I6" i="1" l="1"/>
  <c r="F7" i="1"/>
  <c r="E8" i="1"/>
  <c r="H6" i="1"/>
  <c r="D6" i="1"/>
  <c r="K6" i="1" s="1"/>
  <c r="D10" i="1"/>
  <c r="E10" i="1" l="1"/>
  <c r="E9" i="1"/>
  <c r="G7" i="1"/>
  <c r="F8" i="1"/>
  <c r="F9" i="1" l="1"/>
  <c r="F10" i="1"/>
  <c r="H7" i="1"/>
  <c r="G8" i="1"/>
  <c r="I7" i="1" l="1"/>
  <c r="H8" i="1"/>
  <c r="G9" i="1"/>
  <c r="G10" i="1"/>
  <c r="J7" i="1" l="1"/>
  <c r="I8" i="1"/>
  <c r="H9" i="1"/>
  <c r="H10" i="1"/>
  <c r="I10" i="1" l="1"/>
  <c r="I9" i="1"/>
  <c r="J8" i="1"/>
  <c r="J9" i="1" l="1"/>
  <c r="K9" i="1" s="1"/>
  <c r="O4" i="1" s="1"/>
  <c r="O5" i="1" s="1"/>
  <c r="J10" i="1"/>
  <c r="K10" i="1" s="1"/>
  <c r="O9" i="1" s="1"/>
  <c r="O10" i="1" s="1"/>
  <c r="N21" i="1" l="1"/>
  <c r="D14" i="1"/>
  <c r="D16" i="1" s="1"/>
  <c r="H14" i="1"/>
  <c r="H16" i="1" s="1"/>
  <c r="C13" i="1"/>
  <c r="C15" i="1" s="1"/>
  <c r="G13" i="1"/>
  <c r="G15" i="1" s="1"/>
  <c r="B13" i="1"/>
  <c r="B15" i="1" s="1"/>
  <c r="P22" i="1"/>
  <c r="E14" i="1"/>
  <c r="E16" i="1" s="1"/>
  <c r="I14" i="1"/>
  <c r="I16" i="1" s="1"/>
  <c r="D13" i="1"/>
  <c r="D15" i="1" s="1"/>
  <c r="H13" i="1"/>
  <c r="H15" i="1" s="1"/>
  <c r="N22" i="1"/>
  <c r="F14" i="1"/>
  <c r="F16" i="1" s="1"/>
  <c r="J14" i="1"/>
  <c r="J16" i="1" s="1"/>
  <c r="E13" i="1"/>
  <c r="E15" i="1" s="1"/>
  <c r="I13" i="1"/>
  <c r="I15" i="1" s="1"/>
  <c r="P21" i="1"/>
  <c r="C14" i="1"/>
  <c r="C16" i="1" s="1"/>
  <c r="G14" i="1"/>
  <c r="G16" i="1" s="1"/>
  <c r="B14" i="1"/>
  <c r="B16" i="1" s="1"/>
  <c r="B17" i="1" s="1"/>
  <c r="B18" i="1" s="1"/>
  <c r="F13" i="1"/>
  <c r="F15" i="1" s="1"/>
  <c r="J13" i="1"/>
  <c r="J15" i="1" s="1"/>
  <c r="G17" i="1" l="1"/>
  <c r="G18" i="1" s="1"/>
  <c r="E17" i="1"/>
  <c r="E18" i="1" s="1"/>
  <c r="H17" i="1"/>
  <c r="H18" i="1" s="1"/>
  <c r="C17" i="1"/>
  <c r="C18" i="1" s="1"/>
  <c r="J17" i="1"/>
  <c r="J18" i="1" s="1"/>
  <c r="D17" i="1"/>
  <c r="D18" i="1" s="1"/>
  <c r="F17" i="1"/>
  <c r="F18" i="1" s="1"/>
  <c r="I17" i="1"/>
  <c r="I18" i="1" s="1"/>
  <c r="K18" i="1" l="1"/>
  <c r="O11" i="1" s="1"/>
</calcChain>
</file>

<file path=xl/sharedStrings.xml><?xml version="1.0" encoding="utf-8"?>
<sst xmlns="http://schemas.openxmlformats.org/spreadsheetml/2006/main" count="11" uniqueCount="11">
  <si>
    <t>100-120</t>
  </si>
  <si>
    <t>120-140</t>
  </si>
  <si>
    <t>140-160</t>
  </si>
  <si>
    <t>160-180</t>
  </si>
  <si>
    <t>180-200</t>
  </si>
  <si>
    <t>200-220</t>
  </si>
  <si>
    <t>220-240</t>
  </si>
  <si>
    <t>240-260</t>
  </si>
  <si>
    <t>260-280</t>
  </si>
  <si>
    <t>Поскольку</t>
  </si>
  <si>
    <t>,нет оснований отклонять гипотезу Н0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</si>
</sst>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vertical="center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Лист2!$A$1:$I$1</c:f>
              <c:numCache>
                <c:formatCode>General</c:formatCode>
                <c:ptCount val="9"/>
                <c:pt idx="0">
                  <c:v>6.4102564102564097E-2</c:v>
                </c:pt>
                <c:pt idx="1">
                  <c:v>9.6153846153846159E-2</c:v>
                </c:pt>
                <c:pt idx="2">
                  <c:v>0.12820512820512819</c:v>
                </c:pt>
                <c:pt idx="3">
                  <c:v>0.16025641025641027</c:v>
                </c:pt>
                <c:pt idx="4">
                  <c:v>0.19230769230769232</c:v>
                </c:pt>
                <c:pt idx="5">
                  <c:v>0.25641025641025639</c:v>
                </c:pt>
                <c:pt idx="6">
                  <c:v>6.4102564102564097E-2</c:v>
                </c:pt>
                <c:pt idx="7">
                  <c:v>2.564102564102564E-2</c:v>
                </c:pt>
                <c:pt idx="8">
                  <c:v>1.282051282051282E-2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11616"/>
        <c:axId val="238514560"/>
      </c:barChart>
      <c:catAx>
        <c:axId val="2385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14560"/>
        <c:crosses val="autoZero"/>
        <c:auto val="1"/>
        <c:lblAlgn val="ctr"/>
        <c:lblOffset val="100"/>
        <c:noMultiLvlLbl val="0"/>
      </c:catAx>
      <c:valAx>
        <c:axId val="2385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</xdr:row>
          <xdr:rowOff>38100</xdr:rowOff>
        </xdr:from>
        <xdr:to>
          <xdr:col>0</xdr:col>
          <xdr:colOff>381000</xdr:colOff>
          <xdr:row>1</xdr:row>
          <xdr:rowOff>266700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4</xdr:row>
          <xdr:rowOff>38100</xdr:rowOff>
        </xdr:from>
        <xdr:to>
          <xdr:col>0</xdr:col>
          <xdr:colOff>390525</xdr:colOff>
          <xdr:row>4</xdr:row>
          <xdr:rowOff>266700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0</xdr:row>
          <xdr:rowOff>66675</xdr:rowOff>
        </xdr:from>
        <xdr:to>
          <xdr:col>0</xdr:col>
          <xdr:colOff>352425</xdr:colOff>
          <xdr:row>0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0</xdr:row>
          <xdr:rowOff>19050</xdr:rowOff>
        </xdr:from>
        <xdr:to>
          <xdr:col>10</xdr:col>
          <xdr:colOff>447675</xdr:colOff>
          <xdr:row>0</xdr:row>
          <xdr:rowOff>276225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5</xdr:row>
          <xdr:rowOff>38100</xdr:rowOff>
        </xdr:from>
        <xdr:to>
          <xdr:col>0</xdr:col>
          <xdr:colOff>409575</xdr:colOff>
          <xdr:row>5</xdr:row>
          <xdr:rowOff>266700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0</xdr:row>
          <xdr:rowOff>66675</xdr:rowOff>
        </xdr:from>
        <xdr:to>
          <xdr:col>13</xdr:col>
          <xdr:colOff>400050</xdr:colOff>
          <xdr:row>0</xdr:row>
          <xdr:rowOff>247650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1</xdr:row>
          <xdr:rowOff>95250</xdr:rowOff>
        </xdr:from>
        <xdr:to>
          <xdr:col>13</xdr:col>
          <xdr:colOff>409575</xdr:colOff>
          <xdr:row>1</xdr:row>
          <xdr:rowOff>238125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6</xdr:row>
          <xdr:rowOff>28575</xdr:rowOff>
        </xdr:from>
        <xdr:to>
          <xdr:col>0</xdr:col>
          <xdr:colOff>400050</xdr:colOff>
          <xdr:row>6</xdr:row>
          <xdr:rowOff>266700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38100</xdr:rowOff>
        </xdr:from>
        <xdr:to>
          <xdr:col>0</xdr:col>
          <xdr:colOff>390525</xdr:colOff>
          <xdr:row>7</xdr:row>
          <xdr:rowOff>276225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2</xdr:row>
          <xdr:rowOff>66675</xdr:rowOff>
        </xdr:from>
        <xdr:to>
          <xdr:col>13</xdr:col>
          <xdr:colOff>428625</xdr:colOff>
          <xdr:row>2</xdr:row>
          <xdr:rowOff>247650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3</xdr:row>
          <xdr:rowOff>38100</xdr:rowOff>
        </xdr:from>
        <xdr:to>
          <xdr:col>13</xdr:col>
          <xdr:colOff>485775</xdr:colOff>
          <xdr:row>3</xdr:row>
          <xdr:rowOff>276225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8</xdr:row>
          <xdr:rowOff>28575</xdr:rowOff>
        </xdr:from>
        <xdr:to>
          <xdr:col>0</xdr:col>
          <xdr:colOff>533400</xdr:colOff>
          <xdr:row>8</xdr:row>
          <xdr:rowOff>266700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4</xdr:row>
          <xdr:rowOff>38100</xdr:rowOff>
        </xdr:from>
        <xdr:to>
          <xdr:col>13</xdr:col>
          <xdr:colOff>466725</xdr:colOff>
          <xdr:row>4</xdr:row>
          <xdr:rowOff>266700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5</xdr:row>
          <xdr:rowOff>38100</xdr:rowOff>
        </xdr:from>
        <xdr:to>
          <xdr:col>13</xdr:col>
          <xdr:colOff>485775</xdr:colOff>
          <xdr:row>5</xdr:row>
          <xdr:rowOff>276225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9</xdr:row>
          <xdr:rowOff>28575</xdr:rowOff>
        </xdr:from>
        <xdr:to>
          <xdr:col>0</xdr:col>
          <xdr:colOff>533400</xdr:colOff>
          <xdr:row>9</xdr:row>
          <xdr:rowOff>266700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8</xdr:row>
          <xdr:rowOff>38100</xdr:rowOff>
        </xdr:from>
        <xdr:to>
          <xdr:col>13</xdr:col>
          <xdr:colOff>457200</xdr:colOff>
          <xdr:row>8</xdr:row>
          <xdr:rowOff>276225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9</xdr:row>
          <xdr:rowOff>66675</xdr:rowOff>
        </xdr:from>
        <xdr:to>
          <xdr:col>13</xdr:col>
          <xdr:colOff>428625</xdr:colOff>
          <xdr:row>9</xdr:row>
          <xdr:rowOff>247650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28575</xdr:rowOff>
        </xdr:from>
        <xdr:to>
          <xdr:col>0</xdr:col>
          <xdr:colOff>409575</xdr:colOff>
          <xdr:row>12</xdr:row>
          <xdr:rowOff>257175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16</xdr:row>
          <xdr:rowOff>38100</xdr:rowOff>
        </xdr:from>
        <xdr:to>
          <xdr:col>0</xdr:col>
          <xdr:colOff>428625</xdr:colOff>
          <xdr:row>16</xdr:row>
          <xdr:rowOff>276225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13</xdr:row>
          <xdr:rowOff>38100</xdr:rowOff>
        </xdr:from>
        <xdr:to>
          <xdr:col>0</xdr:col>
          <xdr:colOff>457200</xdr:colOff>
          <xdr:row>13</xdr:row>
          <xdr:rowOff>266700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10</xdr:row>
          <xdr:rowOff>38100</xdr:rowOff>
        </xdr:from>
        <xdr:to>
          <xdr:col>13</xdr:col>
          <xdr:colOff>476250</xdr:colOff>
          <xdr:row>10</xdr:row>
          <xdr:rowOff>266700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17</xdr:row>
          <xdr:rowOff>28575</xdr:rowOff>
        </xdr:from>
        <xdr:to>
          <xdr:col>0</xdr:col>
          <xdr:colOff>971550</xdr:colOff>
          <xdr:row>17</xdr:row>
          <xdr:rowOff>266700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47625</xdr:rowOff>
        </xdr:from>
        <xdr:to>
          <xdr:col>0</xdr:col>
          <xdr:colOff>542925</xdr:colOff>
          <xdr:row>15</xdr:row>
          <xdr:rowOff>276225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38100</xdr:rowOff>
        </xdr:from>
        <xdr:to>
          <xdr:col>0</xdr:col>
          <xdr:colOff>504825</xdr:colOff>
          <xdr:row>14</xdr:row>
          <xdr:rowOff>266700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</xdr:row>
          <xdr:rowOff>38100</xdr:rowOff>
        </xdr:from>
        <xdr:to>
          <xdr:col>0</xdr:col>
          <xdr:colOff>381000</xdr:colOff>
          <xdr:row>2</xdr:row>
          <xdr:rowOff>266700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</xdr:row>
          <xdr:rowOff>38100</xdr:rowOff>
        </xdr:from>
        <xdr:to>
          <xdr:col>0</xdr:col>
          <xdr:colOff>419100</xdr:colOff>
          <xdr:row>3</xdr:row>
          <xdr:rowOff>266700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11</xdr:row>
          <xdr:rowOff>38100</xdr:rowOff>
        </xdr:from>
        <xdr:to>
          <xdr:col>13</xdr:col>
          <xdr:colOff>561975</xdr:colOff>
          <xdr:row>11</xdr:row>
          <xdr:rowOff>295275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28575</xdr:rowOff>
        </xdr:from>
        <xdr:to>
          <xdr:col>3</xdr:col>
          <xdr:colOff>590550</xdr:colOff>
          <xdr:row>20</xdr:row>
          <xdr:rowOff>285750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12</xdr:row>
          <xdr:rowOff>85725</xdr:rowOff>
        </xdr:from>
        <xdr:to>
          <xdr:col>13</xdr:col>
          <xdr:colOff>428625</xdr:colOff>
          <xdr:row>12</xdr:row>
          <xdr:rowOff>247650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12</xdr:row>
          <xdr:rowOff>85725</xdr:rowOff>
        </xdr:from>
        <xdr:to>
          <xdr:col>13</xdr:col>
          <xdr:colOff>428625</xdr:colOff>
          <xdr:row>12</xdr:row>
          <xdr:rowOff>247650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13</xdr:row>
          <xdr:rowOff>85725</xdr:rowOff>
        </xdr:from>
        <xdr:to>
          <xdr:col>13</xdr:col>
          <xdr:colOff>409575</xdr:colOff>
          <xdr:row>13</xdr:row>
          <xdr:rowOff>247650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14</xdr:row>
          <xdr:rowOff>38100</xdr:rowOff>
        </xdr:from>
        <xdr:to>
          <xdr:col>13</xdr:col>
          <xdr:colOff>438150</xdr:colOff>
          <xdr:row>14</xdr:row>
          <xdr:rowOff>276225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15</xdr:row>
          <xdr:rowOff>47625</xdr:rowOff>
        </xdr:from>
        <xdr:to>
          <xdr:col>13</xdr:col>
          <xdr:colOff>466725</xdr:colOff>
          <xdr:row>15</xdr:row>
          <xdr:rowOff>276225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16</xdr:row>
          <xdr:rowOff>47625</xdr:rowOff>
        </xdr:from>
        <xdr:to>
          <xdr:col>13</xdr:col>
          <xdr:colOff>466725</xdr:colOff>
          <xdr:row>16</xdr:row>
          <xdr:rowOff>276225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17</xdr:row>
          <xdr:rowOff>85725</xdr:rowOff>
        </xdr:from>
        <xdr:to>
          <xdr:col>13</xdr:col>
          <xdr:colOff>438150</xdr:colOff>
          <xdr:row>17</xdr:row>
          <xdr:rowOff>247650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18</xdr:row>
          <xdr:rowOff>85725</xdr:rowOff>
        </xdr:from>
        <xdr:to>
          <xdr:col>13</xdr:col>
          <xdr:colOff>428625</xdr:colOff>
          <xdr:row>18</xdr:row>
          <xdr:rowOff>247650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20</xdr:row>
          <xdr:rowOff>85725</xdr:rowOff>
        </xdr:from>
        <xdr:to>
          <xdr:col>14</xdr:col>
          <xdr:colOff>609600</xdr:colOff>
          <xdr:row>20</xdr:row>
          <xdr:rowOff>228600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238125</xdr:colOff>
          <xdr:row>21</xdr:row>
          <xdr:rowOff>85725</xdr:rowOff>
        </xdr:from>
        <xdr:to>
          <xdr:col>14</xdr:col>
          <xdr:colOff>619125</xdr:colOff>
          <xdr:row>21</xdr:row>
          <xdr:rowOff>228600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38100</xdr:rowOff>
        </xdr:from>
        <xdr:to>
          <xdr:col>13</xdr:col>
          <xdr:colOff>485775</xdr:colOff>
          <xdr:row>6</xdr:row>
          <xdr:rowOff>276225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10</xdr:row>
          <xdr:rowOff>28575</xdr:rowOff>
        </xdr:from>
        <xdr:to>
          <xdr:col>0</xdr:col>
          <xdr:colOff>533400</xdr:colOff>
          <xdr:row>10</xdr:row>
          <xdr:rowOff>266700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11</xdr:row>
          <xdr:rowOff>28575</xdr:rowOff>
        </xdr:from>
        <xdr:to>
          <xdr:col>0</xdr:col>
          <xdr:colOff>533400</xdr:colOff>
          <xdr:row>11</xdr:row>
          <xdr:rowOff>266700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7</xdr:row>
          <xdr:rowOff>38100</xdr:rowOff>
        </xdr:from>
        <xdr:to>
          <xdr:col>13</xdr:col>
          <xdr:colOff>485775</xdr:colOff>
          <xdr:row>7</xdr:row>
          <xdr:rowOff>276225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9" Type="http://schemas.openxmlformats.org/officeDocument/2006/relationships/oleObject" Target="../embeddings/oleObject19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6.emf"/><Relationship Id="rId42" Type="http://schemas.openxmlformats.org/officeDocument/2006/relationships/image" Target="../media/image20.emf"/><Relationship Id="rId47" Type="http://schemas.openxmlformats.org/officeDocument/2006/relationships/oleObject" Target="../embeddings/oleObject23.bin"/><Relationship Id="rId50" Type="http://schemas.openxmlformats.org/officeDocument/2006/relationships/image" Target="../media/image24.emf"/><Relationship Id="rId55" Type="http://schemas.openxmlformats.org/officeDocument/2006/relationships/image" Target="../media/image26.emf"/><Relationship Id="rId63" Type="http://schemas.openxmlformats.org/officeDocument/2006/relationships/oleObject" Target="../embeddings/oleObject32.bin"/><Relationship Id="rId68" Type="http://schemas.openxmlformats.org/officeDocument/2006/relationships/image" Target="../media/image32.emf"/><Relationship Id="rId76" Type="http://schemas.openxmlformats.org/officeDocument/2006/relationships/image" Target="../media/image36.emf"/><Relationship Id="rId84" Type="http://schemas.openxmlformats.org/officeDocument/2006/relationships/image" Target="../media/image40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6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5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9.emf"/><Relationship Id="rId45" Type="http://schemas.openxmlformats.org/officeDocument/2006/relationships/oleObject" Target="../embeddings/oleObject22.bin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9.bin"/><Relationship Id="rId66" Type="http://schemas.openxmlformats.org/officeDocument/2006/relationships/image" Target="../media/image31.emf"/><Relationship Id="rId74" Type="http://schemas.openxmlformats.org/officeDocument/2006/relationships/image" Target="../media/image35.emf"/><Relationship Id="rId79" Type="http://schemas.openxmlformats.org/officeDocument/2006/relationships/oleObject" Target="../embeddings/oleObject40.bin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1.bin"/><Relationship Id="rId82" Type="http://schemas.openxmlformats.org/officeDocument/2006/relationships/image" Target="../media/image39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1.emf"/><Relationship Id="rId52" Type="http://schemas.openxmlformats.org/officeDocument/2006/relationships/oleObject" Target="../embeddings/oleObject26.bin"/><Relationship Id="rId60" Type="http://schemas.openxmlformats.org/officeDocument/2006/relationships/oleObject" Target="../embeddings/oleObject30.bin"/><Relationship Id="rId65" Type="http://schemas.openxmlformats.org/officeDocument/2006/relationships/oleObject" Target="../embeddings/oleObject33.bin"/><Relationship Id="rId73" Type="http://schemas.openxmlformats.org/officeDocument/2006/relationships/oleObject" Target="../embeddings/oleObject37.bin"/><Relationship Id="rId78" Type="http://schemas.openxmlformats.org/officeDocument/2006/relationships/image" Target="../media/image37.emf"/><Relationship Id="rId81" Type="http://schemas.openxmlformats.org/officeDocument/2006/relationships/oleObject" Target="../embeddings/oleObject41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4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3.emf"/><Relationship Id="rId56" Type="http://schemas.openxmlformats.org/officeDocument/2006/relationships/oleObject" Target="../embeddings/oleObject28.bin"/><Relationship Id="rId64" Type="http://schemas.openxmlformats.org/officeDocument/2006/relationships/image" Target="../media/image30.emf"/><Relationship Id="rId69" Type="http://schemas.openxmlformats.org/officeDocument/2006/relationships/oleObject" Target="../embeddings/oleObject35.bin"/><Relationship Id="rId77" Type="http://schemas.openxmlformats.org/officeDocument/2006/relationships/oleObject" Target="../embeddings/oleObject39.bin"/><Relationship Id="rId8" Type="http://schemas.openxmlformats.org/officeDocument/2006/relationships/image" Target="../media/image3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4.emf"/><Relationship Id="rId80" Type="http://schemas.openxmlformats.org/officeDocument/2006/relationships/image" Target="../media/image38.emf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59" Type="http://schemas.openxmlformats.org/officeDocument/2006/relationships/image" Target="../media/image28.emf"/><Relationship Id="rId67" Type="http://schemas.openxmlformats.org/officeDocument/2006/relationships/oleObject" Target="../embeddings/oleObject34.bin"/><Relationship Id="rId20" Type="http://schemas.openxmlformats.org/officeDocument/2006/relationships/image" Target="../media/image9.emf"/><Relationship Id="rId41" Type="http://schemas.openxmlformats.org/officeDocument/2006/relationships/oleObject" Target="../embeddings/oleObject20.bin"/><Relationship Id="rId54" Type="http://schemas.openxmlformats.org/officeDocument/2006/relationships/oleObject" Target="../embeddings/oleObject27.bin"/><Relationship Id="rId62" Type="http://schemas.openxmlformats.org/officeDocument/2006/relationships/image" Target="../media/image29.emf"/><Relationship Id="rId70" Type="http://schemas.openxmlformats.org/officeDocument/2006/relationships/image" Target="../media/image33.emf"/><Relationship Id="rId75" Type="http://schemas.openxmlformats.org/officeDocument/2006/relationships/oleObject" Target="../embeddings/oleObject38.bin"/><Relationship Id="rId83" Type="http://schemas.openxmlformats.org/officeDocument/2006/relationships/oleObject" Target="../embeddings/oleObject42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7.emf"/><Relationship Id="rId49" Type="http://schemas.openxmlformats.org/officeDocument/2006/relationships/oleObject" Target="../embeddings/oleObject24.bin"/><Relationship Id="rId57" Type="http://schemas.openxmlformats.org/officeDocument/2006/relationships/image" Target="../media/image27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topLeftCell="A4" workbookViewId="0">
      <selection activeCell="R20" sqref="R20"/>
    </sheetView>
  </sheetViews>
  <sheetFormatPr defaultRowHeight="15" x14ac:dyDescent="0.25"/>
  <cols>
    <col min="1" max="1" width="15.28515625" customWidth="1"/>
    <col min="15" max="15" width="12" bestFit="1" customWidth="1"/>
  </cols>
  <sheetData>
    <row r="1" spans="1:24" ht="24.95" customHeight="1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/>
      <c r="L1" s="1"/>
      <c r="M1" s="1"/>
      <c r="N1" s="3"/>
      <c r="O1" s="1">
        <v>20</v>
      </c>
      <c r="P1" s="1"/>
      <c r="Q1" s="1"/>
      <c r="R1" s="1"/>
      <c r="S1" s="1"/>
      <c r="T1" s="1"/>
      <c r="U1" s="1"/>
      <c r="V1" s="1"/>
      <c r="W1" s="1"/>
      <c r="X1" s="1"/>
    </row>
    <row r="2" spans="1:24" ht="24.95" customHeight="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3"/>
      <c r="L2" s="1"/>
      <c r="M2" s="1"/>
      <c r="N2" s="3"/>
      <c r="O2" s="1">
        <v>0.01</v>
      </c>
      <c r="P2" s="1"/>
      <c r="Q2" s="1"/>
      <c r="R2" s="1"/>
      <c r="S2" s="1"/>
      <c r="T2" s="1"/>
      <c r="U2" s="1"/>
      <c r="V2" s="1"/>
      <c r="W2" s="1"/>
      <c r="X2" s="1"/>
    </row>
    <row r="3" spans="1:24" ht="24.95" customHeight="1" x14ac:dyDescent="0.25">
      <c r="A3" s="3"/>
      <c r="B3" s="1">
        <v>100</v>
      </c>
      <c r="C3" s="1">
        <v>120</v>
      </c>
      <c r="D3" s="1">
        <v>140</v>
      </c>
      <c r="E3" s="1">
        <v>160</v>
      </c>
      <c r="F3" s="1">
        <v>180</v>
      </c>
      <c r="G3" s="1">
        <v>200</v>
      </c>
      <c r="H3" s="1">
        <v>220</v>
      </c>
      <c r="I3" s="1">
        <v>240</v>
      </c>
      <c r="J3" s="1">
        <v>260</v>
      </c>
      <c r="K3" s="3"/>
      <c r="L3" s="1"/>
      <c r="M3" s="1"/>
      <c r="N3" s="3"/>
      <c r="O3" s="1">
        <v>190</v>
      </c>
      <c r="P3" s="1"/>
      <c r="Q3" s="1"/>
      <c r="R3" s="1"/>
      <c r="S3" s="1"/>
      <c r="T3" s="1"/>
      <c r="U3" s="1"/>
      <c r="V3" s="1"/>
      <c r="W3" s="1"/>
      <c r="X3" s="1"/>
    </row>
    <row r="4" spans="1:24" ht="24.95" customHeight="1" x14ac:dyDescent="0.25">
      <c r="A4" s="3"/>
      <c r="B4" s="1">
        <f>B3+$O1</f>
        <v>120</v>
      </c>
      <c r="C4" s="1">
        <f t="shared" ref="C4:J4" si="0">C3+$O1</f>
        <v>140</v>
      </c>
      <c r="D4" s="1">
        <f t="shared" si="0"/>
        <v>160</v>
      </c>
      <c r="E4" s="1">
        <f t="shared" si="0"/>
        <v>180</v>
      </c>
      <c r="F4" s="1">
        <f t="shared" si="0"/>
        <v>200</v>
      </c>
      <c r="G4" s="1">
        <f t="shared" si="0"/>
        <v>220</v>
      </c>
      <c r="H4" s="1">
        <f t="shared" si="0"/>
        <v>240</v>
      </c>
      <c r="I4" s="1">
        <f t="shared" si="0"/>
        <v>260</v>
      </c>
      <c r="J4" s="1">
        <f t="shared" si="0"/>
        <v>280</v>
      </c>
      <c r="K4" s="3"/>
      <c r="L4" s="1"/>
      <c r="M4" s="1"/>
      <c r="N4" s="3"/>
      <c r="O4" s="1">
        <f>K9/K5</f>
        <v>-0.44871794871794873</v>
      </c>
      <c r="P4" s="1"/>
      <c r="Q4" s="1"/>
      <c r="R4" s="1"/>
      <c r="S4" s="1"/>
      <c r="T4" s="1"/>
      <c r="U4" s="1"/>
      <c r="V4" s="1"/>
      <c r="W4" s="1"/>
      <c r="X4" s="1"/>
    </row>
    <row r="5" spans="1:24" ht="24.95" customHeight="1" x14ac:dyDescent="0.25">
      <c r="A5" s="3"/>
      <c r="B5" s="1">
        <v>10</v>
      </c>
      <c r="C5" s="1">
        <v>15</v>
      </c>
      <c r="D5" s="1">
        <v>20</v>
      </c>
      <c r="E5" s="1">
        <v>25</v>
      </c>
      <c r="F5" s="1">
        <v>30</v>
      </c>
      <c r="G5" s="1">
        <v>40</v>
      </c>
      <c r="H5" s="1">
        <v>10</v>
      </c>
      <c r="I5" s="1">
        <v>4</v>
      </c>
      <c r="J5" s="1">
        <v>2</v>
      </c>
      <c r="K5" s="3">
        <f>SUM(B5:J5)</f>
        <v>156</v>
      </c>
      <c r="L5" s="1"/>
      <c r="M5" s="1"/>
      <c r="N5" s="3"/>
      <c r="O5" s="1">
        <f>O3+O1*O4</f>
        <v>181.02564102564102</v>
      </c>
      <c r="P5" s="1"/>
      <c r="Q5" s="1"/>
      <c r="R5" s="1"/>
      <c r="S5" s="1"/>
      <c r="T5" s="1"/>
      <c r="U5" s="1"/>
      <c r="V5" s="1"/>
      <c r="W5" s="1"/>
      <c r="X5" s="1"/>
    </row>
    <row r="6" spans="1:24" ht="24.95" customHeight="1" x14ac:dyDescent="0.25">
      <c r="A6" s="3"/>
      <c r="B6" s="1">
        <f>B5/$K5</f>
        <v>6.4102564102564097E-2</v>
      </c>
      <c r="C6" s="1">
        <f>C5/$K5</f>
        <v>9.6153846153846159E-2</v>
      </c>
      <c r="D6" s="1">
        <f>D5/$K5</f>
        <v>0.12820512820512819</v>
      </c>
      <c r="E6" s="1">
        <f>E5/$K5</f>
        <v>0.16025641025641027</v>
      </c>
      <c r="F6" s="1">
        <f>F5/$K5</f>
        <v>0.19230769230769232</v>
      </c>
      <c r="G6" s="1">
        <f>G5/$K5</f>
        <v>0.25641025641025639</v>
      </c>
      <c r="H6" s="1">
        <f>H5/$K5</f>
        <v>6.4102564102564097E-2</v>
      </c>
      <c r="I6" s="1">
        <f>I5/$K5</f>
        <v>2.564102564102564E-2</v>
      </c>
      <c r="J6" s="1">
        <f>J5/$K5</f>
        <v>1.282051282051282E-2</v>
      </c>
      <c r="K6" s="3">
        <f>SUM(B6:J6)</f>
        <v>0.99999999999999989</v>
      </c>
      <c r="L6" s="1"/>
      <c r="M6" s="1"/>
      <c r="N6" s="3"/>
      <c r="O6" s="1">
        <f>K10/K5</f>
        <v>3.5128205128205128</v>
      </c>
      <c r="P6" s="1"/>
      <c r="Q6" s="1"/>
      <c r="R6" s="1"/>
      <c r="S6" s="1"/>
      <c r="T6" s="1"/>
      <c r="U6" s="1"/>
      <c r="V6" s="1"/>
      <c r="W6" s="1"/>
      <c r="X6" s="1"/>
    </row>
    <row r="7" spans="1:24" ht="24.95" customHeight="1" x14ac:dyDescent="0.25">
      <c r="A7" s="3"/>
      <c r="B7" s="1">
        <v>110</v>
      </c>
      <c r="C7" s="1">
        <f>B7+20</f>
        <v>130</v>
      </c>
      <c r="D7" s="1">
        <f t="shared" ref="D7:J7" si="1">C7+20</f>
        <v>150</v>
      </c>
      <c r="E7" s="1">
        <f t="shared" si="1"/>
        <v>170</v>
      </c>
      <c r="F7" s="1">
        <f t="shared" si="1"/>
        <v>190</v>
      </c>
      <c r="G7" s="1">
        <f t="shared" si="1"/>
        <v>210</v>
      </c>
      <c r="H7" s="1">
        <f t="shared" si="1"/>
        <v>230</v>
      </c>
      <c r="I7" s="1">
        <f t="shared" si="1"/>
        <v>250</v>
      </c>
      <c r="J7" s="1">
        <f t="shared" si="1"/>
        <v>270</v>
      </c>
      <c r="K7" s="3"/>
      <c r="L7" s="1"/>
      <c r="M7" s="1"/>
      <c r="N7" s="5"/>
      <c r="O7" s="1">
        <f>K11/$K5</f>
        <v>-5.6025641025641022</v>
      </c>
      <c r="P7" s="1"/>
      <c r="Q7" s="1"/>
      <c r="R7" s="1"/>
      <c r="S7" s="1"/>
      <c r="T7" s="1"/>
      <c r="U7" s="1"/>
      <c r="V7" s="1"/>
      <c r="W7" s="1"/>
      <c r="X7" s="1"/>
    </row>
    <row r="8" spans="1:24" ht="24.95" customHeight="1" x14ac:dyDescent="0.25">
      <c r="A8" s="3"/>
      <c r="B8" s="1">
        <f>(B7-$O3)/$O1</f>
        <v>-4</v>
      </c>
      <c r="C8" s="1">
        <f>(C7-$O3)/$O1</f>
        <v>-3</v>
      </c>
      <c r="D8" s="1">
        <f>(D7-$O3)/$O1</f>
        <v>-2</v>
      </c>
      <c r="E8" s="1">
        <f>(E7-$O3)/$O1</f>
        <v>-1</v>
      </c>
      <c r="F8" s="1">
        <f>(F7-$O3)/$O1</f>
        <v>0</v>
      </c>
      <c r="G8" s="1">
        <f>(G7-$O3)/$O1</f>
        <v>1</v>
      </c>
      <c r="H8" s="1">
        <f>(H7-$O3)/$O1</f>
        <v>2</v>
      </c>
      <c r="I8" s="1">
        <f>(I7-$O3)/$O1</f>
        <v>3</v>
      </c>
      <c r="J8" s="1">
        <f>(J7-$O3)/$O1</f>
        <v>4</v>
      </c>
      <c r="K8" s="3"/>
      <c r="L8" s="1"/>
      <c r="M8" s="1"/>
      <c r="N8" s="5"/>
      <c r="O8" s="1">
        <f>K12/$K5</f>
        <v>33.051282051282051</v>
      </c>
      <c r="P8" s="1"/>
      <c r="Q8" s="1"/>
      <c r="R8" s="1"/>
      <c r="S8" s="1"/>
      <c r="T8" s="1"/>
      <c r="U8" s="1"/>
      <c r="V8" s="1"/>
      <c r="W8" s="1"/>
      <c r="X8" s="1"/>
    </row>
    <row r="9" spans="1:24" ht="24.95" customHeight="1" x14ac:dyDescent="0.25">
      <c r="A9" s="3"/>
      <c r="B9" s="1">
        <f>B8*B5</f>
        <v>-40</v>
      </c>
      <c r="C9" s="1">
        <f t="shared" ref="C9:J9" si="2">C8*C5</f>
        <v>-45</v>
      </c>
      <c r="D9" s="1">
        <f t="shared" si="2"/>
        <v>-40</v>
      </c>
      <c r="E9" s="1">
        <f t="shared" si="2"/>
        <v>-25</v>
      </c>
      <c r="F9" s="1">
        <f t="shared" si="2"/>
        <v>0</v>
      </c>
      <c r="G9" s="1">
        <f t="shared" si="2"/>
        <v>40</v>
      </c>
      <c r="H9" s="1">
        <f t="shared" si="2"/>
        <v>20</v>
      </c>
      <c r="I9" s="1">
        <f t="shared" si="2"/>
        <v>12</v>
      </c>
      <c r="J9" s="1">
        <f t="shared" si="2"/>
        <v>8</v>
      </c>
      <c r="K9" s="3">
        <f>SUM(B9:J9)</f>
        <v>-70</v>
      </c>
      <c r="L9" s="1"/>
      <c r="M9" s="1"/>
      <c r="N9" s="3"/>
      <c r="O9" s="1">
        <f>((O6-POWER(O4,2))*POWER(O1,2))</f>
        <v>1324.5890861275477</v>
      </c>
      <c r="P9" s="1"/>
      <c r="Q9" s="1"/>
      <c r="R9" s="1"/>
      <c r="S9" s="1"/>
      <c r="T9" s="1"/>
      <c r="U9" s="1"/>
      <c r="V9" s="1"/>
      <c r="W9" s="1"/>
      <c r="X9" s="1"/>
    </row>
    <row r="10" spans="1:24" ht="24.95" customHeight="1" x14ac:dyDescent="0.25">
      <c r="A10" s="3"/>
      <c r="B10" s="1">
        <f>B8*B8*B5</f>
        <v>160</v>
      </c>
      <c r="C10" s="1">
        <f t="shared" ref="C10:J10" si="3">C8*C8*C5</f>
        <v>135</v>
      </c>
      <c r="D10" s="1">
        <f t="shared" si="3"/>
        <v>80</v>
      </c>
      <c r="E10" s="1">
        <f t="shared" si="3"/>
        <v>25</v>
      </c>
      <c r="F10" s="1">
        <f t="shared" si="3"/>
        <v>0</v>
      </c>
      <c r="G10" s="1">
        <f t="shared" si="3"/>
        <v>40</v>
      </c>
      <c r="H10" s="1">
        <f t="shared" si="3"/>
        <v>40</v>
      </c>
      <c r="I10" s="1">
        <f t="shared" si="3"/>
        <v>36</v>
      </c>
      <c r="J10" s="1">
        <f t="shared" si="3"/>
        <v>32</v>
      </c>
      <c r="K10" s="3">
        <f>SUM(B10:J10)</f>
        <v>548</v>
      </c>
      <c r="L10" s="1"/>
      <c r="M10" s="1"/>
      <c r="N10" s="3"/>
      <c r="O10" s="1">
        <f>SQRT(K5/(K5-1)*O9)</f>
        <v>36.512118839737035</v>
      </c>
      <c r="P10" s="1"/>
      <c r="Q10" s="1"/>
      <c r="R10" s="1"/>
      <c r="X10" s="1"/>
    </row>
    <row r="11" spans="1:24" ht="24.95" customHeight="1" x14ac:dyDescent="0.25">
      <c r="A11" s="5"/>
      <c r="B11" s="1">
        <f>B8*B8*B8*B5</f>
        <v>-640</v>
      </c>
      <c r="C11" s="1">
        <f t="shared" ref="C11:J11" si="4">C8*C8*C8*C5</f>
        <v>-405</v>
      </c>
      <c r="D11" s="1">
        <f t="shared" si="4"/>
        <v>-160</v>
      </c>
      <c r="E11" s="1">
        <f t="shared" si="4"/>
        <v>-25</v>
      </c>
      <c r="F11" s="1">
        <f t="shared" si="4"/>
        <v>0</v>
      </c>
      <c r="G11" s="1">
        <f t="shared" si="4"/>
        <v>40</v>
      </c>
      <c r="H11" s="1">
        <f t="shared" si="4"/>
        <v>80</v>
      </c>
      <c r="I11" s="1">
        <f t="shared" si="4"/>
        <v>108</v>
      </c>
      <c r="J11" s="1">
        <f t="shared" si="4"/>
        <v>128</v>
      </c>
      <c r="K11" s="3">
        <f>SUM(B11:J11)</f>
        <v>-874</v>
      </c>
      <c r="L11" s="1"/>
      <c r="M11" s="1"/>
      <c r="N11" s="3"/>
      <c r="O11" s="1">
        <f>K18</f>
        <v>17.979150887564671</v>
      </c>
      <c r="P11" s="1"/>
      <c r="Q11" s="1"/>
      <c r="R11" s="1"/>
      <c r="X11" s="1"/>
    </row>
    <row r="12" spans="1:24" ht="24.95" customHeight="1" x14ac:dyDescent="0.25">
      <c r="A12" s="5"/>
      <c r="B12" s="1">
        <f>B8*B8*B8*B8*B5</f>
        <v>2560</v>
      </c>
      <c r="C12" s="1">
        <f t="shared" ref="C12:J12" si="5">C8*C8*C8*C8*C5</f>
        <v>1215</v>
      </c>
      <c r="D12" s="1">
        <f t="shared" si="5"/>
        <v>320</v>
      </c>
      <c r="E12" s="1">
        <f t="shared" si="5"/>
        <v>25</v>
      </c>
      <c r="F12" s="1">
        <f t="shared" si="5"/>
        <v>0</v>
      </c>
      <c r="G12" s="1">
        <f t="shared" si="5"/>
        <v>40</v>
      </c>
      <c r="H12" s="1">
        <f t="shared" si="5"/>
        <v>160</v>
      </c>
      <c r="I12" s="1">
        <f t="shared" si="5"/>
        <v>324</v>
      </c>
      <c r="J12" s="1">
        <f t="shared" si="5"/>
        <v>512</v>
      </c>
      <c r="K12" s="3">
        <f>SUM(B12:J12)</f>
        <v>5156</v>
      </c>
      <c r="L12" s="1"/>
      <c r="M12" s="1"/>
      <c r="N12" s="3"/>
      <c r="O12" s="1">
        <v>18.5</v>
      </c>
      <c r="P12" s="1"/>
      <c r="Q12" s="1"/>
      <c r="R12" s="1"/>
      <c r="X12" s="1"/>
    </row>
    <row r="13" spans="1:24" ht="24.95" customHeight="1" x14ac:dyDescent="0.25">
      <c r="A13" s="3"/>
      <c r="B13" s="1">
        <f>(B3-$O5)/$O10</f>
        <v>-2.2191437692588476</v>
      </c>
      <c r="C13" s="1">
        <f>(C3-$O5)/$O10</f>
        <v>-1.6713804338088789</v>
      </c>
      <c r="D13" s="1">
        <f>(D3-$O5)/$O10</f>
        <v>-1.12361709835891</v>
      </c>
      <c r="E13" s="1">
        <f>(E3-$O5)/$O10</f>
        <v>-0.57585376290894141</v>
      </c>
      <c r="F13" s="1">
        <f>(F3-$O5)/$O10</f>
        <v>-2.8090427458972656E-2</v>
      </c>
      <c r="G13" s="1">
        <f>(G3-$O5)/$O10</f>
        <v>0.51967290799099608</v>
      </c>
      <c r="H13" s="1">
        <f>(H3-$O5)/$O10</f>
        <v>1.0674362434409648</v>
      </c>
      <c r="I13" s="1">
        <f>(I3-$O5)/$O10</f>
        <v>1.6151995788909335</v>
      </c>
      <c r="J13" s="1">
        <f>(J3-$O5)/$O10</f>
        <v>2.1629629143409024</v>
      </c>
      <c r="K13" s="3"/>
      <c r="L13" s="1"/>
      <c r="M13" s="1"/>
      <c r="N13" s="3"/>
      <c r="O13" s="1">
        <v>0.99</v>
      </c>
      <c r="P13" s="1"/>
      <c r="Q13" s="1"/>
      <c r="R13" s="1"/>
      <c r="X13" s="1"/>
    </row>
    <row r="14" spans="1:24" ht="25.5" customHeight="1" x14ac:dyDescent="0.25">
      <c r="A14" s="3"/>
      <c r="B14" s="1">
        <f>(B4-$O5)/$O10</f>
        <v>-1.6713804338088789</v>
      </c>
      <c r="C14" s="1">
        <f>(C4-$O5)/$O10</f>
        <v>-1.12361709835891</v>
      </c>
      <c r="D14" s="1">
        <f>(D4-$O5)/$O10</f>
        <v>-0.57585376290894141</v>
      </c>
      <c r="E14" s="1">
        <f>(E4-$O5)/$O10</f>
        <v>-2.8090427458972656E-2</v>
      </c>
      <c r="F14" s="1">
        <f>(F4-$O5)/$O10</f>
        <v>0.51967290799099608</v>
      </c>
      <c r="G14" s="1">
        <f>(G4-$O5)/$O10</f>
        <v>1.0674362434409648</v>
      </c>
      <c r="H14" s="1">
        <f>(H4-$O5)/$O10</f>
        <v>1.6151995788909335</v>
      </c>
      <c r="I14" s="1">
        <f>(I4-$O5)/$O10</f>
        <v>2.1629629143409024</v>
      </c>
      <c r="J14" s="1">
        <f>(J4-$O5)/$O10</f>
        <v>2.7107262497908708</v>
      </c>
      <c r="K14" s="3"/>
      <c r="L14" s="1"/>
      <c r="M14" s="1"/>
      <c r="N14" s="3"/>
      <c r="O14" s="1">
        <v>0.16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ht="24.95" customHeight="1" x14ac:dyDescent="0.25">
      <c r="A15" s="3"/>
      <c r="B15" s="2">
        <f>_xlfn.NORM.S.DIST(B13,1)-0.5</f>
        <v>-0.4867615274338144</v>
      </c>
      <c r="C15" s="2">
        <f t="shared" ref="C15:J15" si="6">_xlfn.NORM.S.DIST(C13,1)-0.5</f>
        <v>-0.45267672093138034</v>
      </c>
      <c r="D15" s="2">
        <f t="shared" si="6"/>
        <v>-0.36941225035427055</v>
      </c>
      <c r="E15" s="2">
        <f t="shared" si="6"/>
        <v>-0.21764298477546151</v>
      </c>
      <c r="F15" s="2">
        <f t="shared" si="6"/>
        <v>-1.1204985578280258E-2</v>
      </c>
      <c r="G15" s="2">
        <f t="shared" si="6"/>
        <v>0.19835421364431438</v>
      </c>
      <c r="H15" s="2">
        <f t="shared" si="6"/>
        <v>0.35711255525071028</v>
      </c>
      <c r="I15" s="2">
        <f t="shared" si="6"/>
        <v>0.44686625913344769</v>
      </c>
      <c r="J15" s="2">
        <f t="shared" si="6"/>
        <v>0.48472798394359318</v>
      </c>
      <c r="K15" s="3"/>
      <c r="L15" s="1"/>
      <c r="M15" s="1"/>
      <c r="N15" s="3"/>
      <c r="O15" s="1">
        <v>2.5760000000000001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ht="24.95" customHeight="1" x14ac:dyDescent="0.25">
      <c r="A16" s="3"/>
      <c r="B16" s="2">
        <f>_xlfn.NORM.S.DIST(B14,1)-0.5</f>
        <v>-0.45267672093138034</v>
      </c>
      <c r="C16" s="2">
        <f t="shared" ref="C16:J16" si="7">_xlfn.NORM.S.DIST(C14,1)-0.5</f>
        <v>-0.36941225035427055</v>
      </c>
      <c r="D16" s="2">
        <f t="shared" si="7"/>
        <v>-0.21764298477546151</v>
      </c>
      <c r="E16" s="2">
        <f t="shared" si="7"/>
        <v>-1.1204985578280258E-2</v>
      </c>
      <c r="F16" s="2">
        <f t="shared" si="7"/>
        <v>0.19835421364431438</v>
      </c>
      <c r="G16" s="2">
        <f t="shared" si="7"/>
        <v>0.35711255525071028</v>
      </c>
      <c r="H16" s="2">
        <f t="shared" si="7"/>
        <v>0.44686625913344769</v>
      </c>
      <c r="I16" s="2">
        <f t="shared" si="7"/>
        <v>0.48472798394359318</v>
      </c>
      <c r="J16" s="2">
        <f t="shared" si="7"/>
        <v>0.49664319857447803</v>
      </c>
      <c r="K16" s="3"/>
      <c r="L16" s="1"/>
      <c r="M16" s="1"/>
      <c r="N16" s="3"/>
      <c r="O16" s="1">
        <f>O1^(O7-3*O6*O4+O4^2)</f>
        <v>0.13340192966811878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24.95" customHeight="1" x14ac:dyDescent="0.25">
      <c r="A17" s="3"/>
      <c r="B17" s="1">
        <f>$K5*(B16-B15)</f>
        <v>5.3172298143797132</v>
      </c>
      <c r="C17" s="1">
        <f>$K5*(C16-C15)</f>
        <v>12.989257410029126</v>
      </c>
      <c r="D17" s="1">
        <f>$K5*(D16-D15)</f>
        <v>23.676005430294211</v>
      </c>
      <c r="E17" s="1">
        <f>$K5*(E16-E15)</f>
        <v>32.204327874760274</v>
      </c>
      <c r="F17" s="1">
        <f>$K5*(F16-F15)</f>
        <v>32.691235078724766</v>
      </c>
      <c r="G17" s="1">
        <f>$K5*(G16-G15)</f>
        <v>24.76630129059776</v>
      </c>
      <c r="H17" s="1">
        <f>$K5*(H16-H15)</f>
        <v>14.001577805707035</v>
      </c>
      <c r="I17" s="1">
        <f>$K5*(I16-I15)</f>
        <v>5.9064290703826963</v>
      </c>
      <c r="J17" s="1">
        <f>$K5*(J16-J15)</f>
        <v>1.8587734824180369</v>
      </c>
      <c r="K17" s="3"/>
      <c r="L17" s="1"/>
      <c r="M17" s="1"/>
      <c r="N17" s="3"/>
      <c r="O17" s="1">
        <f>O1^4*(O8-4*O4*O6+6*O6*O4^3-3*O4^2)</f>
        <v>5895685.6734189456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24.95" customHeight="1" x14ac:dyDescent="0.25">
      <c r="A18" s="3"/>
      <c r="B18" s="1">
        <f>POWER(B5-B17,2)/B17</f>
        <v>4.1240152065709292</v>
      </c>
      <c r="C18" s="1">
        <f>POWER(C5-C17,2)/C17</f>
        <v>0.31126381097052369</v>
      </c>
      <c r="D18" s="1">
        <f>POWER(D5-D17,2)/D17</f>
        <v>0.57074728941657482</v>
      </c>
      <c r="E18" s="1">
        <f>POWER(E5-E17,2)/E17</f>
        <v>1.6116573004998398</v>
      </c>
      <c r="F18" s="1">
        <f>POWER(F5-F17,2)/F17</f>
        <v>0.22155009535483192</v>
      </c>
      <c r="G18" s="1">
        <f>POWER(G5-G17,2)/G17</f>
        <v>9.370215344062883</v>
      </c>
      <c r="H18" s="1">
        <f>POWER(H5-H17,2)/H17</f>
        <v>1.1436300363663578</v>
      </c>
      <c r="I18" s="1">
        <f>POWER(I5-I17,2)/I17</f>
        <v>0.61534164841240402</v>
      </c>
      <c r="J18" s="1">
        <f>POWER(J5-J17,2)/J17</f>
        <v>1.0730155910327832E-2</v>
      </c>
      <c r="K18" s="3">
        <f>SUM(B18:J18)</f>
        <v>17.979150887564671</v>
      </c>
      <c r="L18" s="1"/>
      <c r="M18" s="1"/>
      <c r="N18" s="3"/>
      <c r="O18" s="1">
        <f>O16/O10^3</f>
        <v>2.7406337579453303E-6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24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"/>
      <c r="O19" s="1">
        <f>O17/O10^4-3</f>
        <v>0.3173109026499481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24.9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.95" customHeight="1" x14ac:dyDescent="0.25">
      <c r="A21" s="3"/>
      <c r="B21" s="3" t="s">
        <v>9</v>
      </c>
      <c r="C21" s="3"/>
      <c r="D21" s="4"/>
      <c r="E21" s="4" t="s">
        <v>10</v>
      </c>
      <c r="F21" s="4"/>
      <c r="G21" s="4"/>
      <c r="H21" s="3"/>
      <c r="I21" s="3"/>
      <c r="J21" s="1"/>
      <c r="K21" s="1"/>
      <c r="L21" s="1"/>
      <c r="M21" s="1"/>
      <c r="N21" s="3">
        <f>O5-(O15*O10/SQRT(K5))</f>
        <v>173.49519680810212</v>
      </c>
      <c r="O21" s="3"/>
      <c r="P21" s="3">
        <f>O5+(O15*O10/SQRT(K5))</f>
        <v>188.55608524317992</v>
      </c>
      <c r="Q21" s="1"/>
      <c r="R21" s="1"/>
      <c r="S21" s="1"/>
      <c r="T21" s="1"/>
      <c r="U21" s="1"/>
      <c r="V21" s="1"/>
      <c r="W21" s="1"/>
      <c r="X21" s="1"/>
    </row>
    <row r="22" spans="1:24" ht="24.9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3">
        <f>O10*(1-O14)</f>
        <v>30.670179825379108</v>
      </c>
      <c r="O22" s="3"/>
      <c r="P22" s="3">
        <f>O10*(1+O14)</f>
        <v>42.354057854094954</v>
      </c>
      <c r="Q22" s="1"/>
      <c r="R22" s="1"/>
      <c r="S22" s="1"/>
      <c r="T22" s="1"/>
      <c r="U22" s="1"/>
      <c r="V22" s="1"/>
      <c r="W22" s="1"/>
      <c r="X22" s="1"/>
    </row>
    <row r="23" spans="1:24" ht="24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4.9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4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9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4.9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4.9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4.9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4.9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4.9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4.9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4.9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4.9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4.9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4.9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4.9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4.9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4.9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4.9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4.9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4.9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0</xdr:col>
                <xdr:colOff>228600</xdr:colOff>
                <xdr:row>1</xdr:row>
                <xdr:rowOff>38100</xdr:rowOff>
              </from>
              <to>
                <xdr:col>0</xdr:col>
                <xdr:colOff>381000</xdr:colOff>
                <xdr:row>1</xdr:row>
                <xdr:rowOff>266700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0</xdr:col>
                <xdr:colOff>238125</xdr:colOff>
                <xdr:row>4</xdr:row>
                <xdr:rowOff>38100</xdr:rowOff>
              </from>
              <to>
                <xdr:col>0</xdr:col>
                <xdr:colOff>390525</xdr:colOff>
                <xdr:row>4</xdr:row>
                <xdr:rowOff>266700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r:id="rId8">
            <anchor mov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352425</xdr:colOff>
                <xdr:row>0</xdr:row>
                <xdr:rowOff>228600</xdr:rowOff>
              </to>
            </anchor>
          </objectPr>
        </oleObject>
      </mc:Choice>
      <mc:Fallback>
        <oleObject progId="Equation.DSMT4" shapeId="1027" r:id="rId7"/>
      </mc:Fallback>
    </mc:AlternateContent>
    <mc:AlternateContent xmlns:mc="http://schemas.openxmlformats.org/markup-compatibility/2006">
      <mc:Choice Requires="x14">
        <oleObject progId="Equation.DSMT4" shapeId="1028" r:id="rId9">
          <objectPr defaultSize="0" r:id="rId10">
            <anchor moveWithCells="1">
              <from>
                <xdr:col>10</xdr:col>
                <xdr:colOff>152400</xdr:colOff>
                <xdr:row>0</xdr:row>
                <xdr:rowOff>19050</xdr:rowOff>
              </from>
              <to>
                <xdr:col>10</xdr:col>
                <xdr:colOff>447675</xdr:colOff>
                <xdr:row>0</xdr:row>
                <xdr:rowOff>276225</xdr:rowOff>
              </to>
            </anchor>
          </objectPr>
        </oleObject>
      </mc:Choice>
      <mc:Fallback>
        <oleObject progId="Equation.DSMT4" shapeId="1028" r:id="rId9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r:id="rId12">
            <anchor moveWithCells="1">
              <from>
                <xdr:col>0</xdr:col>
                <xdr:colOff>228600</xdr:colOff>
                <xdr:row>5</xdr:row>
                <xdr:rowOff>38100</xdr:rowOff>
              </from>
              <to>
                <xdr:col>0</xdr:col>
                <xdr:colOff>409575</xdr:colOff>
                <xdr:row>5</xdr:row>
                <xdr:rowOff>266700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r:id="rId14">
            <anchor moveWithCells="1">
              <from>
                <xdr:col>13</xdr:col>
                <xdr:colOff>161925</xdr:colOff>
                <xdr:row>0</xdr:row>
                <xdr:rowOff>66675</xdr:rowOff>
              </from>
              <to>
                <xdr:col>13</xdr:col>
                <xdr:colOff>400050</xdr:colOff>
                <xdr:row>0</xdr:row>
                <xdr:rowOff>247650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2" r:id="rId15">
          <objectPr defaultSize="0" r:id="rId16">
            <anchor moveWithCells="1">
              <from>
                <xdr:col>13</xdr:col>
                <xdr:colOff>142875</xdr:colOff>
                <xdr:row>1</xdr:row>
                <xdr:rowOff>95250</xdr:rowOff>
              </from>
              <to>
                <xdr:col>13</xdr:col>
                <xdr:colOff>409575</xdr:colOff>
                <xdr:row>1</xdr:row>
                <xdr:rowOff>238125</xdr:rowOff>
              </to>
            </anchor>
          </objectPr>
        </oleObject>
      </mc:Choice>
      <mc:Fallback>
        <oleObject progId="Equation.DSMT4" shapeId="1032" r:id="rId15"/>
      </mc:Fallback>
    </mc:AlternateContent>
    <mc:AlternateContent xmlns:mc="http://schemas.openxmlformats.org/markup-compatibility/2006">
      <mc:Choice Requires="x14">
        <oleObject progId="Equation.DSMT4" shapeId="1033" r:id="rId17">
          <objectPr defaultSize="0" r:id="rId18">
            <anchor moveWithCells="1">
              <from>
                <xdr:col>0</xdr:col>
                <xdr:colOff>238125</xdr:colOff>
                <xdr:row>6</xdr:row>
                <xdr:rowOff>28575</xdr:rowOff>
              </from>
              <to>
                <xdr:col>0</xdr:col>
                <xdr:colOff>400050</xdr:colOff>
                <xdr:row>6</xdr:row>
                <xdr:rowOff>266700</xdr:rowOff>
              </to>
            </anchor>
          </objectPr>
        </oleObject>
      </mc:Choice>
      <mc:Fallback>
        <oleObject progId="Equation.DSMT4" shapeId="1033" r:id="rId17"/>
      </mc:Fallback>
    </mc:AlternateContent>
    <mc:AlternateContent xmlns:mc="http://schemas.openxmlformats.org/markup-compatibility/2006">
      <mc:Choice Requires="x14">
        <oleObject progId="Equation.DSMT4" shapeId="1034" r:id="rId19">
          <objectPr defaultSize="0" r:id="rId20">
            <anchor moveWithCells="1">
              <from>
                <xdr:col>0</xdr:col>
                <xdr:colOff>228600</xdr:colOff>
                <xdr:row>7</xdr:row>
                <xdr:rowOff>38100</xdr:rowOff>
              </from>
              <to>
                <xdr:col>0</xdr:col>
                <xdr:colOff>390525</xdr:colOff>
                <xdr:row>7</xdr:row>
                <xdr:rowOff>276225</xdr:rowOff>
              </to>
            </anchor>
          </objectPr>
        </oleObject>
      </mc:Choice>
      <mc:Fallback>
        <oleObject progId="Equation.DSMT4" shapeId="1034" r:id="rId19"/>
      </mc:Fallback>
    </mc:AlternateContent>
    <mc:AlternateContent xmlns:mc="http://schemas.openxmlformats.org/markup-compatibility/2006">
      <mc:Choice Requires="x14">
        <oleObject progId="Equation.DSMT4" shapeId="1035" r:id="rId21">
          <objectPr defaultSize="0" r:id="rId22">
            <anchor moveWithCells="1">
              <from>
                <xdr:col>13</xdr:col>
                <xdr:colOff>152400</xdr:colOff>
                <xdr:row>2</xdr:row>
                <xdr:rowOff>66675</xdr:rowOff>
              </from>
              <to>
                <xdr:col>13</xdr:col>
                <xdr:colOff>428625</xdr:colOff>
                <xdr:row>2</xdr:row>
                <xdr:rowOff>247650</xdr:rowOff>
              </to>
            </anchor>
          </objectPr>
        </oleObject>
      </mc:Choice>
      <mc:Fallback>
        <oleObject progId="Equation.DSMT4" shapeId="1035" r:id="rId21"/>
      </mc:Fallback>
    </mc:AlternateContent>
    <mc:AlternateContent xmlns:mc="http://schemas.openxmlformats.org/markup-compatibility/2006">
      <mc:Choice Requires="x14">
        <oleObject progId="Equation.DSMT4" shapeId="1036" r:id="rId23">
          <objectPr defaultSize="0" r:id="rId24">
            <anchor moveWithCells="1">
              <from>
                <xdr:col>13</xdr:col>
                <xdr:colOff>104775</xdr:colOff>
                <xdr:row>3</xdr:row>
                <xdr:rowOff>38100</xdr:rowOff>
              </from>
              <to>
                <xdr:col>13</xdr:col>
                <xdr:colOff>485775</xdr:colOff>
                <xdr:row>3</xdr:row>
                <xdr:rowOff>276225</xdr:rowOff>
              </to>
            </anchor>
          </objectPr>
        </oleObject>
      </mc:Choice>
      <mc:Fallback>
        <oleObject progId="Equation.DSMT4" shapeId="1036" r:id="rId23"/>
      </mc:Fallback>
    </mc:AlternateContent>
    <mc:AlternateContent xmlns:mc="http://schemas.openxmlformats.org/markup-compatibility/2006">
      <mc:Choice Requires="x14">
        <oleObject progId="Equation.DSMT4" shapeId="1037" r:id="rId25">
          <objectPr defaultSize="0" r:id="rId26">
            <anchor moveWithCells="1">
              <from>
                <xdr:col>0</xdr:col>
                <xdr:colOff>142875</xdr:colOff>
                <xdr:row>8</xdr:row>
                <xdr:rowOff>28575</xdr:rowOff>
              </from>
              <to>
                <xdr:col>0</xdr:col>
                <xdr:colOff>533400</xdr:colOff>
                <xdr:row>8</xdr:row>
                <xdr:rowOff>266700</xdr:rowOff>
              </to>
            </anchor>
          </objectPr>
        </oleObject>
      </mc:Choice>
      <mc:Fallback>
        <oleObject progId="Equation.DSMT4" shapeId="1037" r:id="rId25"/>
      </mc:Fallback>
    </mc:AlternateContent>
    <mc:AlternateContent xmlns:mc="http://schemas.openxmlformats.org/markup-compatibility/2006">
      <mc:Choice Requires="x14">
        <oleObject progId="Equation.DSMT4" shapeId="1038" r:id="rId27">
          <objectPr defaultSize="0" r:id="rId28">
            <anchor moveWithCells="1">
              <from>
                <xdr:col>13</xdr:col>
                <xdr:colOff>152400</xdr:colOff>
                <xdr:row>4</xdr:row>
                <xdr:rowOff>38100</xdr:rowOff>
              </from>
              <to>
                <xdr:col>13</xdr:col>
                <xdr:colOff>466725</xdr:colOff>
                <xdr:row>4</xdr:row>
                <xdr:rowOff>266700</xdr:rowOff>
              </to>
            </anchor>
          </objectPr>
        </oleObject>
      </mc:Choice>
      <mc:Fallback>
        <oleObject progId="Equation.DSMT4" shapeId="1038" r:id="rId27"/>
      </mc:Fallback>
    </mc:AlternateContent>
    <mc:AlternateContent xmlns:mc="http://schemas.openxmlformats.org/markup-compatibility/2006">
      <mc:Choice Requires="x14">
        <oleObject progId="Equation.DSMT4" shapeId="1039" r:id="rId29">
          <objectPr defaultSize="0" r:id="rId30">
            <anchor moveWithCells="1">
              <from>
                <xdr:col>13</xdr:col>
                <xdr:colOff>104775</xdr:colOff>
                <xdr:row>5</xdr:row>
                <xdr:rowOff>38100</xdr:rowOff>
              </from>
              <to>
                <xdr:col>13</xdr:col>
                <xdr:colOff>485775</xdr:colOff>
                <xdr:row>5</xdr:row>
                <xdr:rowOff>276225</xdr:rowOff>
              </to>
            </anchor>
          </objectPr>
        </oleObject>
      </mc:Choice>
      <mc:Fallback>
        <oleObject progId="Equation.DSMT4" shapeId="1039" r:id="rId29"/>
      </mc:Fallback>
    </mc:AlternateContent>
    <mc:AlternateContent xmlns:mc="http://schemas.openxmlformats.org/markup-compatibility/2006">
      <mc:Choice Requires="x14">
        <oleObject progId="Equation.DSMT4" shapeId="1040" r:id="rId31">
          <objectPr defaultSize="0" r:id="rId32">
            <anchor moveWithCells="1">
              <from>
                <xdr:col>0</xdr:col>
                <xdr:colOff>142875</xdr:colOff>
                <xdr:row>9</xdr:row>
                <xdr:rowOff>28575</xdr:rowOff>
              </from>
              <to>
                <xdr:col>0</xdr:col>
                <xdr:colOff>533400</xdr:colOff>
                <xdr:row>9</xdr:row>
                <xdr:rowOff>266700</xdr:rowOff>
              </to>
            </anchor>
          </objectPr>
        </oleObject>
      </mc:Choice>
      <mc:Fallback>
        <oleObject progId="Equation.DSMT4" shapeId="1040" r:id="rId31"/>
      </mc:Fallback>
    </mc:AlternateContent>
    <mc:AlternateContent xmlns:mc="http://schemas.openxmlformats.org/markup-compatibility/2006">
      <mc:Choice Requires="x14">
        <oleObject progId="Equation.DSMT4" shapeId="1041" r:id="rId33">
          <objectPr defaultSize="0" r:id="rId34">
            <anchor moveWithCells="1">
              <from>
                <xdr:col>13</xdr:col>
                <xdr:colOff>104775</xdr:colOff>
                <xdr:row>8</xdr:row>
                <xdr:rowOff>38100</xdr:rowOff>
              </from>
              <to>
                <xdr:col>13</xdr:col>
                <xdr:colOff>457200</xdr:colOff>
                <xdr:row>8</xdr:row>
                <xdr:rowOff>276225</xdr:rowOff>
              </to>
            </anchor>
          </objectPr>
        </oleObject>
      </mc:Choice>
      <mc:Fallback>
        <oleObject progId="Equation.DSMT4" shapeId="1041" r:id="rId33"/>
      </mc:Fallback>
    </mc:AlternateContent>
    <mc:AlternateContent xmlns:mc="http://schemas.openxmlformats.org/markup-compatibility/2006">
      <mc:Choice Requires="x14">
        <oleObject progId="Equation.DSMT4" shapeId="1042" r:id="rId35">
          <objectPr defaultSize="0" r:id="rId36">
            <anchor moveWithCells="1">
              <from>
                <xdr:col>13</xdr:col>
                <xdr:colOff>171450</xdr:colOff>
                <xdr:row>9</xdr:row>
                <xdr:rowOff>66675</xdr:rowOff>
              </from>
              <to>
                <xdr:col>13</xdr:col>
                <xdr:colOff>428625</xdr:colOff>
                <xdr:row>9</xdr:row>
                <xdr:rowOff>247650</xdr:rowOff>
              </to>
            </anchor>
          </objectPr>
        </oleObject>
      </mc:Choice>
      <mc:Fallback>
        <oleObject progId="Equation.DSMT4" shapeId="1042" r:id="rId35"/>
      </mc:Fallback>
    </mc:AlternateContent>
    <mc:AlternateContent xmlns:mc="http://schemas.openxmlformats.org/markup-compatibility/2006">
      <mc:Choice Requires="x14">
        <oleObject progId="Equation.DSMT4" shapeId="1043" r:id="rId37">
          <objectPr defaultSize="0" r:id="rId38">
            <anchor moveWithCells="1">
              <from>
                <xdr:col>0</xdr:col>
                <xdr:colOff>266700</xdr:colOff>
                <xdr:row>12</xdr:row>
                <xdr:rowOff>28575</xdr:rowOff>
              </from>
              <to>
                <xdr:col>0</xdr:col>
                <xdr:colOff>409575</xdr:colOff>
                <xdr:row>12</xdr:row>
                <xdr:rowOff>257175</xdr:rowOff>
              </to>
            </anchor>
          </objectPr>
        </oleObject>
      </mc:Choice>
      <mc:Fallback>
        <oleObject progId="Equation.DSMT4" shapeId="1043" r:id="rId37"/>
      </mc:Fallback>
    </mc:AlternateContent>
    <mc:AlternateContent xmlns:mc="http://schemas.openxmlformats.org/markup-compatibility/2006">
      <mc:Choice Requires="x14">
        <oleObject progId="Equation.DSMT4" shapeId="1044" r:id="rId39">
          <objectPr defaultSize="0" r:id="rId40">
            <anchor moveWithCells="1">
              <from>
                <xdr:col>0</xdr:col>
                <xdr:colOff>238125</xdr:colOff>
                <xdr:row>16</xdr:row>
                <xdr:rowOff>38100</xdr:rowOff>
              </from>
              <to>
                <xdr:col>0</xdr:col>
                <xdr:colOff>428625</xdr:colOff>
                <xdr:row>16</xdr:row>
                <xdr:rowOff>276225</xdr:rowOff>
              </to>
            </anchor>
          </objectPr>
        </oleObject>
      </mc:Choice>
      <mc:Fallback>
        <oleObject progId="Equation.DSMT4" shapeId="1044" r:id="rId39"/>
      </mc:Fallback>
    </mc:AlternateContent>
    <mc:AlternateContent xmlns:mc="http://schemas.openxmlformats.org/markup-compatibility/2006">
      <mc:Choice Requires="x14">
        <oleObject progId="Equation.DSMT4" shapeId="1046" r:id="rId41">
          <objectPr defaultSize="0" r:id="rId42">
            <anchor moveWithCells="1">
              <from>
                <xdr:col>0</xdr:col>
                <xdr:colOff>228600</xdr:colOff>
                <xdr:row>13</xdr:row>
                <xdr:rowOff>38100</xdr:rowOff>
              </from>
              <to>
                <xdr:col>0</xdr:col>
                <xdr:colOff>457200</xdr:colOff>
                <xdr:row>13</xdr:row>
                <xdr:rowOff>266700</xdr:rowOff>
              </to>
            </anchor>
          </objectPr>
        </oleObject>
      </mc:Choice>
      <mc:Fallback>
        <oleObject progId="Equation.DSMT4" shapeId="1046" r:id="rId41"/>
      </mc:Fallback>
    </mc:AlternateContent>
    <mc:AlternateContent xmlns:mc="http://schemas.openxmlformats.org/markup-compatibility/2006">
      <mc:Choice Requires="x14">
        <oleObject progId="Equation.DSMT4" shapeId="1047" r:id="rId43">
          <objectPr defaultSize="0" r:id="rId44">
            <anchor moveWithCells="1">
              <from>
                <xdr:col>13</xdr:col>
                <xdr:colOff>142875</xdr:colOff>
                <xdr:row>10</xdr:row>
                <xdr:rowOff>38100</xdr:rowOff>
              </from>
              <to>
                <xdr:col>13</xdr:col>
                <xdr:colOff>476250</xdr:colOff>
                <xdr:row>10</xdr:row>
                <xdr:rowOff>266700</xdr:rowOff>
              </to>
            </anchor>
          </objectPr>
        </oleObject>
      </mc:Choice>
      <mc:Fallback>
        <oleObject progId="Equation.DSMT4" shapeId="1047" r:id="rId43"/>
      </mc:Fallback>
    </mc:AlternateContent>
    <mc:AlternateContent xmlns:mc="http://schemas.openxmlformats.org/markup-compatibility/2006">
      <mc:Choice Requires="x14">
        <oleObject progId="Equation.DSMT4" shapeId="1048" r:id="rId45">
          <objectPr defaultSize="0" r:id="rId46">
            <anchor moveWithCells="1">
              <from>
                <xdr:col>0</xdr:col>
                <xdr:colOff>66675</xdr:colOff>
                <xdr:row>17</xdr:row>
                <xdr:rowOff>28575</xdr:rowOff>
              </from>
              <to>
                <xdr:col>0</xdr:col>
                <xdr:colOff>971550</xdr:colOff>
                <xdr:row>17</xdr:row>
                <xdr:rowOff>266700</xdr:rowOff>
              </to>
            </anchor>
          </objectPr>
        </oleObject>
      </mc:Choice>
      <mc:Fallback>
        <oleObject progId="Equation.DSMT4" shapeId="1048" r:id="rId45"/>
      </mc:Fallback>
    </mc:AlternateContent>
    <mc:AlternateContent xmlns:mc="http://schemas.openxmlformats.org/markup-compatibility/2006">
      <mc:Choice Requires="x14">
        <oleObject progId="Equation.DSMT4" shapeId="1049" r:id="rId47">
          <objectPr defaultSize="0" r:id="rId48">
            <anchor moveWithCells="1">
              <from>
                <xdr:col>0</xdr:col>
                <xdr:colOff>76200</xdr:colOff>
                <xdr:row>15</xdr:row>
                <xdr:rowOff>47625</xdr:rowOff>
              </from>
              <to>
                <xdr:col>0</xdr:col>
                <xdr:colOff>542925</xdr:colOff>
                <xdr:row>15</xdr:row>
                <xdr:rowOff>276225</xdr:rowOff>
              </to>
            </anchor>
          </objectPr>
        </oleObject>
      </mc:Choice>
      <mc:Fallback>
        <oleObject progId="Equation.DSMT4" shapeId="1049" r:id="rId47"/>
      </mc:Fallback>
    </mc:AlternateContent>
    <mc:AlternateContent xmlns:mc="http://schemas.openxmlformats.org/markup-compatibility/2006">
      <mc:Choice Requires="x14">
        <oleObject progId="Equation.DSMT4" shapeId="1050" r:id="rId49">
          <objectPr defaultSize="0" r:id="rId50">
            <anchor moveWithCells="1">
              <from>
                <xdr:col>0</xdr:col>
                <xdr:colOff>123825</xdr:colOff>
                <xdr:row>14</xdr:row>
                <xdr:rowOff>38100</xdr:rowOff>
              </from>
              <to>
                <xdr:col>0</xdr:col>
                <xdr:colOff>504825</xdr:colOff>
                <xdr:row>14</xdr:row>
                <xdr:rowOff>266700</xdr:rowOff>
              </to>
            </anchor>
          </objectPr>
        </oleObject>
      </mc:Choice>
      <mc:Fallback>
        <oleObject progId="Equation.DSMT4" shapeId="1050" r:id="rId49"/>
      </mc:Fallback>
    </mc:AlternateContent>
    <mc:AlternateContent xmlns:mc="http://schemas.openxmlformats.org/markup-compatibility/2006">
      <mc:Choice Requires="x14">
        <oleObject progId="Equation.DSMT4" shapeId="1052" r:id="rId51">
          <objectPr defaultSize="0" r:id="rId4">
            <anchor moveWithCells="1">
              <from>
                <xdr:col>0</xdr:col>
                <xdr:colOff>228600</xdr:colOff>
                <xdr:row>2</xdr:row>
                <xdr:rowOff>38100</xdr:rowOff>
              </from>
              <to>
                <xdr:col>0</xdr:col>
                <xdr:colOff>381000</xdr:colOff>
                <xdr:row>2</xdr:row>
                <xdr:rowOff>266700</xdr:rowOff>
              </to>
            </anchor>
          </objectPr>
        </oleObject>
      </mc:Choice>
      <mc:Fallback>
        <oleObject progId="Equation.DSMT4" shapeId="1052" r:id="rId51"/>
      </mc:Fallback>
    </mc:AlternateContent>
    <mc:AlternateContent xmlns:mc="http://schemas.openxmlformats.org/markup-compatibility/2006">
      <mc:Choice Requires="x14">
        <oleObject progId="Equation.DSMT4" shapeId="1053" r:id="rId52">
          <objectPr defaultSize="0" r:id="rId53">
            <anchor moveWithCells="1">
              <from>
                <xdr:col>0</xdr:col>
                <xdr:colOff>190500</xdr:colOff>
                <xdr:row>3</xdr:row>
                <xdr:rowOff>38100</xdr:rowOff>
              </from>
              <to>
                <xdr:col>0</xdr:col>
                <xdr:colOff>419100</xdr:colOff>
                <xdr:row>3</xdr:row>
                <xdr:rowOff>266700</xdr:rowOff>
              </to>
            </anchor>
          </objectPr>
        </oleObject>
      </mc:Choice>
      <mc:Fallback>
        <oleObject progId="Equation.DSMT4" shapeId="1053" r:id="rId52"/>
      </mc:Fallback>
    </mc:AlternateContent>
    <mc:AlternateContent xmlns:mc="http://schemas.openxmlformats.org/markup-compatibility/2006">
      <mc:Choice Requires="x14">
        <oleObject progId="Equation.DSMT4" shapeId="1054" r:id="rId54">
          <objectPr defaultSize="0" r:id="rId55">
            <anchor moveWithCells="1">
              <from>
                <xdr:col>13</xdr:col>
                <xdr:colOff>142875</xdr:colOff>
                <xdr:row>11</xdr:row>
                <xdr:rowOff>38100</xdr:rowOff>
              </from>
              <to>
                <xdr:col>13</xdr:col>
                <xdr:colOff>561975</xdr:colOff>
                <xdr:row>11</xdr:row>
                <xdr:rowOff>295275</xdr:rowOff>
              </to>
            </anchor>
          </objectPr>
        </oleObject>
      </mc:Choice>
      <mc:Fallback>
        <oleObject progId="Equation.DSMT4" shapeId="1054" r:id="rId54"/>
      </mc:Fallback>
    </mc:AlternateContent>
    <mc:AlternateContent xmlns:mc="http://schemas.openxmlformats.org/markup-compatibility/2006">
      <mc:Choice Requires="x14">
        <oleObject progId="Equation.DSMT4" shapeId="1055" r:id="rId56">
          <objectPr defaultSize="0" r:id="rId57">
            <anchor moveWithCells="1">
              <from>
                <xdr:col>3</xdr:col>
                <xdr:colOff>28575</xdr:colOff>
                <xdr:row>20</xdr:row>
                <xdr:rowOff>28575</xdr:rowOff>
              </from>
              <to>
                <xdr:col>3</xdr:col>
                <xdr:colOff>590550</xdr:colOff>
                <xdr:row>20</xdr:row>
                <xdr:rowOff>285750</xdr:rowOff>
              </to>
            </anchor>
          </objectPr>
        </oleObject>
      </mc:Choice>
      <mc:Fallback>
        <oleObject progId="Equation.DSMT4" shapeId="1055" r:id="rId56"/>
      </mc:Fallback>
    </mc:AlternateContent>
    <mc:AlternateContent xmlns:mc="http://schemas.openxmlformats.org/markup-compatibility/2006">
      <mc:Choice Requires="x14">
        <oleObject progId="Equation.DSMT4" shapeId="1056" r:id="rId58">
          <objectPr defaultSize="0" r:id="rId59">
            <anchor moveWithCells="1">
              <from>
                <xdr:col>13</xdr:col>
                <xdr:colOff>171450</xdr:colOff>
                <xdr:row>12</xdr:row>
                <xdr:rowOff>85725</xdr:rowOff>
              </from>
              <to>
                <xdr:col>13</xdr:col>
                <xdr:colOff>428625</xdr:colOff>
                <xdr:row>12</xdr:row>
                <xdr:rowOff>247650</xdr:rowOff>
              </to>
            </anchor>
          </objectPr>
        </oleObject>
      </mc:Choice>
      <mc:Fallback>
        <oleObject progId="Equation.DSMT4" shapeId="1056" r:id="rId58"/>
      </mc:Fallback>
    </mc:AlternateContent>
    <mc:AlternateContent xmlns:mc="http://schemas.openxmlformats.org/markup-compatibility/2006">
      <mc:Choice Requires="x14">
        <oleObject progId="Equation.DSMT4" shapeId="1057" r:id="rId60">
          <objectPr defaultSize="0" r:id="rId59">
            <anchor moveWithCells="1">
              <from>
                <xdr:col>13</xdr:col>
                <xdr:colOff>171450</xdr:colOff>
                <xdr:row>12</xdr:row>
                <xdr:rowOff>85725</xdr:rowOff>
              </from>
              <to>
                <xdr:col>13</xdr:col>
                <xdr:colOff>428625</xdr:colOff>
                <xdr:row>12</xdr:row>
                <xdr:rowOff>247650</xdr:rowOff>
              </to>
            </anchor>
          </objectPr>
        </oleObject>
      </mc:Choice>
      <mc:Fallback>
        <oleObject progId="Equation.DSMT4" shapeId="1057" r:id="rId60"/>
      </mc:Fallback>
    </mc:AlternateContent>
    <mc:AlternateContent xmlns:mc="http://schemas.openxmlformats.org/markup-compatibility/2006">
      <mc:Choice Requires="x14">
        <oleObject progId="Equation.DSMT4" shapeId="1058" r:id="rId61">
          <objectPr defaultSize="0" r:id="rId62">
            <anchor moveWithCells="1">
              <from>
                <xdr:col>13</xdr:col>
                <xdr:colOff>171450</xdr:colOff>
                <xdr:row>13</xdr:row>
                <xdr:rowOff>85725</xdr:rowOff>
              </from>
              <to>
                <xdr:col>13</xdr:col>
                <xdr:colOff>409575</xdr:colOff>
                <xdr:row>13</xdr:row>
                <xdr:rowOff>247650</xdr:rowOff>
              </to>
            </anchor>
          </objectPr>
        </oleObject>
      </mc:Choice>
      <mc:Fallback>
        <oleObject progId="Equation.DSMT4" shapeId="1058" r:id="rId61"/>
      </mc:Fallback>
    </mc:AlternateContent>
    <mc:AlternateContent xmlns:mc="http://schemas.openxmlformats.org/markup-compatibility/2006">
      <mc:Choice Requires="x14">
        <oleObject progId="Equation.DSMT4" shapeId="1059" r:id="rId63">
          <objectPr defaultSize="0" r:id="rId64">
            <anchor moveWithCells="1">
              <from>
                <xdr:col>13</xdr:col>
                <xdr:colOff>171450</xdr:colOff>
                <xdr:row>14</xdr:row>
                <xdr:rowOff>38100</xdr:rowOff>
              </from>
              <to>
                <xdr:col>13</xdr:col>
                <xdr:colOff>438150</xdr:colOff>
                <xdr:row>14</xdr:row>
                <xdr:rowOff>276225</xdr:rowOff>
              </to>
            </anchor>
          </objectPr>
        </oleObject>
      </mc:Choice>
      <mc:Fallback>
        <oleObject progId="Equation.DSMT4" shapeId="1059" r:id="rId63"/>
      </mc:Fallback>
    </mc:AlternateContent>
    <mc:AlternateContent xmlns:mc="http://schemas.openxmlformats.org/markup-compatibility/2006">
      <mc:Choice Requires="x14">
        <oleObject progId="Equation.DSMT4" shapeId="1060" r:id="rId65">
          <objectPr defaultSize="0" r:id="rId66">
            <anchor moveWithCells="1">
              <from>
                <xdr:col>13</xdr:col>
                <xdr:colOff>152400</xdr:colOff>
                <xdr:row>15</xdr:row>
                <xdr:rowOff>47625</xdr:rowOff>
              </from>
              <to>
                <xdr:col>13</xdr:col>
                <xdr:colOff>466725</xdr:colOff>
                <xdr:row>15</xdr:row>
                <xdr:rowOff>276225</xdr:rowOff>
              </to>
            </anchor>
          </objectPr>
        </oleObject>
      </mc:Choice>
      <mc:Fallback>
        <oleObject progId="Equation.DSMT4" shapeId="1060" r:id="rId65"/>
      </mc:Fallback>
    </mc:AlternateContent>
    <mc:AlternateContent xmlns:mc="http://schemas.openxmlformats.org/markup-compatibility/2006">
      <mc:Choice Requires="x14">
        <oleObject progId="Equation.DSMT4" shapeId="1061" r:id="rId67">
          <objectPr defaultSize="0" r:id="rId68">
            <anchor moveWithCells="1">
              <from>
                <xdr:col>13</xdr:col>
                <xdr:colOff>152400</xdr:colOff>
                <xdr:row>16</xdr:row>
                <xdr:rowOff>47625</xdr:rowOff>
              </from>
              <to>
                <xdr:col>13</xdr:col>
                <xdr:colOff>466725</xdr:colOff>
                <xdr:row>16</xdr:row>
                <xdr:rowOff>276225</xdr:rowOff>
              </to>
            </anchor>
          </objectPr>
        </oleObject>
      </mc:Choice>
      <mc:Fallback>
        <oleObject progId="Equation.DSMT4" shapeId="1061" r:id="rId67"/>
      </mc:Fallback>
    </mc:AlternateContent>
    <mc:AlternateContent xmlns:mc="http://schemas.openxmlformats.org/markup-compatibility/2006">
      <mc:Choice Requires="x14">
        <oleObject progId="Equation.DSMT4" shapeId="1062" r:id="rId69">
          <objectPr defaultSize="0" r:id="rId70">
            <anchor moveWithCells="1">
              <from>
                <xdr:col>13</xdr:col>
                <xdr:colOff>171450</xdr:colOff>
                <xdr:row>17</xdr:row>
                <xdr:rowOff>85725</xdr:rowOff>
              </from>
              <to>
                <xdr:col>13</xdr:col>
                <xdr:colOff>438150</xdr:colOff>
                <xdr:row>17</xdr:row>
                <xdr:rowOff>247650</xdr:rowOff>
              </to>
            </anchor>
          </objectPr>
        </oleObject>
      </mc:Choice>
      <mc:Fallback>
        <oleObject progId="Equation.DSMT4" shapeId="1062" r:id="rId69"/>
      </mc:Fallback>
    </mc:AlternateContent>
    <mc:AlternateContent xmlns:mc="http://schemas.openxmlformats.org/markup-compatibility/2006">
      <mc:Choice Requires="x14">
        <oleObject progId="Equation.DSMT4" shapeId="1063" r:id="rId71">
          <objectPr defaultSize="0" r:id="rId72">
            <anchor moveWithCells="1">
              <from>
                <xdr:col>13</xdr:col>
                <xdr:colOff>152400</xdr:colOff>
                <xdr:row>18</xdr:row>
                <xdr:rowOff>85725</xdr:rowOff>
              </from>
              <to>
                <xdr:col>13</xdr:col>
                <xdr:colOff>428625</xdr:colOff>
                <xdr:row>18</xdr:row>
                <xdr:rowOff>247650</xdr:rowOff>
              </to>
            </anchor>
          </objectPr>
        </oleObject>
      </mc:Choice>
      <mc:Fallback>
        <oleObject progId="Equation.DSMT4" shapeId="1063" r:id="rId71"/>
      </mc:Fallback>
    </mc:AlternateContent>
    <mc:AlternateContent xmlns:mc="http://schemas.openxmlformats.org/markup-compatibility/2006">
      <mc:Choice Requires="x14">
        <oleObject progId="Equation.DSMT4" shapeId="1064" r:id="rId73">
          <objectPr defaultSize="0" r:id="rId74">
            <anchor moveWithCells="1">
              <from>
                <xdr:col>14</xdr:col>
                <xdr:colOff>257175</xdr:colOff>
                <xdr:row>20</xdr:row>
                <xdr:rowOff>85725</xdr:rowOff>
              </from>
              <to>
                <xdr:col>14</xdr:col>
                <xdr:colOff>609600</xdr:colOff>
                <xdr:row>20</xdr:row>
                <xdr:rowOff>228600</xdr:rowOff>
              </to>
            </anchor>
          </objectPr>
        </oleObject>
      </mc:Choice>
      <mc:Fallback>
        <oleObject progId="Equation.DSMT4" shapeId="1064" r:id="rId73"/>
      </mc:Fallback>
    </mc:AlternateContent>
    <mc:AlternateContent xmlns:mc="http://schemas.openxmlformats.org/markup-compatibility/2006">
      <mc:Choice Requires="x14">
        <oleObject progId="Equation.DSMT4" shapeId="1065" r:id="rId75">
          <objectPr defaultSize="0" r:id="rId76">
            <anchor moveWithCells="1">
              <from>
                <xdr:col>14</xdr:col>
                <xdr:colOff>238125</xdr:colOff>
                <xdr:row>21</xdr:row>
                <xdr:rowOff>85725</xdr:rowOff>
              </from>
              <to>
                <xdr:col>14</xdr:col>
                <xdr:colOff>619125</xdr:colOff>
                <xdr:row>21</xdr:row>
                <xdr:rowOff>228600</xdr:rowOff>
              </to>
            </anchor>
          </objectPr>
        </oleObject>
      </mc:Choice>
      <mc:Fallback>
        <oleObject progId="Equation.DSMT4" shapeId="1065" r:id="rId75"/>
      </mc:Fallback>
    </mc:AlternateContent>
    <mc:AlternateContent xmlns:mc="http://schemas.openxmlformats.org/markup-compatibility/2006">
      <mc:Choice Requires="x14">
        <oleObject progId="Equation.DSMT4" shapeId="1066" r:id="rId77">
          <objectPr defaultSize="0" r:id="rId78">
            <anchor moveWithCells="1">
              <from>
                <xdr:col>13</xdr:col>
                <xdr:colOff>104775</xdr:colOff>
                <xdr:row>6</xdr:row>
                <xdr:rowOff>38100</xdr:rowOff>
              </from>
              <to>
                <xdr:col>13</xdr:col>
                <xdr:colOff>485775</xdr:colOff>
                <xdr:row>6</xdr:row>
                <xdr:rowOff>276225</xdr:rowOff>
              </to>
            </anchor>
          </objectPr>
        </oleObject>
      </mc:Choice>
      <mc:Fallback>
        <oleObject progId="Equation.DSMT4" shapeId="1066" r:id="rId77"/>
      </mc:Fallback>
    </mc:AlternateContent>
    <mc:AlternateContent xmlns:mc="http://schemas.openxmlformats.org/markup-compatibility/2006">
      <mc:Choice Requires="x14">
        <oleObject progId="Equation.DSMT4" shapeId="1067" r:id="rId79">
          <objectPr defaultSize="0" r:id="rId80">
            <anchor moveWithCells="1">
              <from>
                <xdr:col>0</xdr:col>
                <xdr:colOff>142875</xdr:colOff>
                <xdr:row>10</xdr:row>
                <xdr:rowOff>28575</xdr:rowOff>
              </from>
              <to>
                <xdr:col>0</xdr:col>
                <xdr:colOff>533400</xdr:colOff>
                <xdr:row>10</xdr:row>
                <xdr:rowOff>266700</xdr:rowOff>
              </to>
            </anchor>
          </objectPr>
        </oleObject>
      </mc:Choice>
      <mc:Fallback>
        <oleObject progId="Equation.DSMT4" shapeId="1067" r:id="rId79"/>
      </mc:Fallback>
    </mc:AlternateContent>
    <mc:AlternateContent xmlns:mc="http://schemas.openxmlformats.org/markup-compatibility/2006">
      <mc:Choice Requires="x14">
        <oleObject progId="Equation.DSMT4" shapeId="1068" r:id="rId81">
          <objectPr defaultSize="0" r:id="rId82">
            <anchor moveWithCells="1">
              <from>
                <xdr:col>0</xdr:col>
                <xdr:colOff>142875</xdr:colOff>
                <xdr:row>11</xdr:row>
                <xdr:rowOff>28575</xdr:rowOff>
              </from>
              <to>
                <xdr:col>0</xdr:col>
                <xdr:colOff>533400</xdr:colOff>
                <xdr:row>11</xdr:row>
                <xdr:rowOff>266700</xdr:rowOff>
              </to>
            </anchor>
          </objectPr>
        </oleObject>
      </mc:Choice>
      <mc:Fallback>
        <oleObject progId="Equation.DSMT4" shapeId="1068" r:id="rId81"/>
      </mc:Fallback>
    </mc:AlternateContent>
    <mc:AlternateContent xmlns:mc="http://schemas.openxmlformats.org/markup-compatibility/2006">
      <mc:Choice Requires="x14">
        <oleObject progId="Equation.DSMT4" shapeId="1069" r:id="rId83">
          <objectPr defaultSize="0" r:id="rId84">
            <anchor moveWithCells="1">
              <from>
                <xdr:col>13</xdr:col>
                <xdr:colOff>104775</xdr:colOff>
                <xdr:row>7</xdr:row>
                <xdr:rowOff>38100</xdr:rowOff>
              </from>
              <to>
                <xdr:col>13</xdr:col>
                <xdr:colOff>485775</xdr:colOff>
                <xdr:row>7</xdr:row>
                <xdr:rowOff>276225</xdr:rowOff>
              </to>
            </anchor>
          </objectPr>
        </oleObject>
      </mc:Choice>
      <mc:Fallback>
        <oleObject progId="Equation.DSMT4" shapeId="1069" r:id="rId8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20" sqref="E20"/>
    </sheetView>
  </sheetViews>
  <sheetFormatPr defaultRowHeight="15" x14ac:dyDescent="0.25"/>
  <sheetData>
    <row r="1" spans="1:9" x14ac:dyDescent="0.25">
      <c r="A1">
        <v>6.4102564102564097E-2</v>
      </c>
      <c r="B1">
        <v>9.6153846153846159E-2</v>
      </c>
      <c r="C1">
        <v>0.12820512820512819</v>
      </c>
      <c r="D1">
        <v>0.16025641025641027</v>
      </c>
      <c r="E1">
        <v>0.19230769230769232</v>
      </c>
      <c r="F1">
        <v>0.25641025641025639</v>
      </c>
      <c r="G1">
        <v>6.4102564102564097E-2</v>
      </c>
      <c r="H1">
        <v>2.564102564102564E-2</v>
      </c>
      <c r="I1">
        <v>1.282051282051282E-2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Edward99</dc:creator>
  <cp:lastModifiedBy>Edward99</cp:lastModifiedBy>
  <dcterms:created xsi:type="dcterms:W3CDTF">2018-05-02T17:15:47Z</dcterms:created>
  <dcterms:modified xsi:type="dcterms:W3CDTF">2018-05-03T19:12:24Z</dcterms:modified>
</cp:coreProperties>
</file>