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bb916d8bd528a6/Projects/ventilatedFaceShield/"/>
    </mc:Choice>
  </mc:AlternateContent>
  <xr:revisionPtr revIDLastSave="117" documentId="8_{11D21071-F1AF-4BD3-88A9-804B14AE565C}" xr6:coauthVersionLast="47" xr6:coauthVersionMax="47" xr10:uidLastSave="{3554FF1A-D3E7-4A36-907A-D15DA0F04563}"/>
  <bookViews>
    <workbookView xWindow="7095" yWindow="1815" windowWidth="21705" windowHeight="17700" xr2:uid="{59E5612C-13DA-40A7-B684-D674D186E7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N17" i="1" l="1"/>
  <c r="F4" i="1"/>
  <c r="N4" i="1" s="1"/>
  <c r="F20" i="1"/>
  <c r="N20" i="1" s="1"/>
  <c r="F19" i="1"/>
  <c r="N19" i="1" s="1"/>
  <c r="F18" i="1"/>
  <c r="F17" i="1"/>
  <c r="F16" i="1"/>
  <c r="F15" i="1"/>
  <c r="F14" i="1"/>
  <c r="F13" i="1"/>
  <c r="F12" i="1"/>
  <c r="N12" i="1" s="1"/>
  <c r="F11" i="1"/>
  <c r="N11" i="1" s="1"/>
  <c r="F10" i="1"/>
  <c r="N10" i="1" s="1"/>
  <c r="F9" i="1"/>
  <c r="F8" i="1"/>
  <c r="N8" i="1" s="1"/>
  <c r="F7" i="1"/>
  <c r="F6" i="1"/>
  <c r="N6" i="1" s="1"/>
  <c r="F5" i="1"/>
  <c r="H12" i="1"/>
  <c r="H13" i="1" l="1"/>
  <c r="J13" i="1" s="1"/>
  <c r="H16" i="1"/>
  <c r="J16" i="1" s="1"/>
  <c r="H9" i="1"/>
  <c r="J9" i="1" s="1"/>
  <c r="H17" i="1"/>
  <c r="J17" i="1" s="1"/>
  <c r="K4" i="1"/>
  <c r="L4" i="1" s="1"/>
  <c r="K10" i="1"/>
  <c r="L10" i="1" s="1"/>
  <c r="K18" i="1"/>
  <c r="L18" i="1" s="1"/>
  <c r="N16" i="1"/>
  <c r="N18" i="1"/>
  <c r="H5" i="1"/>
  <c r="J5" i="1" s="1"/>
  <c r="K6" i="1"/>
  <c r="L6" i="1" s="1"/>
  <c r="K14" i="1"/>
  <c r="L14" i="1" s="1"/>
  <c r="K7" i="1"/>
  <c r="L7" i="1" s="1"/>
  <c r="N7" i="1"/>
  <c r="H15" i="1"/>
  <c r="J15" i="1" s="1"/>
  <c r="N15" i="1"/>
  <c r="H8" i="1"/>
  <c r="J8" i="1" s="1"/>
  <c r="H11" i="1"/>
  <c r="H19" i="1"/>
  <c r="J19" i="1" s="1"/>
  <c r="N13" i="1"/>
  <c r="N9" i="1"/>
  <c r="K12" i="1"/>
  <c r="L12" i="1" s="1"/>
  <c r="H20" i="1"/>
  <c r="J20" i="1" s="1"/>
  <c r="N5" i="1"/>
  <c r="N14" i="1"/>
  <c r="H10" i="1"/>
  <c r="J10" i="1" s="1"/>
  <c r="H6" i="1"/>
  <c r="J6" i="1" s="1"/>
  <c r="H14" i="1"/>
  <c r="J14" i="1" s="1"/>
  <c r="H18" i="1"/>
  <c r="J18" i="1" s="1"/>
  <c r="K20" i="1"/>
  <c r="L20" i="1" s="1"/>
  <c r="K8" i="1"/>
  <c r="L8" i="1" s="1"/>
  <c r="H7" i="1"/>
  <c r="J7" i="1" s="1"/>
  <c r="H4" i="1"/>
  <c r="J4" i="1" s="1"/>
  <c r="K13" i="1"/>
  <c r="L13" i="1" s="1"/>
  <c r="K15" i="1"/>
  <c r="L15" i="1" s="1"/>
  <c r="K9" i="1"/>
  <c r="L9" i="1" s="1"/>
  <c r="K16" i="1"/>
  <c r="L16" i="1" s="1"/>
  <c r="K11" i="1"/>
  <c r="L11" i="1" s="1"/>
  <c r="K17" i="1"/>
  <c r="L17" i="1" s="1"/>
  <c r="K5" i="1"/>
  <c r="L5" i="1" s="1"/>
  <c r="K19" i="1"/>
  <c r="L19" i="1" s="1"/>
  <c r="J11" i="1"/>
  <c r="J12" i="1"/>
</calcChain>
</file>

<file path=xl/sharedStrings.xml><?xml version="1.0" encoding="utf-8"?>
<sst xmlns="http://schemas.openxmlformats.org/spreadsheetml/2006/main" count="22" uniqueCount="17">
  <si>
    <t>phi</t>
  </si>
  <si>
    <t>L</t>
  </si>
  <si>
    <t>a</t>
  </si>
  <si>
    <t>E pub</t>
  </si>
  <si>
    <t>alpha</t>
  </si>
  <si>
    <t>E @1m</t>
  </si>
  <si>
    <t>uW/cm^2</t>
  </si>
  <si>
    <t>cm</t>
  </si>
  <si>
    <t>rad</t>
  </si>
  <si>
    <t>deg</t>
  </si>
  <si>
    <t>uW</t>
  </si>
  <si>
    <t>%</t>
  </si>
  <si>
    <t>err</t>
  </si>
  <si>
    <t>GPH###L</t>
  </si>
  <si>
    <t>model no.</t>
  </si>
  <si>
    <t>E @bulb</t>
  </si>
  <si>
    <t>bulb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</si>
</sst>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E7ED8-233D-4704-BB5E-5C0E33F9BF6F}">
  <dimension ref="C2:N27"/>
  <sheetViews>
    <sheetView tabSelected="1" workbookViewId="0">
      <selection activeCell="J25" sqref="J25"/>
    </sheetView>
  </sheetViews>
  <sheetFormatPr defaultRowHeight="15" x14ac:dyDescent="0.25"/>
  <cols>
    <col min="4" max="4" width="9.140625" style="8"/>
    <col min="8" max="8" width="9.140625" style="3"/>
    <col min="13" max="13" width="9.140625" style="8"/>
  </cols>
  <sheetData>
    <row r="2" spans="3:14" s="4" customFormat="1" x14ac:dyDescent="0.25">
      <c r="C2" s="4" t="s">
        <v>14</v>
      </c>
      <c r="D2" s="6" t="s">
        <v>0</v>
      </c>
      <c r="E2" s="4" t="s">
        <v>16</v>
      </c>
      <c r="F2" s="4" t="s">
        <v>1</v>
      </c>
      <c r="G2" s="4" t="s">
        <v>2</v>
      </c>
      <c r="H2" s="5" t="s">
        <v>5</v>
      </c>
      <c r="I2" s="4" t="s">
        <v>3</v>
      </c>
      <c r="J2" s="4" t="s">
        <v>12</v>
      </c>
      <c r="K2" s="4" t="s">
        <v>4</v>
      </c>
      <c r="L2" s="4" t="s">
        <v>4</v>
      </c>
      <c r="M2" s="6"/>
      <c r="N2" s="5" t="s">
        <v>15</v>
      </c>
    </row>
    <row r="3" spans="3:14" s="4" customFormat="1" x14ac:dyDescent="0.25">
      <c r="C3" s="4" t="s">
        <v>13</v>
      </c>
      <c r="D3" s="6" t="s">
        <v>10</v>
      </c>
      <c r="E3" s="4" t="s">
        <v>7</v>
      </c>
      <c r="F3" s="4" t="s">
        <v>7</v>
      </c>
      <c r="G3" s="4" t="s">
        <v>7</v>
      </c>
      <c r="H3" s="5" t="s">
        <v>6</v>
      </c>
      <c r="I3" s="4" t="s">
        <v>6</v>
      </c>
      <c r="J3" s="4" t="s">
        <v>11</v>
      </c>
      <c r="K3" s="4" t="s">
        <v>8</v>
      </c>
      <c r="L3" s="4" t="s">
        <v>9</v>
      </c>
      <c r="M3" s="6"/>
      <c r="N3" s="5" t="s">
        <v>6</v>
      </c>
    </row>
    <row r="4" spans="3:14" x14ac:dyDescent="0.25">
      <c r="C4">
        <v>212</v>
      </c>
      <c r="D4" s="7">
        <v>2700000</v>
      </c>
      <c r="E4" s="1">
        <f>1.5/100</f>
        <v>1.4999999999999999E-2</v>
      </c>
      <c r="F4">
        <f>C4/10</f>
        <v>21.2</v>
      </c>
      <c r="G4">
        <v>100</v>
      </c>
      <c r="H4" s="3">
        <f t="shared" ref="H4:H20" si="0">(D4)/(2*PI()*PI()*G4*F4)*(2*ATAN(F4/(2*G4))+SIN(2*ATAN(F4/(2*G4))))</f>
        <v>27.153849814347613</v>
      </c>
      <c r="I4">
        <v>26</v>
      </c>
      <c r="J4" s="2">
        <f>(I4-H4)/I4</f>
        <v>-4.4378839013369711E-2</v>
      </c>
      <c r="K4">
        <f t="shared" ref="K4:K20" si="1">ATAN(F4/(2*G4))</f>
        <v>0.1056056498234</v>
      </c>
      <c r="L4">
        <f t="shared" ref="L4:L19" si="2">K4*180/PI()</f>
        <v>6.0507580276173067</v>
      </c>
      <c r="M4" s="7"/>
      <c r="N4" s="1">
        <f>D4/(PI()*(E4/2)*F4)</f>
        <v>5405262.2182153137</v>
      </c>
    </row>
    <row r="5" spans="3:14" x14ac:dyDescent="0.25">
      <c r="C5">
        <v>238</v>
      </c>
      <c r="D5" s="7">
        <v>3000000</v>
      </c>
      <c r="E5" s="1">
        <f t="shared" ref="E5:E20" si="3">1.5/100</f>
        <v>1.4999999999999999E-2</v>
      </c>
      <c r="F5">
        <f t="shared" ref="F5:F19" si="4">C5/10</f>
        <v>23.8</v>
      </c>
      <c r="G5">
        <v>100</v>
      </c>
      <c r="H5" s="3">
        <f t="shared" si="0"/>
        <v>30.113001881538164</v>
      </c>
      <c r="I5">
        <v>30</v>
      </c>
      <c r="J5" s="2">
        <f t="shared" ref="J5:J20" si="5">(I5-H5)/I5</f>
        <v>-3.7667293846054641E-3</v>
      </c>
      <c r="K5">
        <f t="shared" si="1"/>
        <v>0.11844300529034742</v>
      </c>
      <c r="L5">
        <f t="shared" si="2"/>
        <v>6.7862843159825887</v>
      </c>
      <c r="M5" s="7"/>
      <c r="N5" s="1">
        <f t="shared" ref="N5:N20" si="6">D5/(PI()*(E5/2)*F5)</f>
        <v>5349745.9862821968</v>
      </c>
    </row>
    <row r="6" spans="3:14" x14ac:dyDescent="0.25">
      <c r="C6">
        <v>250</v>
      </c>
      <c r="D6" s="7">
        <v>3200000</v>
      </c>
      <c r="E6" s="1">
        <f t="shared" si="3"/>
        <v>1.4999999999999999E-2</v>
      </c>
      <c r="F6">
        <f t="shared" si="4"/>
        <v>25</v>
      </c>
      <c r="G6">
        <v>100</v>
      </c>
      <c r="H6" s="3">
        <f t="shared" si="0"/>
        <v>32.089721298592167</v>
      </c>
      <c r="I6">
        <v>32</v>
      </c>
      <c r="J6" s="2">
        <f t="shared" si="5"/>
        <v>-2.8037905810052166E-3</v>
      </c>
      <c r="K6">
        <f t="shared" si="1"/>
        <v>0.12435499454676144</v>
      </c>
      <c r="L6">
        <f t="shared" si="2"/>
        <v>7.1250163489017977</v>
      </c>
      <c r="M6" s="7"/>
      <c r="N6" s="1">
        <f t="shared" si="6"/>
        <v>5432488.7242033612</v>
      </c>
    </row>
    <row r="7" spans="3:14" x14ac:dyDescent="0.25">
      <c r="C7">
        <v>254</v>
      </c>
      <c r="D7" s="7">
        <v>3300000</v>
      </c>
      <c r="E7" s="1">
        <f t="shared" si="3"/>
        <v>1.4999999999999999E-2</v>
      </c>
      <c r="F7">
        <f t="shared" si="4"/>
        <v>25.4</v>
      </c>
      <c r="G7">
        <v>100</v>
      </c>
      <c r="H7" s="3">
        <f t="shared" si="0"/>
        <v>33.081604526606959</v>
      </c>
      <c r="I7">
        <v>33</v>
      </c>
      <c r="J7" s="2">
        <f t="shared" si="5"/>
        <v>-2.4728644426351329E-3</v>
      </c>
      <c r="K7">
        <f t="shared" si="1"/>
        <v>0.1263237381579653</v>
      </c>
      <c r="L7">
        <f t="shared" si="2"/>
        <v>7.2378170487671234</v>
      </c>
      <c r="M7" s="7"/>
      <c r="N7" s="1">
        <f t="shared" si="6"/>
        <v>5514029.524443618</v>
      </c>
    </row>
    <row r="8" spans="3:14" x14ac:dyDescent="0.25">
      <c r="C8">
        <v>275</v>
      </c>
      <c r="D8" s="7">
        <v>3500000</v>
      </c>
      <c r="E8" s="1">
        <f t="shared" si="3"/>
        <v>1.4999999999999999E-2</v>
      </c>
      <c r="F8">
        <f t="shared" si="4"/>
        <v>27.5</v>
      </c>
      <c r="G8">
        <v>100</v>
      </c>
      <c r="H8" s="3">
        <f t="shared" si="0"/>
        <v>35.022911166173188</v>
      </c>
      <c r="I8">
        <v>35</v>
      </c>
      <c r="J8" s="2">
        <f t="shared" si="5"/>
        <v>-6.5460474780536519E-4</v>
      </c>
      <c r="K8">
        <f t="shared" si="1"/>
        <v>0.1366431624910871</v>
      </c>
      <c r="L8">
        <f t="shared" si="2"/>
        <v>7.8290765100596067</v>
      </c>
      <c r="M8" s="7"/>
      <c r="N8" s="1">
        <f t="shared" si="6"/>
        <v>5401622.3109976603</v>
      </c>
    </row>
    <row r="9" spans="3:14" x14ac:dyDescent="0.25">
      <c r="C9">
        <v>287</v>
      </c>
      <c r="D9" s="7">
        <v>4000000</v>
      </c>
      <c r="E9" s="1">
        <f t="shared" si="3"/>
        <v>1.4999999999999999E-2</v>
      </c>
      <c r="F9">
        <f t="shared" si="4"/>
        <v>28.7</v>
      </c>
      <c r="G9">
        <v>100</v>
      </c>
      <c r="H9" s="3">
        <f t="shared" si="0"/>
        <v>39.982204997322789</v>
      </c>
      <c r="I9">
        <v>40</v>
      </c>
      <c r="J9" s="2">
        <f t="shared" si="5"/>
        <v>4.4487506693027259E-4</v>
      </c>
      <c r="K9">
        <f t="shared" si="1"/>
        <v>0.14252699782593997</v>
      </c>
      <c r="L9">
        <f t="shared" si="2"/>
        <v>8.1661954420966207</v>
      </c>
      <c r="M9" s="7"/>
      <c r="N9" s="1">
        <f t="shared" si="6"/>
        <v>5915166.2937754374</v>
      </c>
    </row>
    <row r="10" spans="3:14" x14ac:dyDescent="0.25">
      <c r="C10">
        <v>303</v>
      </c>
      <c r="D10" s="7">
        <v>4300000</v>
      </c>
      <c r="E10" s="1">
        <f t="shared" si="3"/>
        <v>1.4999999999999999E-2</v>
      </c>
      <c r="F10">
        <f t="shared" si="4"/>
        <v>30.3</v>
      </c>
      <c r="G10">
        <v>100</v>
      </c>
      <c r="H10" s="3">
        <f t="shared" si="0"/>
        <v>42.91492824745584</v>
      </c>
      <c r="I10">
        <v>43</v>
      </c>
      <c r="J10" s="2">
        <f t="shared" si="5"/>
        <v>1.9784128498641757E-3</v>
      </c>
      <c r="K10">
        <f t="shared" si="1"/>
        <v>0.15035661648377044</v>
      </c>
      <c r="L10">
        <f t="shared" si="2"/>
        <v>8.6147995463871911</v>
      </c>
      <c r="M10" s="7"/>
      <c r="N10" s="1">
        <f t="shared" si="6"/>
        <v>6023025.3491322333</v>
      </c>
    </row>
    <row r="11" spans="3:14" x14ac:dyDescent="0.25">
      <c r="C11">
        <v>330</v>
      </c>
      <c r="D11" s="7">
        <v>4600000</v>
      </c>
      <c r="E11" s="1">
        <f t="shared" si="3"/>
        <v>1.4999999999999999E-2</v>
      </c>
      <c r="F11">
        <f t="shared" si="4"/>
        <v>33</v>
      </c>
      <c r="G11">
        <v>100</v>
      </c>
      <c r="H11" s="3">
        <f t="shared" si="0"/>
        <v>45.782017749494088</v>
      </c>
      <c r="I11">
        <v>46</v>
      </c>
      <c r="J11" s="2">
        <f t="shared" si="5"/>
        <v>4.7387445762154812E-3</v>
      </c>
      <c r="K11">
        <f t="shared" si="1"/>
        <v>0.16352661882099317</v>
      </c>
      <c r="L11">
        <f t="shared" si="2"/>
        <v>9.3693850964874841</v>
      </c>
      <c r="M11" s="7"/>
      <c r="N11" s="1">
        <f t="shared" si="6"/>
        <v>5916062.5310926754</v>
      </c>
    </row>
    <row r="12" spans="3:14" x14ac:dyDescent="0.25">
      <c r="C12">
        <v>357</v>
      </c>
      <c r="D12" s="7">
        <v>5700000</v>
      </c>
      <c r="E12" s="1">
        <f t="shared" si="3"/>
        <v>1.4999999999999999E-2</v>
      </c>
      <c r="F12">
        <f t="shared" si="4"/>
        <v>35.700000000000003</v>
      </c>
      <c r="G12">
        <v>100</v>
      </c>
      <c r="H12" s="3">
        <f t="shared" si="0"/>
        <v>56.560455965133897</v>
      </c>
      <c r="I12">
        <v>58</v>
      </c>
      <c r="J12" s="2">
        <f t="shared" si="5"/>
        <v>2.4819724739070733E-2</v>
      </c>
      <c r="K12">
        <f t="shared" si="1"/>
        <v>0.17663963395368099</v>
      </c>
      <c r="L12">
        <f t="shared" si="2"/>
        <v>10.120705520281676</v>
      </c>
      <c r="M12" s="7"/>
      <c r="N12" s="1">
        <f t="shared" si="6"/>
        <v>6776344.915957449</v>
      </c>
    </row>
    <row r="13" spans="3:14" x14ac:dyDescent="0.25">
      <c r="C13">
        <v>436</v>
      </c>
      <c r="D13" s="7">
        <v>7300000</v>
      </c>
      <c r="E13" s="1">
        <f t="shared" si="3"/>
        <v>1.4999999999999999E-2</v>
      </c>
      <c r="F13">
        <f t="shared" si="4"/>
        <v>43.6</v>
      </c>
      <c r="G13">
        <v>100</v>
      </c>
      <c r="H13" s="3">
        <f t="shared" si="0"/>
        <v>71.716966932084844</v>
      </c>
      <c r="I13">
        <v>72</v>
      </c>
      <c r="J13" s="2">
        <f t="shared" si="5"/>
        <v>3.9310148321549422E-3</v>
      </c>
      <c r="K13">
        <f t="shared" si="1"/>
        <v>0.21464183750420673</v>
      </c>
      <c r="L13">
        <f t="shared" si="2"/>
        <v>12.298071395923873</v>
      </c>
      <c r="M13" s="7"/>
      <c r="N13" s="1">
        <f t="shared" si="6"/>
        <v>7106000.5172528196</v>
      </c>
    </row>
    <row r="14" spans="3:14" x14ac:dyDescent="0.25">
      <c r="C14">
        <v>450</v>
      </c>
      <c r="D14" s="7">
        <v>7500000</v>
      </c>
      <c r="E14" s="1">
        <f t="shared" si="3"/>
        <v>1.4999999999999999E-2</v>
      </c>
      <c r="F14">
        <f t="shared" si="4"/>
        <v>45</v>
      </c>
      <c r="G14">
        <v>100</v>
      </c>
      <c r="H14" s="3">
        <f t="shared" si="0"/>
        <v>73.53767922097822</v>
      </c>
      <c r="I14">
        <v>75</v>
      </c>
      <c r="J14" s="2">
        <f t="shared" si="5"/>
        <v>1.9497610386957073E-2</v>
      </c>
      <c r="K14">
        <f t="shared" si="1"/>
        <v>0.2213144423477913</v>
      </c>
      <c r="L14">
        <f t="shared" si="2"/>
        <v>12.680383491819819</v>
      </c>
      <c r="M14" s="7"/>
      <c r="N14" s="1">
        <f t="shared" si="6"/>
        <v>7073553.0263064597</v>
      </c>
    </row>
    <row r="15" spans="3:14" x14ac:dyDescent="0.25">
      <c r="C15">
        <v>463</v>
      </c>
      <c r="D15" s="7">
        <v>8000000</v>
      </c>
      <c r="E15" s="1">
        <f t="shared" si="3"/>
        <v>1.4999999999999999E-2</v>
      </c>
      <c r="F15">
        <f t="shared" si="4"/>
        <v>46.3</v>
      </c>
      <c r="G15">
        <v>100</v>
      </c>
      <c r="H15" s="3">
        <f t="shared" si="0"/>
        <v>78.293837844928618</v>
      </c>
      <c r="I15">
        <v>78</v>
      </c>
      <c r="J15" s="2">
        <f t="shared" si="5"/>
        <v>-3.7671518580592003E-3</v>
      </c>
      <c r="K15">
        <f t="shared" si="1"/>
        <v>0.22749255709591718</v>
      </c>
      <c r="L15">
        <f t="shared" si="2"/>
        <v>13.034363392234962</v>
      </c>
      <c r="M15" s="7"/>
      <c r="N15" s="1">
        <f t="shared" si="6"/>
        <v>7333273.1158252722</v>
      </c>
    </row>
    <row r="16" spans="3:14" x14ac:dyDescent="0.25">
      <c r="C16">
        <v>620</v>
      </c>
      <c r="D16" s="7">
        <v>10400000</v>
      </c>
      <c r="E16" s="1">
        <f t="shared" si="3"/>
        <v>1.4999999999999999E-2</v>
      </c>
      <c r="F16">
        <f t="shared" si="4"/>
        <v>62</v>
      </c>
      <c r="G16">
        <v>100</v>
      </c>
      <c r="H16" s="3">
        <f t="shared" si="0"/>
        <v>99.158081576462635</v>
      </c>
      <c r="I16">
        <v>104</v>
      </c>
      <c r="J16" s="2">
        <f t="shared" si="5"/>
        <v>4.6556907918628508E-2</v>
      </c>
      <c r="K16">
        <f t="shared" si="1"/>
        <v>0.30060567004239541</v>
      </c>
      <c r="L16">
        <f t="shared" si="2"/>
        <v>17.223436191131462</v>
      </c>
      <c r="M16" s="7"/>
      <c r="N16" s="1">
        <f t="shared" si="6"/>
        <v>7119188.8522826303</v>
      </c>
    </row>
    <row r="17" spans="3:14" x14ac:dyDescent="0.25">
      <c r="C17">
        <v>650</v>
      </c>
      <c r="D17" s="7">
        <v>11000000</v>
      </c>
      <c r="E17" s="1">
        <f t="shared" si="3"/>
        <v>1.4999999999999999E-2</v>
      </c>
      <c r="F17">
        <f t="shared" si="4"/>
        <v>65</v>
      </c>
      <c r="G17">
        <v>100</v>
      </c>
      <c r="H17" s="3">
        <f t="shared" si="0"/>
        <v>104.2831311266231</v>
      </c>
      <c r="I17">
        <v>109</v>
      </c>
      <c r="J17" s="2">
        <f t="shared" si="5"/>
        <v>4.3274026361255928E-2</v>
      </c>
      <c r="K17">
        <f t="shared" si="1"/>
        <v>0.3142318990843383</v>
      </c>
      <c r="L17">
        <f t="shared" si="2"/>
        <v>18.004161605913382</v>
      </c>
      <c r="M17" s="7"/>
      <c r="N17" s="1">
        <f t="shared" si="6"/>
        <v>7182376.9190188665</v>
      </c>
    </row>
    <row r="18" spans="3:14" x14ac:dyDescent="0.25">
      <c r="C18">
        <v>793</v>
      </c>
      <c r="D18" s="7">
        <v>13500000</v>
      </c>
      <c r="E18" s="1">
        <f t="shared" si="3"/>
        <v>1.4999999999999999E-2</v>
      </c>
      <c r="F18">
        <f t="shared" si="4"/>
        <v>79.3</v>
      </c>
      <c r="G18">
        <v>100</v>
      </c>
      <c r="H18" s="3">
        <f t="shared" si="0"/>
        <v>124.21249058041893</v>
      </c>
      <c r="I18">
        <v>125</v>
      </c>
      <c r="J18" s="2">
        <f t="shared" si="5"/>
        <v>6.3000753566485627E-3</v>
      </c>
      <c r="K18">
        <f t="shared" si="1"/>
        <v>0.37748549902386291</v>
      </c>
      <c r="L18">
        <f t="shared" si="2"/>
        <v>21.628325921457105</v>
      </c>
      <c r="M18" s="7"/>
      <c r="N18" s="1">
        <f t="shared" si="6"/>
        <v>7225192.8768073553</v>
      </c>
    </row>
    <row r="19" spans="3:14" x14ac:dyDescent="0.25">
      <c r="C19">
        <v>810</v>
      </c>
      <c r="D19" s="7">
        <v>13800000</v>
      </c>
      <c r="E19" s="1">
        <f t="shared" si="3"/>
        <v>1.4999999999999999E-2</v>
      </c>
      <c r="F19">
        <f t="shared" si="4"/>
        <v>81</v>
      </c>
      <c r="G19">
        <v>100</v>
      </c>
      <c r="H19" s="3">
        <f t="shared" si="0"/>
        <v>126.48650470291632</v>
      </c>
      <c r="I19">
        <v>130</v>
      </c>
      <c r="J19" s="2">
        <f t="shared" si="5"/>
        <v>2.7026886900643688E-2</v>
      </c>
      <c r="K19">
        <f t="shared" si="1"/>
        <v>0.38480927654586122</v>
      </c>
      <c r="L19">
        <f t="shared" si="2"/>
        <v>22.047947463560384</v>
      </c>
      <c r="M19" s="7"/>
      <c r="N19" s="1">
        <f t="shared" si="6"/>
        <v>7230743.0935577145</v>
      </c>
    </row>
    <row r="20" spans="3:14" x14ac:dyDescent="0.25">
      <c r="C20">
        <v>843</v>
      </c>
      <c r="D20" s="7">
        <v>15000000</v>
      </c>
      <c r="E20" s="1">
        <f t="shared" si="3"/>
        <v>1.4999999999999999E-2</v>
      </c>
      <c r="F20">
        <f>C20/10</f>
        <v>84.3</v>
      </c>
      <c r="G20">
        <v>100</v>
      </c>
      <c r="H20" s="3">
        <f t="shared" si="0"/>
        <v>136.44373040201674</v>
      </c>
      <c r="I20">
        <v>136</v>
      </c>
      <c r="J20" s="2">
        <f t="shared" si="5"/>
        <v>-3.2627235442407375E-3</v>
      </c>
      <c r="K20">
        <f t="shared" si="1"/>
        <v>0.39890238485786478</v>
      </c>
      <c r="L20">
        <f>K20*180/PI()</f>
        <v>22.855423090058927</v>
      </c>
      <c r="M20" s="7"/>
      <c r="N20" s="1">
        <f t="shared" si="6"/>
        <v>7551835.9711456867</v>
      </c>
    </row>
    <row r="21" spans="3:14" x14ac:dyDescent="0.25">
      <c r="D21" s="7"/>
      <c r="E21" s="1"/>
      <c r="J21" s="2"/>
    </row>
    <row r="22" spans="3:14" x14ac:dyDescent="0.25">
      <c r="D22" s="7"/>
      <c r="E22" s="1"/>
    </row>
    <row r="23" spans="3:14" x14ac:dyDescent="0.25">
      <c r="D23" s="7"/>
      <c r="E23" s="1"/>
      <c r="J23" s="2"/>
    </row>
    <row r="24" spans="3:14" x14ac:dyDescent="0.25">
      <c r="D24" s="7"/>
      <c r="E24" s="1"/>
      <c r="J24" s="2"/>
    </row>
    <row r="25" spans="3:14" x14ac:dyDescent="0.25">
      <c r="D25" s="7"/>
      <c r="E25" s="1"/>
      <c r="J25" s="2"/>
    </row>
    <row r="26" spans="3:14" x14ac:dyDescent="0.25">
      <c r="D26" s="7"/>
      <c r="E26" s="1"/>
      <c r="J26" s="2"/>
    </row>
    <row r="27" spans="3:14" x14ac:dyDescent="0.25">
      <c r="D27" s="7"/>
      <c r="E27" s="1"/>
      <c r="J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Miller</dc:creator>
  <cp:lastModifiedBy>Todd Miller</cp:lastModifiedBy>
  <dcterms:created xsi:type="dcterms:W3CDTF">2021-02-20T06:49:02Z</dcterms:created>
  <dcterms:modified xsi:type="dcterms:W3CDTF">2023-01-13T06:50:06Z</dcterms:modified>
</cp:coreProperties>
</file>