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fbb916d8bd528a6/Projects/engineeringExcelWorksheets/"/>
    </mc:Choice>
  </mc:AlternateContent>
  <xr:revisionPtr revIDLastSave="66" documentId="8_{B1FCE7F8-3ACB-4B95-8249-1A3CFD37D264}" xr6:coauthVersionLast="47" xr6:coauthVersionMax="47" xr10:uidLastSave="{ADA0E832-22F2-473E-A202-E4EF40583E0F}"/>
  <bookViews>
    <workbookView xWindow="5655" yWindow="465" windowWidth="30540" windowHeight="19425" tabRatio="386" xr2:uid="{E6ACD660-B29F-43CB-9A2F-D1C43B176AA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5" i="1" l="1"/>
  <c r="I10" i="1"/>
  <c r="H10" i="1"/>
  <c r="G11" i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E10" i="1"/>
  <c r="D5" i="1" s="1"/>
  <c r="G71" i="1" l="1"/>
  <c r="L5" i="1"/>
  <c r="H5" i="1"/>
  <c r="U5" i="1" l="1"/>
  <c r="G72" i="1"/>
  <c r="G73" i="1" s="1"/>
  <c r="V5" i="1" l="1"/>
  <c r="I73" i="1" s="1"/>
  <c r="H11" i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G74" i="1"/>
  <c r="O10" i="1" l="1"/>
  <c r="I36" i="1"/>
  <c r="I12" i="1"/>
  <c r="I52" i="1"/>
  <c r="N10" i="1"/>
  <c r="I31" i="1"/>
  <c r="I20" i="1"/>
  <c r="I15" i="1"/>
  <c r="I44" i="1"/>
  <c r="I14" i="1"/>
  <c r="M10" i="1"/>
  <c r="I28" i="1"/>
  <c r="K10" i="1"/>
  <c r="L10" i="1"/>
  <c r="I23" i="1"/>
  <c r="I18" i="1"/>
  <c r="I70" i="1"/>
  <c r="I60" i="1"/>
  <c r="I49" i="1"/>
  <c r="I50" i="1"/>
  <c r="I51" i="1"/>
  <c r="I53" i="1"/>
  <c r="I54" i="1"/>
  <c r="I47" i="1"/>
  <c r="I57" i="1"/>
  <c r="I58" i="1"/>
  <c r="I59" i="1"/>
  <c r="I62" i="1"/>
  <c r="I63" i="1"/>
  <c r="I11" i="1"/>
  <c r="I56" i="1"/>
  <c r="I37" i="1"/>
  <c r="I64" i="1"/>
  <c r="I43" i="1"/>
  <c r="I16" i="1"/>
  <c r="I61" i="1"/>
  <c r="I39" i="1"/>
  <c r="I25" i="1"/>
  <c r="I29" i="1"/>
  <c r="I34" i="1"/>
  <c r="I24" i="1"/>
  <c r="I55" i="1"/>
  <c r="I65" i="1"/>
  <c r="I66" i="1"/>
  <c r="I67" i="1"/>
  <c r="I69" i="1"/>
  <c r="I32" i="1"/>
  <c r="I13" i="1"/>
  <c r="I48" i="1"/>
  <c r="I26" i="1"/>
  <c r="I27" i="1"/>
  <c r="I30" i="1"/>
  <c r="I33" i="1"/>
  <c r="I35" i="1"/>
  <c r="I41" i="1"/>
  <c r="I46" i="1"/>
  <c r="I40" i="1"/>
  <c r="I17" i="1"/>
  <c r="I68" i="1"/>
  <c r="I19" i="1"/>
  <c r="I21" i="1"/>
  <c r="I22" i="1"/>
  <c r="I38" i="1"/>
  <c r="I42" i="1"/>
  <c r="I45" i="1"/>
  <c r="J10" i="1"/>
  <c r="I71" i="1"/>
  <c r="I72" i="1"/>
  <c r="I74" i="1"/>
  <c r="G75" i="1"/>
  <c r="G76" i="1" l="1"/>
  <c r="I75" i="1"/>
  <c r="G77" i="1" l="1"/>
  <c r="I76" i="1"/>
  <c r="G78" i="1" l="1"/>
  <c r="I77" i="1"/>
  <c r="I78" i="1" l="1"/>
  <c r="G79" i="1"/>
  <c r="I79" i="1" l="1"/>
  <c r="G80" i="1"/>
  <c r="G81" i="1" l="1"/>
  <c r="I80" i="1"/>
  <c r="G82" i="1" l="1"/>
  <c r="I81" i="1"/>
  <c r="G83" i="1" l="1"/>
  <c r="I82" i="1"/>
  <c r="G84" i="1" l="1"/>
  <c r="I83" i="1"/>
  <c r="G85" i="1" l="1"/>
  <c r="I84" i="1"/>
  <c r="G86" i="1" l="1"/>
  <c r="I85" i="1"/>
  <c r="I86" i="1" l="1"/>
  <c r="G87" i="1"/>
  <c r="I87" i="1" l="1"/>
  <c r="G88" i="1"/>
  <c r="I88" i="1" l="1"/>
  <c r="G89" i="1"/>
  <c r="G90" i="1" l="1"/>
  <c r="I89" i="1"/>
  <c r="G91" i="1" l="1"/>
  <c r="I90" i="1"/>
  <c r="G92" i="1" l="1"/>
  <c r="I91" i="1"/>
  <c r="G93" i="1" l="1"/>
  <c r="I92" i="1"/>
  <c r="G94" i="1" l="1"/>
  <c r="I93" i="1"/>
  <c r="I94" i="1" l="1"/>
  <c r="G95" i="1"/>
  <c r="I95" i="1" l="1"/>
  <c r="G96" i="1"/>
  <c r="G97" i="1" l="1"/>
  <c r="I96" i="1"/>
  <c r="G98" i="1" l="1"/>
  <c r="I97" i="1"/>
  <c r="G99" i="1" l="1"/>
  <c r="I98" i="1"/>
  <c r="G100" i="1" l="1"/>
  <c r="I99" i="1"/>
  <c r="I100" i="1" l="1"/>
  <c r="G101" i="1"/>
  <c r="G102" i="1" l="1"/>
  <c r="I101" i="1"/>
  <c r="I102" i="1" l="1"/>
  <c r="G103" i="1"/>
  <c r="I103" i="1" l="1"/>
  <c r="G104" i="1"/>
  <c r="I104" i="1" l="1"/>
  <c r="G105" i="1"/>
  <c r="G106" i="1" l="1"/>
  <c r="I105" i="1"/>
  <c r="G107" i="1" l="1"/>
  <c r="I106" i="1"/>
  <c r="G108" i="1" l="1"/>
  <c r="I107" i="1"/>
  <c r="I108" i="1" l="1"/>
  <c r="G109" i="1"/>
  <c r="G110" i="1" l="1"/>
  <c r="I109" i="1"/>
  <c r="I110" i="1" l="1"/>
  <c r="G111" i="1"/>
  <c r="I111" i="1" l="1"/>
  <c r="G112" i="1"/>
  <c r="I112" i="1" l="1"/>
  <c r="G113" i="1"/>
  <c r="G114" i="1" l="1"/>
  <c r="I113" i="1"/>
  <c r="G115" i="1" l="1"/>
  <c r="I114" i="1"/>
  <c r="G116" i="1" l="1"/>
  <c r="I115" i="1"/>
  <c r="I116" i="1" l="1"/>
  <c r="G117" i="1"/>
  <c r="G118" i="1" l="1"/>
  <c r="I117" i="1"/>
  <c r="I118" i="1" l="1"/>
  <c r="G119" i="1"/>
  <c r="I119" i="1" l="1"/>
  <c r="G120" i="1"/>
  <c r="I120" i="1" l="1"/>
  <c r="G121" i="1"/>
  <c r="G122" i="1" l="1"/>
  <c r="I121" i="1"/>
  <c r="G123" i="1" l="1"/>
  <c r="I122" i="1"/>
  <c r="G124" i="1" l="1"/>
  <c r="I123" i="1"/>
  <c r="I124" i="1" l="1"/>
  <c r="G125" i="1"/>
  <c r="G126" i="1" l="1"/>
  <c r="I125" i="1"/>
  <c r="I126" i="1" l="1"/>
  <c r="G127" i="1"/>
  <c r="I127" i="1" l="1"/>
  <c r="G128" i="1"/>
  <c r="I128" i="1" l="1"/>
  <c r="G129" i="1"/>
  <c r="G130" i="1" l="1"/>
  <c r="I129" i="1"/>
  <c r="I130" i="1" l="1"/>
</calcChain>
</file>

<file path=xl/sharedStrings.xml><?xml version="1.0" encoding="utf-8"?>
<sst xmlns="http://schemas.openxmlformats.org/spreadsheetml/2006/main" count="75" uniqueCount="42">
  <si>
    <t>V</t>
  </si>
  <si>
    <t>L</t>
  </si>
  <si>
    <t>W</t>
  </si>
  <si>
    <t>H</t>
  </si>
  <si>
    <t>[ft]</t>
  </si>
  <si>
    <t>[ft^3]</t>
  </si>
  <si>
    <t>Qdot SA</t>
  </si>
  <si>
    <t>Qdot OA</t>
  </si>
  <si>
    <t>[CFM]</t>
  </si>
  <si>
    <t>Purge</t>
  </si>
  <si>
    <t>HVAC System</t>
  </si>
  <si>
    <t>Room Filter</t>
  </si>
  <si>
    <t>Room UVGI</t>
  </si>
  <si>
    <t>=</t>
  </si>
  <si>
    <t>Pf</t>
  </si>
  <si>
    <t>Pf purge</t>
  </si>
  <si>
    <t>[C/C0]</t>
  </si>
  <si>
    <t>Room</t>
  </si>
  <si>
    <t>R filter</t>
  </si>
  <si>
    <t>Pf filter</t>
  </si>
  <si>
    <t>R uvgi</t>
  </si>
  <si>
    <t>Pf uvgi</t>
  </si>
  <si>
    <t>Pf hvac</t>
  </si>
  <si>
    <t>t</t>
  </si>
  <si>
    <t>[min]</t>
  </si>
  <si>
    <t>Pf room</t>
  </si>
  <si>
    <t>Ev</t>
  </si>
  <si>
    <t>[ . ]</t>
  </si>
  <si>
    <t>t@ log 1</t>
  </si>
  <si>
    <t>t@ log 2</t>
  </si>
  <si>
    <t>t@ log 3</t>
  </si>
  <si>
    <t>t@ log 4</t>
  </si>
  <si>
    <t>t@ log 5</t>
  </si>
  <si>
    <t>t@ log 6</t>
  </si>
  <si>
    <t>[%]</t>
  </si>
  <si>
    <t>k</t>
  </si>
  <si>
    <t>check</t>
  </si>
  <si>
    <t>Location</t>
  </si>
  <si>
    <t>MA/RA</t>
  </si>
  <si>
    <t>MA</t>
  </si>
  <si>
    <t>X</t>
  </si>
  <si>
    <t>Room Pf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</si>
</sst>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%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2" borderId="0" xfId="0" applyFont="1" applyFill="1"/>
    <xf numFmtId="0" fontId="3" fillId="0" borderId="0" xfId="0" applyFont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3" fillId="0" borderId="0" xfId="0" applyFont="1"/>
    <xf numFmtId="0" fontId="0" fillId="2" borderId="3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3" fillId="0" borderId="0" xfId="0" quotePrefix="1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2" xfId="0" applyFill="1" applyBorder="1" applyAlignment="1">
      <alignment horizontal="center"/>
    </xf>
    <xf numFmtId="3" fontId="1" fillId="2" borderId="0" xfId="0" applyNumberFormat="1" applyFont="1" applyFill="1" applyAlignment="1">
      <alignment horizontal="right" vertical="top"/>
    </xf>
    <xf numFmtId="3" fontId="3" fillId="0" borderId="0" xfId="0" quotePrefix="1" applyNumberFormat="1" applyFont="1" applyAlignment="1">
      <alignment horizontal="right" vertical="top"/>
    </xf>
    <xf numFmtId="3" fontId="0" fillId="0" borderId="0" xfId="0" applyNumberFormat="1" applyAlignment="1">
      <alignment horizontal="right" vertical="top"/>
    </xf>
    <xf numFmtId="0" fontId="1" fillId="2" borderId="0" xfId="0" applyFont="1" applyFill="1" applyAlignment="1">
      <alignment horizontal="right"/>
    </xf>
    <xf numFmtId="0" fontId="3" fillId="0" borderId="0" xfId="0" quotePrefix="1" applyFont="1" applyAlignment="1">
      <alignment horizontal="center"/>
    </xf>
    <xf numFmtId="0" fontId="3" fillId="0" borderId="0" xfId="0" applyFont="1" applyBorder="1" applyAlignment="1">
      <alignment horizontal="right"/>
    </xf>
    <xf numFmtId="0" fontId="0" fillId="2" borderId="1" xfId="0" applyFill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0" fillId="0" borderId="0" xfId="0" applyNumberFormat="1"/>
    <xf numFmtId="0" fontId="2" fillId="0" borderId="0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3" fillId="0" borderId="0" xfId="0" quotePrefix="1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quotePrefix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Population Fraction</a:t>
            </a:r>
            <a:r>
              <a:rPr lang="en-US" baseline="0"/>
              <a:t> [C/C0]</a:t>
            </a:r>
            <a:r>
              <a:rPr lang="en-US"/>
              <a:t> vs. Time [min]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Sheet1!$G$10:$G$130</c:f>
              <c:numCache>
                <c:formatCode>#,##0</c:formatCode>
                <c:ptCount val="1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</c:numCache>
            </c:numRef>
          </c:xVal>
          <c:yVal>
            <c:numRef>
              <c:f>Sheet1!$H$10:$H$130</c:f>
              <c:numCache>
                <c:formatCode>General</c:formatCode>
                <c:ptCount val="121"/>
                <c:pt idx="0">
                  <c:v>1</c:v>
                </c:pt>
                <c:pt idx="1">
                  <c:v>0.89252897908156048</c:v>
                </c:pt>
                <c:pt idx="2">
                  <c:v>0.79660797850037257</c:v>
                </c:pt>
                <c:pt idx="3">
                  <c:v>0.71099570577916316</c:v>
                </c:pt>
                <c:pt idx="4">
                  <c:v>0.63458427141045004</c:v>
                </c:pt>
                <c:pt idx="5">
                  <c:v>0.56638485190318488</c:v>
                </c:pt>
                <c:pt idx="6">
                  <c:v>0.50551489363641045</c:v>
                </c:pt>
                <c:pt idx="7">
                  <c:v>0.45118669192782906</c:v>
                </c:pt>
                <c:pt idx="8">
                  <c:v>0.40269719752153182</c:v>
                </c:pt>
                <c:pt idx="9">
                  <c:v>0.35941891858289832</c:v>
                </c:pt>
                <c:pt idx="10">
                  <c:v>0.32079180046539274</c:v>
                </c:pt>
                <c:pt idx="11">
                  <c:v>0.28631597816711263</c:v>
                </c:pt>
                <c:pt idx="12">
                  <c:v>0.25554530768823142</c:v>
                </c:pt>
                <c:pt idx="13">
                  <c:v>0.22808159258006044</c:v>
                </c:pt>
                <c:pt idx="14">
                  <c:v>0.20356943097277777</c:v>
                </c:pt>
                <c:pt idx="15">
                  <c:v>0.18169161639834755</c:v>
                </c:pt>
                <c:pt idx="16">
                  <c:v>0.16216503289169565</c:v>
                </c:pt>
                <c:pt idx="17">
                  <c:v>0.1447369912495528</c:v>
                </c:pt>
                <c:pt idx="18">
                  <c:v>0.12918195903530011</c:v>
                </c:pt>
                <c:pt idx="19">
                  <c:v>0.11529864201353238</c:v>
                </c:pt>
                <c:pt idx="20">
                  <c:v>0.10290737924582836</c:v>
                </c:pt>
                <c:pt idx="21">
                  <c:v>9.1847818138238155E-2</c:v>
                </c:pt>
                <c:pt idx="22">
                  <c:v>8.1976839353790534E-2</c:v>
                </c:pt>
                <c:pt idx="23">
                  <c:v>7.3166704736771754E-2</c:v>
                </c:pt>
                <c:pt idx="24">
                  <c:v>6.5303404281472868E-2</c:v>
                </c:pt>
                <c:pt idx="25">
                  <c:v>5.8285180753893384E-2</c:v>
                </c:pt>
                <c:pt idx="26">
                  <c:v>5.2021212873856679E-2</c:v>
                </c:pt>
                <c:pt idx="27">
                  <c:v>4.6430440016887835E-2</c:v>
                </c:pt>
                <c:pt idx="28">
                  <c:v>4.144051322658053E-2</c:v>
                </c:pt>
                <c:pt idx="29">
                  <c:v>3.6986858962735826E-2</c:v>
                </c:pt>
                <c:pt idx="30">
                  <c:v>3.3011843469444274E-2</c:v>
                </c:pt>
                <c:pt idx="31">
                  <c:v>2.9464026949383378E-2</c:v>
                </c:pt>
                <c:pt idx="32">
                  <c:v>2.6297497892764733E-2</c:v>
                </c:pt>
                <c:pt idx="33">
                  <c:v>2.3471278946628794E-2</c:v>
                </c:pt>
                <c:pt idx="34">
                  <c:v>2.0948796635973124E-2</c:v>
                </c:pt>
                <c:pt idx="35">
                  <c:v>1.8697408074492321E-2</c:v>
                </c:pt>
                <c:pt idx="36">
                  <c:v>1.6687978540197955E-2</c:v>
                </c:pt>
                <c:pt idx="37">
                  <c:v>1.489450444941787E-2</c:v>
                </c:pt>
                <c:pt idx="38">
                  <c:v>1.3293776850164692E-2</c:v>
                </c:pt>
                <c:pt idx="39">
                  <c:v>1.1865081080215575E-2</c:v>
                </c:pt>
                <c:pt idx="40">
                  <c:v>1.0589928703244746E-2</c:v>
                </c:pt>
                <c:pt idx="41">
                  <c:v>9.4518182540535463E-3</c:v>
                </c:pt>
                <c:pt idx="42">
                  <c:v>8.4360216967548692E-3</c:v>
                </c:pt>
                <c:pt idx="43">
                  <c:v>7.5293938325145171E-3</c:v>
                </c:pt>
                <c:pt idx="44">
                  <c:v>6.7202021904371797E-3</c:v>
                </c:pt>
                <c:pt idx="45">
                  <c:v>5.9979752002525628E-3</c:v>
                </c:pt>
                <c:pt idx="46">
                  <c:v>5.3533666820379383E-3</c:v>
                </c:pt>
                <c:pt idx="47">
                  <c:v>4.7780348993685618E-3</c:v>
                </c:pt>
                <c:pt idx="48">
                  <c:v>4.2645346107494887E-3</c:v>
                </c:pt>
                <c:pt idx="49">
                  <c:v>3.8062207223902209E-3</c:v>
                </c:pt>
                <c:pt idx="50">
                  <c:v>3.3971622955140234E-3</c:v>
                </c:pt>
                <c:pt idx="51">
                  <c:v>3.0320657953895017E-3</c:v>
                </c:pt>
                <c:pt idx="52">
                  <c:v>2.7062065888671114E-3</c:v>
                </c:pt>
                <c:pt idx="53">
                  <c:v>2.415367803945355E-3</c:v>
                </c:pt>
                <c:pt idx="54">
                  <c:v>2.1557857601618184E-3</c:v>
                </c:pt>
                <c:pt idx="55">
                  <c:v>1.9241012636357936E-3</c:v>
                </c:pt>
                <c:pt idx="56">
                  <c:v>1.7173161364823952E-3</c:v>
                </c:pt>
                <c:pt idx="57">
                  <c:v>1.5327544180549219E-3</c:v>
                </c:pt>
                <c:pt idx="58">
                  <c:v>1.3680277359293109E-3</c:v>
                </c:pt>
                <c:pt idx="59">
                  <c:v>1.2210043985042465E-3</c:v>
                </c:pt>
                <c:pt idx="60">
                  <c:v>1.0897818092510899E-3</c:v>
                </c:pt>
                <c:pt idx="61">
                  <c:v>9.7266184563253122E-4</c:v>
                </c:pt>
                <c:pt idx="62">
                  <c:v>8.6812888407398949E-4</c:v>
                </c:pt>
                <c:pt idx="63">
                  <c:v>7.7483018661377218E-4</c:v>
                </c:pt>
                <c:pt idx="64">
                  <c:v>6.915583954199651E-4</c:v>
                </c:pt>
                <c:pt idx="65">
                  <c:v>6.1723590863946352E-4</c:v>
                </c:pt>
                <c:pt idx="66">
                  <c:v>5.5090093539045975E-4</c:v>
                </c:pt>
                <c:pt idx="67">
                  <c:v>4.916950494391238E-4</c:v>
                </c:pt>
                <c:pt idx="68">
                  <c:v>4.3885208049535858E-4</c:v>
                </c:pt>
                <c:pt idx="69">
                  <c:v>3.9168819937234118E-4</c:v>
                </c:pt>
                <c:pt idx="70">
                  <c:v>3.4959306870409042E-4</c:v>
                </c:pt>
                <c:pt idx="71">
                  <c:v>3.1202194470445166E-4</c:v>
                </c:pt>
                <c:pt idx="72">
                  <c:v>2.7848862775810735E-4</c:v>
                </c:pt>
                <c:pt idx="73">
                  <c:v>2.4855917061876828E-4</c:v>
                </c:pt>
                <c:pt idx="74">
                  <c:v>2.2184626279372866E-4</c:v>
                </c:pt>
                <c:pt idx="75">
                  <c:v>1.9800421844434621E-4</c:v>
                </c:pt>
                <c:pt idx="76">
                  <c:v>1.7672450294197462E-4</c:v>
                </c:pt>
                <c:pt idx="77">
                  <c:v>1.5773174018949684E-4</c:v>
                </c:pt>
                <c:pt idx="78">
                  <c:v>1.4078014904008956E-4</c:v>
                </c:pt>
                <c:pt idx="79">
                  <c:v>1.2565036269770107E-4</c:v>
                </c:pt>
                <c:pt idx="80">
                  <c:v>1.1214658993980693E-4</c:v>
                </c:pt>
                <c:pt idx="81">
                  <c:v>1.0009408142645428E-4</c:v>
                </c:pt>
                <c:pt idx="82">
                  <c:v>8.9336868307659823E-5</c:v>
                </c:pt>
                <c:pt idx="83">
                  <c:v>7.9735743864979441E-5</c:v>
                </c:pt>
                <c:pt idx="84">
                  <c:v>7.1166462068118904E-5</c:v>
                </c:pt>
                <c:pt idx="85">
                  <c:v>6.3518129734504766E-5</c:v>
                </c:pt>
                <c:pt idx="86">
                  <c:v>5.6691771485107647E-5</c:v>
                </c:pt>
                <c:pt idx="87">
                  <c:v>5.0599048925928251E-5</c:v>
                </c:pt>
                <c:pt idx="88">
                  <c:v>4.5161117480356671E-5</c:v>
                </c:pt>
                <c:pt idx="89">
                  <c:v>4.0307606078925151E-5</c:v>
                </c:pt>
                <c:pt idx="90">
                  <c:v>3.5975706502844767E-5</c:v>
                </c:pt>
                <c:pt idx="91">
                  <c:v>3.2109360596721896E-5</c:v>
                </c:pt>
                <c:pt idx="92">
                  <c:v>2.865853483235388E-5</c:v>
                </c:pt>
                <c:pt idx="93">
                  <c:v>2.5578572835894148E-5</c:v>
                </c:pt>
                <c:pt idx="94">
                  <c:v>2.2829617499583941E-5</c:v>
                </c:pt>
                <c:pt idx="95">
                  <c:v>2.0376095199726184E-5</c:v>
                </c:pt>
                <c:pt idx="96">
                  <c:v>1.8186255446280297E-5</c:v>
                </c:pt>
                <c:pt idx="97">
                  <c:v>1.6231760006785022E-5</c:v>
                </c:pt>
                <c:pt idx="98">
                  <c:v>1.4487316187552739E-5</c:v>
                </c:pt>
                <c:pt idx="99">
                  <c:v>1.293034952650821E-5</c:v>
                </c:pt>
                <c:pt idx="100">
                  <c:v>1.1540711662062112E-5</c:v>
                </c:pt>
                <c:pt idx="101">
                  <c:v>1.0300419597614956E-5</c:v>
                </c:pt>
                <c:pt idx="102">
                  <c:v>9.1934229875709743E-6</c:v>
                </c:pt>
                <c:pt idx="103">
                  <c:v>8.2053964333616715E-6</c:v>
                </c:pt>
                <c:pt idx="104">
                  <c:v>7.3235541016277699E-6</c:v>
                </c:pt>
                <c:pt idx="105">
                  <c:v>6.5364842655744086E-6</c:v>
                </c:pt>
                <c:pt idx="106">
                  <c:v>5.8340016283358104E-6</c:v>
                </c:pt>
                <c:pt idx="107">
                  <c:v>5.207015517298722E-6</c:v>
                </c:pt>
                <c:pt idx="108">
                  <c:v>4.6474122437164715E-6</c:v>
                </c:pt>
                <c:pt idx="109">
                  <c:v>4.1479501052554064E-6</c:v>
                </c:pt>
                <c:pt idx="110">
                  <c:v>3.7021656727248593E-6</c:v>
                </c:pt>
                <c:pt idx="111">
                  <c:v>3.3042901482679171E-6</c:v>
                </c:pt>
                <c:pt idx="112">
                  <c:v>2.9491747126228223E-6</c:v>
                </c:pt>
                <c:pt idx="113">
                  <c:v>2.6322238953904021E-6</c:v>
                </c:pt>
                <c:pt idx="114">
                  <c:v>2.3493361060668838E-6</c:v>
                </c:pt>
                <c:pt idx="115">
                  <c:v>2.0968505562673244E-6</c:v>
                </c:pt>
                <c:pt idx="116">
                  <c:v>1.8714998862718773E-6</c:v>
                </c:pt>
                <c:pt idx="117">
                  <c:v>1.6703678828454953E-6</c:v>
                </c:pt>
                <c:pt idx="118">
                  <c:v>1.4908517411667174E-6</c:v>
                </c:pt>
                <c:pt idx="119">
                  <c:v>1.3306283825054973E-6</c:v>
                </c:pt>
                <c:pt idx="120">
                  <c:v>1.1876243917745796E-6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90-4235-9CFB-1094506098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8955440"/>
        <c:axId val="918953776"/>
      </c:scatterChart>
      <c:valAx>
        <c:axId val="918955440"/>
        <c:scaling>
          <c:orientation val="minMax"/>
          <c:max val="1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953776"/>
        <c:crossesAt val="-0.1"/>
        <c:crossBetween val="midCat"/>
        <c:majorUnit val="15"/>
      </c:valAx>
      <c:valAx>
        <c:axId val="918953776"/>
        <c:scaling>
          <c:orientation val="minMax"/>
          <c:max val="1"/>
          <c:min val="-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955440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4535</xdr:colOff>
      <xdr:row>11</xdr:row>
      <xdr:rowOff>455</xdr:rowOff>
    </xdr:from>
    <xdr:to>
      <xdr:col>22</xdr:col>
      <xdr:colOff>0</xdr:colOff>
      <xdr:row>40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309E28-77F7-F72B-2518-4444FA35A0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A976E6-3D2D-457E-987B-867775E5F951}">
  <dimension ref="B2:V456"/>
  <sheetViews>
    <sheetView tabSelected="1" zoomScale="84" zoomScaleNormal="84" workbookViewId="0">
      <selection activeCell="E20" sqref="E20"/>
    </sheetView>
  </sheetViews>
  <sheetFormatPr defaultRowHeight="15" x14ac:dyDescent="0.25"/>
  <cols>
    <col min="16" max="16" width="10.28515625" bestFit="1" customWidth="1"/>
  </cols>
  <sheetData>
    <row r="2" spans="2:22" ht="21" x14ac:dyDescent="0.35">
      <c r="B2" s="32" t="s">
        <v>9</v>
      </c>
      <c r="C2" s="34"/>
      <c r="D2" s="17" t="s">
        <v>14</v>
      </c>
      <c r="E2" s="42" t="s">
        <v>40</v>
      </c>
      <c r="F2" s="32" t="s">
        <v>11</v>
      </c>
      <c r="G2" s="34"/>
      <c r="H2" s="17" t="s">
        <v>14</v>
      </c>
      <c r="I2" s="42" t="s">
        <v>40</v>
      </c>
      <c r="J2" s="32" t="s">
        <v>12</v>
      </c>
      <c r="K2" s="34"/>
      <c r="L2" s="17" t="s">
        <v>14</v>
      </c>
      <c r="M2" s="42" t="s">
        <v>40</v>
      </c>
      <c r="N2" s="32" t="s">
        <v>10</v>
      </c>
      <c r="O2" s="33"/>
      <c r="P2" s="33"/>
      <c r="Q2" s="33"/>
      <c r="R2" s="34"/>
      <c r="S2" s="17" t="s">
        <v>14</v>
      </c>
      <c r="T2" s="43" t="s">
        <v>13</v>
      </c>
      <c r="U2" s="31" t="s">
        <v>41</v>
      </c>
      <c r="V2" s="31"/>
    </row>
    <row r="3" spans="2:22" x14ac:dyDescent="0.25">
      <c r="B3" s="35" t="s">
        <v>6</v>
      </c>
      <c r="C3" s="36"/>
      <c r="D3" s="14" t="s">
        <v>15</v>
      </c>
      <c r="F3" s="26" t="s">
        <v>6</v>
      </c>
      <c r="G3" s="19" t="s">
        <v>18</v>
      </c>
      <c r="H3" s="14" t="s">
        <v>19</v>
      </c>
      <c r="J3" s="13" t="s">
        <v>6</v>
      </c>
      <c r="K3" s="15" t="s">
        <v>20</v>
      </c>
      <c r="L3" s="14" t="s">
        <v>21</v>
      </c>
      <c r="M3" s="29"/>
      <c r="N3" s="13" t="s">
        <v>6</v>
      </c>
      <c r="O3" s="14" t="s">
        <v>7</v>
      </c>
      <c r="P3" s="14" t="s">
        <v>18</v>
      </c>
      <c r="Q3" s="14" t="s">
        <v>37</v>
      </c>
      <c r="R3" s="15" t="s">
        <v>20</v>
      </c>
      <c r="S3" s="14" t="s">
        <v>22</v>
      </c>
      <c r="U3" s="14" t="s">
        <v>25</v>
      </c>
      <c r="V3" s="14" t="s">
        <v>35</v>
      </c>
    </row>
    <row r="4" spans="2:22" s="12" customFormat="1" x14ac:dyDescent="0.25">
      <c r="B4" s="37" t="s">
        <v>8</v>
      </c>
      <c r="C4" s="38"/>
      <c r="D4" s="7" t="s">
        <v>16</v>
      </c>
      <c r="E4" s="16"/>
      <c r="F4" s="6" t="s">
        <v>8</v>
      </c>
      <c r="G4" s="8" t="s">
        <v>34</v>
      </c>
      <c r="H4" s="7" t="s">
        <v>16</v>
      </c>
      <c r="I4" s="16"/>
      <c r="J4" s="6" t="s">
        <v>8</v>
      </c>
      <c r="K4" s="8" t="s">
        <v>34</v>
      </c>
      <c r="L4" s="7" t="s">
        <v>16</v>
      </c>
      <c r="M4" s="16"/>
      <c r="N4" s="6" t="s">
        <v>8</v>
      </c>
      <c r="O4" s="7" t="s">
        <v>8</v>
      </c>
      <c r="P4" s="7" t="s">
        <v>34</v>
      </c>
      <c r="Q4" s="41" t="s">
        <v>38</v>
      </c>
      <c r="R4" s="8" t="s">
        <v>34</v>
      </c>
      <c r="S4" s="7" t="s">
        <v>16</v>
      </c>
      <c r="T4" s="24"/>
      <c r="U4" s="7" t="s">
        <v>16</v>
      </c>
      <c r="V4" s="2" t="s">
        <v>27</v>
      </c>
    </row>
    <row r="5" spans="2:22" x14ac:dyDescent="0.25">
      <c r="B5" s="39">
        <v>0</v>
      </c>
      <c r="C5" s="40"/>
      <c r="D5" s="18">
        <f>EXP(-(B5*$F$10)/$E$10*1)</f>
        <v>1</v>
      </c>
      <c r="F5" s="9">
        <v>125</v>
      </c>
      <c r="G5" s="27">
        <v>0.75</v>
      </c>
      <c r="H5" s="18">
        <f>EXP(-(F5*$F$10*G5)/$E$10*1)</f>
        <v>0.99445984800489673</v>
      </c>
      <c r="J5" s="9">
        <v>125</v>
      </c>
      <c r="K5" s="27">
        <v>0.999</v>
      </c>
      <c r="L5" s="18">
        <f>EXP(-(J5*$F$10*K5)/$E$10*1)</f>
        <v>0.99262731258742609</v>
      </c>
      <c r="M5" s="18"/>
      <c r="N5" s="9">
        <v>2000</v>
      </c>
      <c r="O5" s="10">
        <v>200</v>
      </c>
      <c r="P5" s="28">
        <v>0.75</v>
      </c>
      <c r="Q5" s="28" t="s">
        <v>39</v>
      </c>
      <c r="R5" s="27">
        <v>0</v>
      </c>
      <c r="S5" s="18">
        <f>(EXP(-(O5*F10)/E10*1))*(EXP(-(IF(Q5="MA",N5,(N5-O5))*$F$10*P5)/$E$10*1))*(EXP(-(N5*$F$10*R5)/$E$10*1))</f>
        <v>0.9041674162761093</v>
      </c>
      <c r="U5" s="18">
        <f>D5*H5*L5*S5</f>
        <v>0.89252897908156048</v>
      </c>
      <c r="V5">
        <f>LN(U5)/1</f>
        <v>-0.11369629629629623</v>
      </c>
    </row>
    <row r="7" spans="2:22" ht="21" x14ac:dyDescent="0.35">
      <c r="B7" s="32" t="s">
        <v>17</v>
      </c>
      <c r="C7" s="33"/>
      <c r="D7" s="33"/>
      <c r="E7" s="33"/>
      <c r="F7" s="34"/>
    </row>
    <row r="8" spans="2:22" x14ac:dyDescent="0.25">
      <c r="B8" s="3" t="s">
        <v>1</v>
      </c>
      <c r="C8" s="4" t="s">
        <v>2</v>
      </c>
      <c r="D8" s="4" t="s">
        <v>3</v>
      </c>
      <c r="E8" s="4" t="s">
        <v>0</v>
      </c>
      <c r="F8" s="5" t="s">
        <v>26</v>
      </c>
      <c r="G8" s="20" t="s">
        <v>23</v>
      </c>
      <c r="H8" s="23" t="s">
        <v>14</v>
      </c>
      <c r="I8" s="23" t="s">
        <v>14</v>
      </c>
      <c r="J8" s="1" t="s">
        <v>28</v>
      </c>
      <c r="K8" s="1" t="s">
        <v>29</v>
      </c>
      <c r="L8" s="1" t="s">
        <v>30</v>
      </c>
      <c r="M8" s="1" t="s">
        <v>31</v>
      </c>
      <c r="N8" s="1" t="s">
        <v>32</v>
      </c>
      <c r="O8" s="1" t="s">
        <v>33</v>
      </c>
    </row>
    <row r="9" spans="2:22" s="12" customFormat="1" x14ac:dyDescent="0.25">
      <c r="B9" s="6" t="s">
        <v>4</v>
      </c>
      <c r="C9" s="7" t="s">
        <v>4</v>
      </c>
      <c r="D9" s="7" t="s">
        <v>4</v>
      </c>
      <c r="E9" s="7" t="s">
        <v>5</v>
      </c>
      <c r="F9" s="8" t="s">
        <v>27</v>
      </c>
      <c r="G9" s="21" t="s">
        <v>24</v>
      </c>
      <c r="H9" s="25" t="s">
        <v>16</v>
      </c>
      <c r="I9" s="25" t="s">
        <v>36</v>
      </c>
      <c r="J9" s="21" t="s">
        <v>24</v>
      </c>
      <c r="K9" s="21" t="s">
        <v>24</v>
      </c>
      <c r="L9" s="21" t="s">
        <v>24</v>
      </c>
      <c r="M9" s="21" t="s">
        <v>24</v>
      </c>
      <c r="N9" s="21" t="s">
        <v>24</v>
      </c>
      <c r="O9" s="21" t="s">
        <v>24</v>
      </c>
    </row>
    <row r="10" spans="2:22" x14ac:dyDescent="0.25">
      <c r="B10" s="9">
        <v>50</v>
      </c>
      <c r="C10" s="10">
        <v>30</v>
      </c>
      <c r="D10" s="10">
        <v>9</v>
      </c>
      <c r="E10" s="10">
        <f>B10*C10*D10</f>
        <v>13500</v>
      </c>
      <c r="F10" s="11">
        <v>0.8</v>
      </c>
      <c r="G10" s="22">
        <v>0</v>
      </c>
      <c r="H10">
        <f>1^0</f>
        <v>1</v>
      </c>
      <c r="I10">
        <f>1^0</f>
        <v>1</v>
      </c>
      <c r="J10" s="30">
        <f>LN(10^(-1))/$V$5</f>
        <v>20.252067727812648</v>
      </c>
      <c r="K10" s="30">
        <f>LN(10^(-2))/$V$5</f>
        <v>40.504135455625295</v>
      </c>
      <c r="L10" s="30">
        <f>LN(10^(-3))/$V$5</f>
        <v>60.756203183437947</v>
      </c>
      <c r="M10" s="30">
        <f>LN(10^(-4))/$V$5</f>
        <v>81.008270911250591</v>
      </c>
      <c r="N10" s="30">
        <f>LN(10^(-5))/$V$5</f>
        <v>101.26033863906325</v>
      </c>
      <c r="O10" s="30">
        <f>LN(10^(-6))/$V$5</f>
        <v>121.51240636687589</v>
      </c>
    </row>
    <row r="11" spans="2:22" x14ac:dyDescent="0.25">
      <c r="G11" s="22">
        <f>1+G10</f>
        <v>1</v>
      </c>
      <c r="H11">
        <f>$U$5</f>
        <v>0.89252897908156048</v>
      </c>
      <c r="I11">
        <f>EXP($V$5*G11)</f>
        <v>0.89252897908156048</v>
      </c>
    </row>
    <row r="12" spans="2:22" x14ac:dyDescent="0.25">
      <c r="G12" s="22">
        <f t="shared" ref="G12:G75" si="0">1+G11</f>
        <v>2</v>
      </c>
      <c r="H12">
        <f>H11*$U$5</f>
        <v>0.79660797850037257</v>
      </c>
      <c r="I12">
        <f>EXP($V$5*G12)</f>
        <v>0.79660797850037268</v>
      </c>
    </row>
    <row r="13" spans="2:22" x14ac:dyDescent="0.25">
      <c r="G13" s="22">
        <f t="shared" si="0"/>
        <v>3</v>
      </c>
      <c r="H13">
        <f t="shared" ref="H13:H70" si="1">H12*$U$5</f>
        <v>0.71099570577916316</v>
      </c>
      <c r="I13">
        <f t="shared" ref="I13:I70" si="2">EXP($V$5*G13)</f>
        <v>0.71099570577916327</v>
      </c>
    </row>
    <row r="14" spans="2:22" s="12" customFormat="1" x14ac:dyDescent="0.25">
      <c r="G14" s="22">
        <f t="shared" si="0"/>
        <v>4</v>
      </c>
      <c r="H14">
        <f t="shared" si="1"/>
        <v>0.63458427141045004</v>
      </c>
      <c r="I14">
        <f t="shared" si="2"/>
        <v>0.63458427141045015</v>
      </c>
      <c r="J14"/>
      <c r="K14"/>
      <c r="L14"/>
      <c r="M14"/>
      <c r="N14"/>
      <c r="O14"/>
      <c r="P14"/>
      <c r="Q14"/>
      <c r="R14"/>
      <c r="S14"/>
      <c r="T14"/>
      <c r="U14"/>
      <c r="V14"/>
    </row>
    <row r="15" spans="2:22" x14ac:dyDescent="0.25">
      <c r="G15" s="22">
        <f t="shared" si="0"/>
        <v>5</v>
      </c>
      <c r="H15">
        <f t="shared" si="1"/>
        <v>0.56638485190318488</v>
      </c>
      <c r="I15">
        <f t="shared" si="2"/>
        <v>0.56638485190318499</v>
      </c>
    </row>
    <row r="16" spans="2:22" x14ac:dyDescent="0.25">
      <c r="G16" s="22">
        <f t="shared" si="0"/>
        <v>6</v>
      </c>
      <c r="H16">
        <f t="shared" si="1"/>
        <v>0.50551489363641045</v>
      </c>
      <c r="I16">
        <f t="shared" si="2"/>
        <v>0.50551489363641056</v>
      </c>
    </row>
    <row r="17" spans="7:9" x14ac:dyDescent="0.25">
      <c r="G17" s="22">
        <f t="shared" si="0"/>
        <v>7</v>
      </c>
      <c r="H17">
        <f t="shared" si="1"/>
        <v>0.45118669192782906</v>
      </c>
      <c r="I17">
        <f t="shared" si="2"/>
        <v>0.45118669192782906</v>
      </c>
    </row>
    <row r="18" spans="7:9" x14ac:dyDescent="0.25">
      <c r="G18" s="22">
        <f t="shared" si="0"/>
        <v>8</v>
      </c>
      <c r="H18">
        <f t="shared" si="1"/>
        <v>0.40269719752153182</v>
      </c>
      <c r="I18">
        <f t="shared" si="2"/>
        <v>0.40269719752153188</v>
      </c>
    </row>
    <row r="19" spans="7:9" x14ac:dyDescent="0.25">
      <c r="G19" s="22">
        <f t="shared" si="0"/>
        <v>9</v>
      </c>
      <c r="H19">
        <f t="shared" si="1"/>
        <v>0.35941891858289832</v>
      </c>
      <c r="I19">
        <f t="shared" si="2"/>
        <v>0.35941891858289832</v>
      </c>
    </row>
    <row r="20" spans="7:9" x14ac:dyDescent="0.25">
      <c r="G20" s="22">
        <f t="shared" si="0"/>
        <v>10</v>
      </c>
      <c r="H20">
        <f t="shared" si="1"/>
        <v>0.32079180046539274</v>
      </c>
      <c r="I20">
        <f t="shared" si="2"/>
        <v>0.32079180046539274</v>
      </c>
    </row>
    <row r="21" spans="7:9" x14ac:dyDescent="0.25">
      <c r="G21" s="22">
        <f t="shared" si="0"/>
        <v>11</v>
      </c>
      <c r="H21">
        <f t="shared" si="1"/>
        <v>0.28631597816711263</v>
      </c>
      <c r="I21">
        <f t="shared" si="2"/>
        <v>0.28631597816711268</v>
      </c>
    </row>
    <row r="22" spans="7:9" x14ac:dyDescent="0.25">
      <c r="G22" s="22">
        <f t="shared" si="0"/>
        <v>12</v>
      </c>
      <c r="H22">
        <f t="shared" si="1"/>
        <v>0.25554530768823142</v>
      </c>
      <c r="I22">
        <f t="shared" si="2"/>
        <v>0.25554530768823142</v>
      </c>
    </row>
    <row r="23" spans="7:9" x14ac:dyDescent="0.25">
      <c r="G23" s="22">
        <f t="shared" si="0"/>
        <v>13</v>
      </c>
      <c r="H23">
        <f t="shared" si="1"/>
        <v>0.22808159258006044</v>
      </c>
      <c r="I23">
        <f t="shared" si="2"/>
        <v>0.22808159258006047</v>
      </c>
    </row>
    <row r="24" spans="7:9" x14ac:dyDescent="0.25">
      <c r="G24" s="22">
        <f t="shared" si="0"/>
        <v>14</v>
      </c>
      <c r="H24">
        <f t="shared" si="1"/>
        <v>0.20356943097277777</v>
      </c>
      <c r="I24">
        <f t="shared" si="2"/>
        <v>0.20356943097277774</v>
      </c>
    </row>
    <row r="25" spans="7:9" x14ac:dyDescent="0.25">
      <c r="G25" s="22">
        <f t="shared" si="0"/>
        <v>15</v>
      </c>
      <c r="H25">
        <f t="shared" si="1"/>
        <v>0.18169161639834755</v>
      </c>
      <c r="I25">
        <f t="shared" si="2"/>
        <v>0.18169161639834752</v>
      </c>
    </row>
    <row r="26" spans="7:9" x14ac:dyDescent="0.25">
      <c r="G26" s="22">
        <f t="shared" si="0"/>
        <v>16</v>
      </c>
      <c r="H26">
        <f t="shared" si="1"/>
        <v>0.16216503289169565</v>
      </c>
      <c r="I26">
        <f t="shared" si="2"/>
        <v>0.16216503289169565</v>
      </c>
    </row>
    <row r="27" spans="7:9" x14ac:dyDescent="0.25">
      <c r="G27" s="22">
        <f t="shared" si="0"/>
        <v>17</v>
      </c>
      <c r="H27">
        <f t="shared" si="1"/>
        <v>0.1447369912495528</v>
      </c>
      <c r="I27">
        <f t="shared" si="2"/>
        <v>0.1447369912495528</v>
      </c>
    </row>
    <row r="28" spans="7:9" x14ac:dyDescent="0.25">
      <c r="G28" s="22">
        <f t="shared" si="0"/>
        <v>18</v>
      </c>
      <c r="H28">
        <f t="shared" si="1"/>
        <v>0.12918195903530011</v>
      </c>
      <c r="I28">
        <f t="shared" si="2"/>
        <v>0.12918195903530008</v>
      </c>
    </row>
    <row r="29" spans="7:9" x14ac:dyDescent="0.25">
      <c r="G29" s="22">
        <f t="shared" si="0"/>
        <v>19</v>
      </c>
      <c r="H29">
        <f t="shared" si="1"/>
        <v>0.11529864201353238</v>
      </c>
      <c r="I29">
        <f t="shared" si="2"/>
        <v>0.11529864201353238</v>
      </c>
    </row>
    <row r="30" spans="7:9" x14ac:dyDescent="0.25">
      <c r="G30" s="22">
        <f t="shared" si="0"/>
        <v>20</v>
      </c>
      <c r="H30">
        <f t="shared" si="1"/>
        <v>0.10290737924582836</v>
      </c>
      <c r="I30">
        <f t="shared" si="2"/>
        <v>0.10290737924582835</v>
      </c>
    </row>
    <row r="31" spans="7:9" x14ac:dyDescent="0.25">
      <c r="G31" s="22">
        <f t="shared" si="0"/>
        <v>21</v>
      </c>
      <c r="H31">
        <f t="shared" si="1"/>
        <v>9.1847818138238155E-2</v>
      </c>
      <c r="I31">
        <f t="shared" si="2"/>
        <v>9.1847818138238169E-2</v>
      </c>
    </row>
    <row r="32" spans="7:9" x14ac:dyDescent="0.25">
      <c r="G32" s="22">
        <f t="shared" si="0"/>
        <v>22</v>
      </c>
      <c r="H32">
        <f t="shared" si="1"/>
        <v>8.1976839353790534E-2</v>
      </c>
      <c r="I32">
        <f t="shared" si="2"/>
        <v>8.1976839353790534E-2</v>
      </c>
    </row>
    <row r="33" spans="7:9" x14ac:dyDescent="0.25">
      <c r="G33" s="22">
        <f t="shared" si="0"/>
        <v>23</v>
      </c>
      <c r="H33">
        <f t="shared" si="1"/>
        <v>7.3166704736771754E-2</v>
      </c>
      <c r="I33">
        <f t="shared" si="2"/>
        <v>7.316670473677174E-2</v>
      </c>
    </row>
    <row r="34" spans="7:9" x14ac:dyDescent="0.25">
      <c r="G34" s="22">
        <f t="shared" si="0"/>
        <v>24</v>
      </c>
      <c r="H34">
        <f t="shared" si="1"/>
        <v>6.5303404281472868E-2</v>
      </c>
      <c r="I34">
        <f t="shared" si="2"/>
        <v>6.5303404281472882E-2</v>
      </c>
    </row>
    <row r="35" spans="7:9" x14ac:dyDescent="0.25">
      <c r="G35" s="22">
        <f t="shared" si="0"/>
        <v>25</v>
      </c>
      <c r="H35">
        <f t="shared" si="1"/>
        <v>5.8285180753893384E-2</v>
      </c>
      <c r="I35">
        <f t="shared" si="2"/>
        <v>5.8285180753893384E-2</v>
      </c>
    </row>
    <row r="36" spans="7:9" x14ac:dyDescent="0.25">
      <c r="G36" s="22">
        <f t="shared" si="0"/>
        <v>26</v>
      </c>
      <c r="H36">
        <f t="shared" si="1"/>
        <v>5.2021212873856679E-2</v>
      </c>
      <c r="I36">
        <f t="shared" si="2"/>
        <v>5.2021212873856693E-2</v>
      </c>
    </row>
    <row r="37" spans="7:9" x14ac:dyDescent="0.25">
      <c r="G37" s="22">
        <f t="shared" si="0"/>
        <v>27</v>
      </c>
      <c r="H37">
        <f t="shared" si="1"/>
        <v>4.6430440016887835E-2</v>
      </c>
      <c r="I37">
        <f t="shared" si="2"/>
        <v>4.6430440016887835E-2</v>
      </c>
    </row>
    <row r="38" spans="7:9" x14ac:dyDescent="0.25">
      <c r="G38" s="22">
        <f t="shared" si="0"/>
        <v>28</v>
      </c>
      <c r="H38">
        <f t="shared" si="1"/>
        <v>4.144051322658053E-2</v>
      </c>
      <c r="I38">
        <f t="shared" si="2"/>
        <v>4.1440513226580523E-2</v>
      </c>
    </row>
    <row r="39" spans="7:9" x14ac:dyDescent="0.25">
      <c r="G39" s="22">
        <f t="shared" si="0"/>
        <v>29</v>
      </c>
      <c r="H39">
        <f t="shared" si="1"/>
        <v>3.6986858962735826E-2</v>
      </c>
      <c r="I39">
        <f t="shared" si="2"/>
        <v>3.6986858962735826E-2</v>
      </c>
    </row>
    <row r="40" spans="7:9" x14ac:dyDescent="0.25">
      <c r="G40" s="22">
        <f t="shared" si="0"/>
        <v>30</v>
      </c>
      <c r="H40">
        <f t="shared" si="1"/>
        <v>3.3011843469444274E-2</v>
      </c>
      <c r="I40">
        <f t="shared" si="2"/>
        <v>3.3011843469444267E-2</v>
      </c>
    </row>
    <row r="41" spans="7:9" x14ac:dyDescent="0.25">
      <c r="G41" s="22">
        <f t="shared" si="0"/>
        <v>31</v>
      </c>
      <c r="H41">
        <f t="shared" si="1"/>
        <v>2.9464026949383378E-2</v>
      </c>
      <c r="I41">
        <f t="shared" si="2"/>
        <v>2.9464026949383382E-2</v>
      </c>
    </row>
    <row r="42" spans="7:9" x14ac:dyDescent="0.25">
      <c r="G42" s="22">
        <f t="shared" si="0"/>
        <v>32</v>
      </c>
      <c r="H42">
        <f t="shared" si="1"/>
        <v>2.6297497892764733E-2</v>
      </c>
      <c r="I42">
        <f t="shared" si="2"/>
        <v>2.629749789276473E-2</v>
      </c>
    </row>
    <row r="43" spans="7:9" x14ac:dyDescent="0.25">
      <c r="G43" s="22">
        <f t="shared" si="0"/>
        <v>33</v>
      </c>
      <c r="H43">
        <f t="shared" si="1"/>
        <v>2.3471278946628794E-2</v>
      </c>
      <c r="I43">
        <f t="shared" si="2"/>
        <v>2.3471278946628787E-2</v>
      </c>
    </row>
    <row r="44" spans="7:9" x14ac:dyDescent="0.25">
      <c r="G44" s="22">
        <f t="shared" si="0"/>
        <v>34</v>
      </c>
      <c r="H44">
        <f t="shared" si="1"/>
        <v>2.0948796635973124E-2</v>
      </c>
      <c r="I44">
        <f t="shared" si="2"/>
        <v>2.094879663597312E-2</v>
      </c>
    </row>
    <row r="45" spans="7:9" x14ac:dyDescent="0.25">
      <c r="G45" s="22">
        <f t="shared" si="0"/>
        <v>35</v>
      </c>
      <c r="H45">
        <f t="shared" si="1"/>
        <v>1.8697408074492321E-2</v>
      </c>
      <c r="I45">
        <f t="shared" si="2"/>
        <v>1.8697408074492314E-2</v>
      </c>
    </row>
    <row r="46" spans="7:9" x14ac:dyDescent="0.25">
      <c r="G46" s="22">
        <f t="shared" si="0"/>
        <v>36</v>
      </c>
      <c r="H46">
        <f t="shared" si="1"/>
        <v>1.6687978540197955E-2</v>
      </c>
      <c r="I46">
        <f t="shared" si="2"/>
        <v>1.6687978540197948E-2</v>
      </c>
    </row>
    <row r="47" spans="7:9" x14ac:dyDescent="0.25">
      <c r="G47" s="22">
        <f t="shared" si="0"/>
        <v>37</v>
      </c>
      <c r="H47">
        <f t="shared" si="1"/>
        <v>1.489450444941787E-2</v>
      </c>
      <c r="I47">
        <f t="shared" si="2"/>
        <v>1.4894504449417869E-2</v>
      </c>
    </row>
    <row r="48" spans="7:9" x14ac:dyDescent="0.25">
      <c r="G48" s="22">
        <f t="shared" si="0"/>
        <v>38</v>
      </c>
      <c r="H48">
        <f t="shared" si="1"/>
        <v>1.3293776850164692E-2</v>
      </c>
      <c r="I48">
        <f t="shared" si="2"/>
        <v>1.3293776850164694E-2</v>
      </c>
    </row>
    <row r="49" spans="7:9" x14ac:dyDescent="0.25">
      <c r="G49" s="22">
        <f t="shared" si="0"/>
        <v>39</v>
      </c>
      <c r="H49">
        <f t="shared" si="1"/>
        <v>1.1865081080215575E-2</v>
      </c>
      <c r="I49">
        <f t="shared" si="2"/>
        <v>1.186508108021557E-2</v>
      </c>
    </row>
    <row r="50" spans="7:9" x14ac:dyDescent="0.25">
      <c r="G50" s="22">
        <f t="shared" si="0"/>
        <v>40</v>
      </c>
      <c r="H50">
        <f t="shared" si="1"/>
        <v>1.0589928703244746E-2</v>
      </c>
      <c r="I50">
        <f t="shared" si="2"/>
        <v>1.0589928703244744E-2</v>
      </c>
    </row>
    <row r="51" spans="7:9" x14ac:dyDescent="0.25">
      <c r="G51" s="22">
        <f t="shared" si="0"/>
        <v>41</v>
      </c>
      <c r="H51">
        <f t="shared" si="1"/>
        <v>9.4518182540535463E-3</v>
      </c>
      <c r="I51">
        <f t="shared" si="2"/>
        <v>9.451818254053548E-3</v>
      </c>
    </row>
    <row r="52" spans="7:9" x14ac:dyDescent="0.25">
      <c r="G52" s="22">
        <f t="shared" si="0"/>
        <v>42</v>
      </c>
      <c r="H52">
        <f t="shared" si="1"/>
        <v>8.4360216967548692E-3</v>
      </c>
      <c r="I52">
        <f t="shared" si="2"/>
        <v>8.4360216967548727E-3</v>
      </c>
    </row>
    <row r="53" spans="7:9" x14ac:dyDescent="0.25">
      <c r="G53" s="22">
        <f t="shared" si="0"/>
        <v>43</v>
      </c>
      <c r="H53">
        <f t="shared" si="1"/>
        <v>7.5293938325145171E-3</v>
      </c>
      <c r="I53">
        <f t="shared" si="2"/>
        <v>7.5293938325145153E-3</v>
      </c>
    </row>
    <row r="54" spans="7:9" x14ac:dyDescent="0.25">
      <c r="G54" s="22">
        <f t="shared" si="0"/>
        <v>44</v>
      </c>
      <c r="H54">
        <f t="shared" si="1"/>
        <v>6.7202021904371797E-3</v>
      </c>
      <c r="I54">
        <f t="shared" si="2"/>
        <v>6.7202021904371806E-3</v>
      </c>
    </row>
    <row r="55" spans="7:9" x14ac:dyDescent="0.25">
      <c r="G55" s="22">
        <f t="shared" si="0"/>
        <v>45</v>
      </c>
      <c r="H55">
        <f t="shared" si="1"/>
        <v>5.9979752002525628E-3</v>
      </c>
      <c r="I55">
        <f t="shared" si="2"/>
        <v>5.9979752002525645E-3</v>
      </c>
    </row>
    <row r="56" spans="7:9" x14ac:dyDescent="0.25">
      <c r="G56" s="22">
        <f t="shared" si="0"/>
        <v>46</v>
      </c>
      <c r="H56">
        <f t="shared" si="1"/>
        <v>5.3533666820379383E-3</v>
      </c>
      <c r="I56">
        <f t="shared" si="2"/>
        <v>5.3533666820379366E-3</v>
      </c>
    </row>
    <row r="57" spans="7:9" x14ac:dyDescent="0.25">
      <c r="G57" s="22">
        <f t="shared" si="0"/>
        <v>47</v>
      </c>
      <c r="H57">
        <f t="shared" si="1"/>
        <v>4.7780348993685618E-3</v>
      </c>
      <c r="I57">
        <f t="shared" si="2"/>
        <v>4.7780348993685618E-3</v>
      </c>
    </row>
    <row r="58" spans="7:9" x14ac:dyDescent="0.25">
      <c r="G58" s="22">
        <f t="shared" si="0"/>
        <v>48</v>
      </c>
      <c r="H58">
        <f t="shared" si="1"/>
        <v>4.2645346107494887E-3</v>
      </c>
      <c r="I58">
        <f t="shared" si="2"/>
        <v>4.2645346107494896E-3</v>
      </c>
    </row>
    <row r="59" spans="7:9" x14ac:dyDescent="0.25">
      <c r="G59" s="22">
        <f t="shared" si="0"/>
        <v>49</v>
      </c>
      <c r="H59">
        <f t="shared" si="1"/>
        <v>3.8062207223902209E-3</v>
      </c>
      <c r="I59">
        <f t="shared" si="2"/>
        <v>3.80622072239022E-3</v>
      </c>
    </row>
    <row r="60" spans="7:9" x14ac:dyDescent="0.25">
      <c r="G60" s="22">
        <f t="shared" si="0"/>
        <v>50</v>
      </c>
      <c r="H60">
        <f t="shared" si="1"/>
        <v>3.3971622955140234E-3</v>
      </c>
      <c r="I60">
        <f t="shared" si="2"/>
        <v>3.3971622955140234E-3</v>
      </c>
    </row>
    <row r="61" spans="7:9" x14ac:dyDescent="0.25">
      <c r="G61" s="22">
        <f t="shared" si="0"/>
        <v>51</v>
      </c>
      <c r="H61">
        <f t="shared" si="1"/>
        <v>3.0320657953895017E-3</v>
      </c>
      <c r="I61">
        <f t="shared" si="2"/>
        <v>3.0320657953895025E-3</v>
      </c>
    </row>
    <row r="62" spans="7:9" x14ac:dyDescent="0.25">
      <c r="G62" s="22">
        <f t="shared" si="0"/>
        <v>52</v>
      </c>
      <c r="H62">
        <f t="shared" si="1"/>
        <v>2.7062065888671114E-3</v>
      </c>
      <c r="I62">
        <f t="shared" si="2"/>
        <v>2.7062065888671131E-3</v>
      </c>
    </row>
    <row r="63" spans="7:9" x14ac:dyDescent="0.25">
      <c r="G63" s="22">
        <f t="shared" si="0"/>
        <v>53</v>
      </c>
      <c r="H63">
        <f t="shared" si="1"/>
        <v>2.415367803945355E-3</v>
      </c>
      <c r="I63">
        <f t="shared" si="2"/>
        <v>2.4153678039453555E-3</v>
      </c>
    </row>
    <row r="64" spans="7:9" x14ac:dyDescent="0.25">
      <c r="G64" s="22">
        <f t="shared" si="0"/>
        <v>54</v>
      </c>
      <c r="H64">
        <f t="shared" si="1"/>
        <v>2.1557857601618184E-3</v>
      </c>
      <c r="I64">
        <f t="shared" si="2"/>
        <v>2.1557857601618192E-3</v>
      </c>
    </row>
    <row r="65" spans="7:9" x14ac:dyDescent="0.25">
      <c r="G65" s="22">
        <f t="shared" si="0"/>
        <v>55</v>
      </c>
      <c r="H65">
        <f t="shared" si="1"/>
        <v>1.9241012636357936E-3</v>
      </c>
      <c r="I65">
        <f t="shared" si="2"/>
        <v>1.9241012636357949E-3</v>
      </c>
    </row>
    <row r="66" spans="7:9" x14ac:dyDescent="0.25">
      <c r="G66" s="22">
        <f t="shared" si="0"/>
        <v>56</v>
      </c>
      <c r="H66">
        <f t="shared" si="1"/>
        <v>1.7173161364823952E-3</v>
      </c>
      <c r="I66">
        <f t="shared" si="2"/>
        <v>1.7173161364823955E-3</v>
      </c>
    </row>
    <row r="67" spans="7:9" x14ac:dyDescent="0.25">
      <c r="G67" s="22">
        <f t="shared" si="0"/>
        <v>57</v>
      </c>
      <c r="H67">
        <f t="shared" si="1"/>
        <v>1.5327544180549219E-3</v>
      </c>
      <c r="I67">
        <f t="shared" si="2"/>
        <v>1.5327544180549226E-3</v>
      </c>
    </row>
    <row r="68" spans="7:9" x14ac:dyDescent="0.25">
      <c r="G68" s="22">
        <f t="shared" si="0"/>
        <v>58</v>
      </c>
      <c r="H68">
        <f t="shared" si="1"/>
        <v>1.3680277359293109E-3</v>
      </c>
      <c r="I68">
        <f t="shared" si="2"/>
        <v>1.3680277359293118E-3</v>
      </c>
    </row>
    <row r="69" spans="7:9" x14ac:dyDescent="0.25">
      <c r="G69" s="22">
        <f t="shared" si="0"/>
        <v>59</v>
      </c>
      <c r="H69">
        <f t="shared" si="1"/>
        <v>1.2210043985042465E-3</v>
      </c>
      <c r="I69">
        <f t="shared" si="2"/>
        <v>1.2210043985042465E-3</v>
      </c>
    </row>
    <row r="70" spans="7:9" x14ac:dyDescent="0.25">
      <c r="G70" s="22">
        <f t="shared" si="0"/>
        <v>60</v>
      </c>
      <c r="H70">
        <f t="shared" si="1"/>
        <v>1.0897818092510899E-3</v>
      </c>
      <c r="I70">
        <f t="shared" si="2"/>
        <v>1.0897818092510901E-3</v>
      </c>
    </row>
    <row r="71" spans="7:9" x14ac:dyDescent="0.25">
      <c r="G71" s="22">
        <f t="shared" si="0"/>
        <v>61</v>
      </c>
      <c r="H71">
        <f t="shared" ref="H71:H102" si="3">H70*$U$5</f>
        <v>9.7266184563253122E-4</v>
      </c>
      <c r="I71">
        <f t="shared" ref="I71:I102" si="4">EXP($V$5*G71)</f>
        <v>9.7266184563253165E-4</v>
      </c>
    </row>
    <row r="72" spans="7:9" x14ac:dyDescent="0.25">
      <c r="G72" s="22">
        <f t="shared" si="0"/>
        <v>62</v>
      </c>
      <c r="H72">
        <f t="shared" si="3"/>
        <v>8.6812888407398949E-4</v>
      </c>
      <c r="I72">
        <f t="shared" si="4"/>
        <v>8.6812888407399014E-4</v>
      </c>
    </row>
    <row r="73" spans="7:9" x14ac:dyDescent="0.25">
      <c r="G73" s="22">
        <f t="shared" si="0"/>
        <v>63</v>
      </c>
      <c r="H73">
        <f t="shared" si="3"/>
        <v>7.7483018661377218E-4</v>
      </c>
      <c r="I73">
        <f t="shared" si="4"/>
        <v>7.7483018661377229E-4</v>
      </c>
    </row>
    <row r="74" spans="7:9" x14ac:dyDescent="0.25">
      <c r="G74" s="22">
        <f t="shared" si="0"/>
        <v>64</v>
      </c>
      <c r="H74">
        <f t="shared" si="3"/>
        <v>6.915583954199651E-4</v>
      </c>
      <c r="I74">
        <f t="shared" si="4"/>
        <v>6.9155839541996532E-4</v>
      </c>
    </row>
    <row r="75" spans="7:9" x14ac:dyDescent="0.25">
      <c r="G75" s="22">
        <f t="shared" si="0"/>
        <v>65</v>
      </c>
      <c r="H75">
        <f t="shared" si="3"/>
        <v>6.1723590863946352E-4</v>
      </c>
      <c r="I75">
        <f t="shared" si="4"/>
        <v>6.1723590863946396E-4</v>
      </c>
    </row>
    <row r="76" spans="7:9" x14ac:dyDescent="0.25">
      <c r="G76" s="22">
        <f t="shared" ref="G76:G107" si="5">1+G75</f>
        <v>66</v>
      </c>
      <c r="H76">
        <f t="shared" si="3"/>
        <v>5.5090093539045975E-4</v>
      </c>
      <c r="I76">
        <f t="shared" si="4"/>
        <v>5.5090093539045975E-4</v>
      </c>
    </row>
    <row r="77" spans="7:9" x14ac:dyDescent="0.25">
      <c r="G77" s="22">
        <f t="shared" si="5"/>
        <v>67</v>
      </c>
      <c r="H77">
        <f t="shared" si="3"/>
        <v>4.916950494391238E-4</v>
      </c>
      <c r="I77">
        <f t="shared" si="4"/>
        <v>4.9169504943912391E-4</v>
      </c>
    </row>
    <row r="78" spans="7:9" x14ac:dyDescent="0.25">
      <c r="G78" s="22">
        <f t="shared" si="5"/>
        <v>68</v>
      </c>
      <c r="H78">
        <f t="shared" si="3"/>
        <v>4.3885208049535858E-4</v>
      </c>
      <c r="I78">
        <f t="shared" si="4"/>
        <v>4.3885208049535874E-4</v>
      </c>
    </row>
    <row r="79" spans="7:9" x14ac:dyDescent="0.25">
      <c r="G79" s="22">
        <f t="shared" si="5"/>
        <v>69</v>
      </c>
      <c r="H79">
        <f t="shared" si="3"/>
        <v>3.9168819937234118E-4</v>
      </c>
      <c r="I79">
        <f t="shared" si="4"/>
        <v>3.9168819937234145E-4</v>
      </c>
    </row>
    <row r="80" spans="7:9" x14ac:dyDescent="0.25">
      <c r="G80" s="22">
        <f t="shared" si="5"/>
        <v>70</v>
      </c>
      <c r="H80">
        <f t="shared" si="3"/>
        <v>3.4959306870409042E-4</v>
      </c>
      <c r="I80">
        <f t="shared" si="4"/>
        <v>3.4959306870409042E-4</v>
      </c>
    </row>
    <row r="81" spans="7:9" x14ac:dyDescent="0.25">
      <c r="G81" s="22">
        <f t="shared" si="5"/>
        <v>71</v>
      </c>
      <c r="H81">
        <f t="shared" si="3"/>
        <v>3.1202194470445166E-4</v>
      </c>
      <c r="I81">
        <f t="shared" si="4"/>
        <v>3.1202194470445176E-4</v>
      </c>
    </row>
    <row r="82" spans="7:9" x14ac:dyDescent="0.25">
      <c r="G82" s="22">
        <f t="shared" si="5"/>
        <v>72</v>
      </c>
      <c r="H82">
        <f t="shared" si="3"/>
        <v>2.7848862775810735E-4</v>
      </c>
      <c r="I82">
        <f t="shared" si="4"/>
        <v>2.7848862775810724E-4</v>
      </c>
    </row>
    <row r="83" spans="7:9" x14ac:dyDescent="0.25">
      <c r="G83" s="22">
        <f t="shared" si="5"/>
        <v>73</v>
      </c>
      <c r="H83">
        <f t="shared" si="3"/>
        <v>2.4855917061876828E-4</v>
      </c>
      <c r="I83">
        <f t="shared" si="4"/>
        <v>2.4855917061876849E-4</v>
      </c>
    </row>
    <row r="84" spans="7:9" x14ac:dyDescent="0.25">
      <c r="G84" s="22">
        <f t="shared" si="5"/>
        <v>74</v>
      </c>
      <c r="H84">
        <f t="shared" si="3"/>
        <v>2.2184626279372866E-4</v>
      </c>
      <c r="I84">
        <f t="shared" si="4"/>
        <v>2.2184626279372869E-4</v>
      </c>
    </row>
    <row r="85" spans="7:9" x14ac:dyDescent="0.25">
      <c r="G85" s="22">
        <f t="shared" si="5"/>
        <v>75</v>
      </c>
      <c r="H85">
        <f t="shared" si="3"/>
        <v>1.9800421844434621E-4</v>
      </c>
      <c r="I85">
        <f t="shared" si="4"/>
        <v>1.9800421844434613E-4</v>
      </c>
    </row>
    <row r="86" spans="7:9" x14ac:dyDescent="0.25">
      <c r="G86" s="22">
        <f t="shared" si="5"/>
        <v>76</v>
      </c>
      <c r="H86">
        <f t="shared" si="3"/>
        <v>1.7672450294197462E-4</v>
      </c>
      <c r="I86">
        <f t="shared" si="4"/>
        <v>1.7672450294197475E-4</v>
      </c>
    </row>
    <row r="87" spans="7:9" x14ac:dyDescent="0.25">
      <c r="G87" s="22">
        <f t="shared" si="5"/>
        <v>77</v>
      </c>
      <c r="H87">
        <f t="shared" si="3"/>
        <v>1.5773174018949684E-4</v>
      </c>
      <c r="I87">
        <f t="shared" si="4"/>
        <v>1.5773174018949686E-4</v>
      </c>
    </row>
    <row r="88" spans="7:9" x14ac:dyDescent="0.25">
      <c r="G88" s="22">
        <f t="shared" si="5"/>
        <v>78</v>
      </c>
      <c r="H88">
        <f t="shared" si="3"/>
        <v>1.4078014904008956E-4</v>
      </c>
      <c r="I88">
        <f t="shared" si="4"/>
        <v>1.4078014904008948E-4</v>
      </c>
    </row>
    <row r="89" spans="7:9" x14ac:dyDescent="0.25">
      <c r="G89" s="22">
        <f t="shared" si="5"/>
        <v>79</v>
      </c>
      <c r="H89">
        <f t="shared" si="3"/>
        <v>1.2565036269770107E-4</v>
      </c>
      <c r="I89">
        <f t="shared" si="4"/>
        <v>1.2565036269770113E-4</v>
      </c>
    </row>
    <row r="90" spans="7:9" x14ac:dyDescent="0.25">
      <c r="G90" s="22">
        <f t="shared" si="5"/>
        <v>80</v>
      </c>
      <c r="H90">
        <f t="shared" si="3"/>
        <v>1.1214658993980693E-4</v>
      </c>
      <c r="I90">
        <f t="shared" si="4"/>
        <v>1.1214658993980692E-4</v>
      </c>
    </row>
    <row r="91" spans="7:9" x14ac:dyDescent="0.25">
      <c r="G91" s="22">
        <f t="shared" si="5"/>
        <v>81</v>
      </c>
      <c r="H91">
        <f t="shared" si="3"/>
        <v>1.0009408142645428E-4</v>
      </c>
      <c r="I91">
        <f t="shared" si="4"/>
        <v>1.0009408142645421E-4</v>
      </c>
    </row>
    <row r="92" spans="7:9" x14ac:dyDescent="0.25">
      <c r="G92" s="22">
        <f t="shared" si="5"/>
        <v>82</v>
      </c>
      <c r="H92">
        <f t="shared" si="3"/>
        <v>8.9336868307659823E-5</v>
      </c>
      <c r="I92">
        <f t="shared" si="4"/>
        <v>8.9336868307659864E-5</v>
      </c>
    </row>
    <row r="93" spans="7:9" x14ac:dyDescent="0.25">
      <c r="G93" s="22">
        <f t="shared" si="5"/>
        <v>83</v>
      </c>
      <c r="H93">
        <f t="shared" si="3"/>
        <v>7.9735743864979441E-5</v>
      </c>
      <c r="I93">
        <f t="shared" si="4"/>
        <v>7.9735743864979414E-5</v>
      </c>
    </row>
    <row r="94" spans="7:9" x14ac:dyDescent="0.25">
      <c r="G94" s="22">
        <f t="shared" si="5"/>
        <v>84</v>
      </c>
      <c r="H94">
        <f t="shared" si="3"/>
        <v>7.1166462068118904E-5</v>
      </c>
      <c r="I94">
        <f t="shared" si="4"/>
        <v>7.1166462068118959E-5</v>
      </c>
    </row>
    <row r="95" spans="7:9" x14ac:dyDescent="0.25">
      <c r="G95" s="22">
        <f t="shared" si="5"/>
        <v>85</v>
      </c>
      <c r="H95">
        <f t="shared" si="3"/>
        <v>6.3518129734504766E-5</v>
      </c>
      <c r="I95">
        <f t="shared" si="4"/>
        <v>6.351812973450478E-5</v>
      </c>
    </row>
    <row r="96" spans="7:9" x14ac:dyDescent="0.25">
      <c r="G96" s="22">
        <f t="shared" si="5"/>
        <v>86</v>
      </c>
      <c r="H96">
        <f t="shared" si="3"/>
        <v>5.6691771485107647E-5</v>
      </c>
      <c r="I96">
        <f t="shared" si="4"/>
        <v>5.6691771485107626E-5</v>
      </c>
    </row>
    <row r="97" spans="7:9" x14ac:dyDescent="0.25">
      <c r="G97" s="22">
        <f t="shared" si="5"/>
        <v>87</v>
      </c>
      <c r="H97">
        <f t="shared" si="3"/>
        <v>5.0599048925928251E-5</v>
      </c>
      <c r="I97">
        <f t="shared" si="4"/>
        <v>5.0599048925928292E-5</v>
      </c>
    </row>
    <row r="98" spans="7:9" x14ac:dyDescent="0.25">
      <c r="G98" s="22">
        <f t="shared" si="5"/>
        <v>88</v>
      </c>
      <c r="H98">
        <f t="shared" si="3"/>
        <v>4.5161117480356671E-5</v>
      </c>
      <c r="I98">
        <f t="shared" si="4"/>
        <v>4.5161117480356677E-5</v>
      </c>
    </row>
    <row r="99" spans="7:9" x14ac:dyDescent="0.25">
      <c r="G99" s="22">
        <f t="shared" si="5"/>
        <v>89</v>
      </c>
      <c r="H99">
        <f t="shared" si="3"/>
        <v>4.0307606078925151E-5</v>
      </c>
      <c r="I99">
        <f t="shared" si="4"/>
        <v>4.0307606078925137E-5</v>
      </c>
    </row>
    <row r="100" spans="7:9" x14ac:dyDescent="0.25">
      <c r="G100" s="22">
        <f t="shared" si="5"/>
        <v>90</v>
      </c>
      <c r="H100">
        <f t="shared" si="3"/>
        <v>3.5975706502844767E-5</v>
      </c>
      <c r="I100">
        <f t="shared" si="4"/>
        <v>3.5975706502844794E-5</v>
      </c>
    </row>
    <row r="101" spans="7:9" x14ac:dyDescent="0.25">
      <c r="G101" s="22">
        <f t="shared" si="5"/>
        <v>91</v>
      </c>
      <c r="H101">
        <f t="shared" si="3"/>
        <v>3.2109360596721896E-5</v>
      </c>
      <c r="I101">
        <f t="shared" si="4"/>
        <v>3.2109360596721903E-5</v>
      </c>
    </row>
    <row r="102" spans="7:9" x14ac:dyDescent="0.25">
      <c r="G102" s="22">
        <f t="shared" si="5"/>
        <v>92</v>
      </c>
      <c r="H102">
        <f t="shared" si="3"/>
        <v>2.865853483235388E-5</v>
      </c>
      <c r="I102">
        <f t="shared" si="4"/>
        <v>2.8658534832353866E-5</v>
      </c>
    </row>
    <row r="103" spans="7:9" x14ac:dyDescent="0.25">
      <c r="G103" s="22">
        <f t="shared" si="5"/>
        <v>93</v>
      </c>
      <c r="H103">
        <f t="shared" ref="H103:H130" si="6">H102*$U$5</f>
        <v>2.5578572835894148E-5</v>
      </c>
      <c r="I103">
        <f t="shared" ref="I103:I130" si="7">EXP($V$5*G103)</f>
        <v>2.5578572835894165E-5</v>
      </c>
    </row>
    <row r="104" spans="7:9" x14ac:dyDescent="0.25">
      <c r="G104" s="22">
        <f t="shared" si="5"/>
        <v>94</v>
      </c>
      <c r="H104">
        <f t="shared" si="6"/>
        <v>2.2829617499583941E-5</v>
      </c>
      <c r="I104">
        <f t="shared" si="7"/>
        <v>2.2829617499583941E-5</v>
      </c>
    </row>
    <row r="105" spans="7:9" x14ac:dyDescent="0.25">
      <c r="G105" s="22">
        <f t="shared" si="5"/>
        <v>95</v>
      </c>
      <c r="H105">
        <f t="shared" si="6"/>
        <v>2.0376095199726184E-5</v>
      </c>
      <c r="I105">
        <f t="shared" si="7"/>
        <v>2.037609519972617E-5</v>
      </c>
    </row>
    <row r="106" spans="7:9" x14ac:dyDescent="0.25">
      <c r="G106" s="22">
        <f t="shared" si="5"/>
        <v>96</v>
      </c>
      <c r="H106">
        <f t="shared" si="6"/>
        <v>1.8186255446280297E-5</v>
      </c>
      <c r="I106">
        <f t="shared" si="7"/>
        <v>1.8186255446280304E-5</v>
      </c>
    </row>
    <row r="107" spans="7:9" x14ac:dyDescent="0.25">
      <c r="G107" s="22">
        <f t="shared" si="5"/>
        <v>97</v>
      </c>
      <c r="H107">
        <f t="shared" si="6"/>
        <v>1.6231760006785022E-5</v>
      </c>
      <c r="I107">
        <f t="shared" si="7"/>
        <v>1.6231760006785018E-5</v>
      </c>
    </row>
    <row r="108" spans="7:9" x14ac:dyDescent="0.25">
      <c r="G108" s="22">
        <f t="shared" ref="G108:G130" si="8">1+G107</f>
        <v>98</v>
      </c>
      <c r="H108">
        <f t="shared" si="6"/>
        <v>1.4487316187552739E-5</v>
      </c>
      <c r="I108">
        <f t="shared" si="7"/>
        <v>1.4487316187552727E-5</v>
      </c>
    </row>
    <row r="109" spans="7:9" x14ac:dyDescent="0.25">
      <c r="G109" s="22">
        <f t="shared" si="8"/>
        <v>99</v>
      </c>
      <c r="H109">
        <f t="shared" si="6"/>
        <v>1.293034952650821E-5</v>
      </c>
      <c r="I109">
        <f t="shared" si="7"/>
        <v>1.2930349526508216E-5</v>
      </c>
    </row>
    <row r="110" spans="7:9" x14ac:dyDescent="0.25">
      <c r="G110" s="22">
        <f t="shared" si="8"/>
        <v>100</v>
      </c>
      <c r="H110">
        <f t="shared" si="6"/>
        <v>1.1540711662062112E-5</v>
      </c>
      <c r="I110">
        <f t="shared" si="7"/>
        <v>1.1540711662062108E-5</v>
      </c>
    </row>
    <row r="111" spans="7:9" x14ac:dyDescent="0.25">
      <c r="G111" s="22">
        <f t="shared" si="8"/>
        <v>101</v>
      </c>
      <c r="H111">
        <f t="shared" si="6"/>
        <v>1.0300419597614956E-5</v>
      </c>
      <c r="I111">
        <f t="shared" si="7"/>
        <v>1.0300419597614966E-5</v>
      </c>
    </row>
    <row r="112" spans="7:9" x14ac:dyDescent="0.25">
      <c r="G112" s="22">
        <f t="shared" si="8"/>
        <v>102</v>
      </c>
      <c r="H112">
        <f t="shared" si="6"/>
        <v>9.1934229875709743E-6</v>
      </c>
      <c r="I112">
        <f t="shared" si="7"/>
        <v>9.1934229875709777E-6</v>
      </c>
    </row>
    <row r="113" spans="7:9" x14ac:dyDescent="0.25">
      <c r="G113" s="22">
        <f t="shared" si="8"/>
        <v>103</v>
      </c>
      <c r="H113">
        <f t="shared" si="6"/>
        <v>8.2053964333616715E-6</v>
      </c>
      <c r="I113">
        <f t="shared" si="7"/>
        <v>8.2053964333616682E-6</v>
      </c>
    </row>
    <row r="114" spans="7:9" x14ac:dyDescent="0.25">
      <c r="G114" s="22">
        <f t="shared" si="8"/>
        <v>104</v>
      </c>
      <c r="H114">
        <f t="shared" si="6"/>
        <v>7.3235541016277699E-6</v>
      </c>
      <c r="I114">
        <f t="shared" si="7"/>
        <v>7.3235541016277767E-6</v>
      </c>
    </row>
    <row r="115" spans="7:9" x14ac:dyDescent="0.25">
      <c r="G115" s="22">
        <f t="shared" si="8"/>
        <v>105</v>
      </c>
      <c r="H115">
        <f t="shared" si="6"/>
        <v>6.5364842655744086E-6</v>
      </c>
      <c r="I115">
        <f t="shared" si="7"/>
        <v>6.5364842655744103E-6</v>
      </c>
    </row>
    <row r="116" spans="7:9" x14ac:dyDescent="0.25">
      <c r="G116" s="22">
        <f t="shared" si="8"/>
        <v>106</v>
      </c>
      <c r="H116">
        <f t="shared" si="6"/>
        <v>5.8340016283358104E-6</v>
      </c>
      <c r="I116">
        <f t="shared" si="7"/>
        <v>5.8340016283358078E-6</v>
      </c>
    </row>
    <row r="117" spans="7:9" x14ac:dyDescent="0.25">
      <c r="G117" s="22">
        <f t="shared" si="8"/>
        <v>107</v>
      </c>
      <c r="H117">
        <f t="shared" si="6"/>
        <v>5.207015517298722E-6</v>
      </c>
      <c r="I117">
        <f t="shared" si="7"/>
        <v>5.2070155172987262E-6</v>
      </c>
    </row>
    <row r="118" spans="7:9" x14ac:dyDescent="0.25">
      <c r="G118" s="22">
        <f t="shared" si="8"/>
        <v>108</v>
      </c>
      <c r="H118">
        <f t="shared" si="6"/>
        <v>4.6474122437164715E-6</v>
      </c>
      <c r="I118">
        <f t="shared" si="7"/>
        <v>4.6474122437164732E-6</v>
      </c>
    </row>
    <row r="119" spans="7:9" x14ac:dyDescent="0.25">
      <c r="G119" s="22">
        <f t="shared" si="8"/>
        <v>109</v>
      </c>
      <c r="H119">
        <f t="shared" si="6"/>
        <v>4.1479501052554064E-6</v>
      </c>
      <c r="I119">
        <f t="shared" si="7"/>
        <v>4.1479501052554055E-6</v>
      </c>
    </row>
    <row r="120" spans="7:9" x14ac:dyDescent="0.25">
      <c r="G120" s="22">
        <f t="shared" si="8"/>
        <v>110</v>
      </c>
      <c r="H120">
        <f t="shared" si="6"/>
        <v>3.7021656727248593E-6</v>
      </c>
      <c r="I120">
        <f t="shared" si="7"/>
        <v>3.7021656727248623E-6</v>
      </c>
    </row>
    <row r="121" spans="7:9" x14ac:dyDescent="0.25">
      <c r="G121" s="22">
        <f t="shared" si="8"/>
        <v>111</v>
      </c>
      <c r="H121">
        <f t="shared" si="6"/>
        <v>3.3042901482679171E-6</v>
      </c>
      <c r="I121">
        <f t="shared" si="7"/>
        <v>3.3042901482679179E-6</v>
      </c>
    </row>
    <row r="122" spans="7:9" x14ac:dyDescent="0.25">
      <c r="G122" s="22">
        <f t="shared" si="8"/>
        <v>112</v>
      </c>
      <c r="H122">
        <f t="shared" si="6"/>
        <v>2.9491747126228223E-6</v>
      </c>
      <c r="I122">
        <f t="shared" si="7"/>
        <v>2.949174712622821E-6</v>
      </c>
    </row>
    <row r="123" spans="7:9" x14ac:dyDescent="0.25">
      <c r="G123" s="22">
        <f t="shared" si="8"/>
        <v>113</v>
      </c>
      <c r="H123">
        <f t="shared" si="6"/>
        <v>2.6322238953904021E-6</v>
      </c>
      <c r="I123">
        <f t="shared" si="7"/>
        <v>2.6322238953904042E-6</v>
      </c>
    </row>
    <row r="124" spans="7:9" x14ac:dyDescent="0.25">
      <c r="G124" s="22">
        <f t="shared" si="8"/>
        <v>114</v>
      </c>
      <c r="H124">
        <f t="shared" si="6"/>
        <v>2.3493361060668838E-6</v>
      </c>
      <c r="I124">
        <f t="shared" si="7"/>
        <v>2.3493361060668843E-6</v>
      </c>
    </row>
    <row r="125" spans="7:9" x14ac:dyDescent="0.25">
      <c r="G125" s="22">
        <f t="shared" si="8"/>
        <v>115</v>
      </c>
      <c r="H125">
        <f t="shared" si="6"/>
        <v>2.0968505562673244E-6</v>
      </c>
      <c r="I125">
        <f t="shared" si="7"/>
        <v>2.0968505562673236E-6</v>
      </c>
    </row>
    <row r="126" spans="7:9" x14ac:dyDescent="0.25">
      <c r="G126" s="22">
        <f t="shared" si="8"/>
        <v>116</v>
      </c>
      <c r="H126">
        <f t="shared" si="6"/>
        <v>1.8714998862718773E-6</v>
      </c>
      <c r="I126">
        <f t="shared" si="7"/>
        <v>1.8714998862718785E-6</v>
      </c>
    </row>
    <row r="127" spans="7:9" x14ac:dyDescent="0.25">
      <c r="G127" s="22">
        <f t="shared" si="8"/>
        <v>117</v>
      </c>
      <c r="H127">
        <f t="shared" si="6"/>
        <v>1.6703678828454953E-6</v>
      </c>
      <c r="I127">
        <f t="shared" si="7"/>
        <v>1.6703678828454953E-6</v>
      </c>
    </row>
    <row r="128" spans="7:9" x14ac:dyDescent="0.25">
      <c r="G128" s="22">
        <f t="shared" si="8"/>
        <v>118</v>
      </c>
      <c r="H128">
        <f t="shared" si="6"/>
        <v>1.4908517411667174E-6</v>
      </c>
      <c r="I128">
        <f t="shared" si="7"/>
        <v>1.4908517411667166E-6</v>
      </c>
    </row>
    <row r="129" spans="2:9" x14ac:dyDescent="0.25">
      <c r="G129" s="22">
        <f t="shared" si="8"/>
        <v>119</v>
      </c>
      <c r="H129">
        <f t="shared" si="6"/>
        <v>1.3306283825054973E-6</v>
      </c>
      <c r="I129">
        <f t="shared" si="7"/>
        <v>1.3306283825054981E-6</v>
      </c>
    </row>
    <row r="130" spans="2:9" x14ac:dyDescent="0.25">
      <c r="G130" s="22">
        <f t="shared" si="8"/>
        <v>120</v>
      </c>
      <c r="H130">
        <f t="shared" si="6"/>
        <v>1.1876243917745796E-6</v>
      </c>
      <c r="I130">
        <f t="shared" si="7"/>
        <v>1.1876243917745796E-6</v>
      </c>
    </row>
    <row r="136" spans="2:9" x14ac:dyDescent="0.25">
      <c r="B136" s="22"/>
    </row>
    <row r="137" spans="2:9" x14ac:dyDescent="0.25">
      <c r="B137" s="22"/>
    </row>
    <row r="138" spans="2:9" x14ac:dyDescent="0.25">
      <c r="B138" s="22"/>
    </row>
    <row r="139" spans="2:9" x14ac:dyDescent="0.25">
      <c r="B139" s="22"/>
    </row>
    <row r="140" spans="2:9" x14ac:dyDescent="0.25">
      <c r="B140" s="22"/>
    </row>
    <row r="141" spans="2:9" x14ac:dyDescent="0.25">
      <c r="B141" s="22"/>
    </row>
    <row r="142" spans="2:9" x14ac:dyDescent="0.25">
      <c r="B142" s="22"/>
    </row>
    <row r="143" spans="2:9" x14ac:dyDescent="0.25">
      <c r="B143" s="22"/>
    </row>
    <row r="144" spans="2:9" x14ac:dyDescent="0.25">
      <c r="B144" s="22"/>
    </row>
    <row r="145" spans="2:2" x14ac:dyDescent="0.25">
      <c r="B145" s="22"/>
    </row>
    <row r="146" spans="2:2" x14ac:dyDescent="0.25">
      <c r="B146" s="22"/>
    </row>
    <row r="147" spans="2:2" x14ac:dyDescent="0.25">
      <c r="B147" s="22"/>
    </row>
    <row r="148" spans="2:2" x14ac:dyDescent="0.25">
      <c r="B148" s="22"/>
    </row>
    <row r="149" spans="2:2" x14ac:dyDescent="0.25">
      <c r="B149" s="22"/>
    </row>
    <row r="150" spans="2:2" x14ac:dyDescent="0.25">
      <c r="B150" s="22"/>
    </row>
    <row r="151" spans="2:2" x14ac:dyDescent="0.25">
      <c r="B151" s="22"/>
    </row>
    <row r="152" spans="2:2" x14ac:dyDescent="0.25">
      <c r="B152" s="22"/>
    </row>
    <row r="153" spans="2:2" x14ac:dyDescent="0.25">
      <c r="B153" s="22"/>
    </row>
    <row r="154" spans="2:2" x14ac:dyDescent="0.25">
      <c r="B154" s="22"/>
    </row>
    <row r="155" spans="2:2" x14ac:dyDescent="0.25">
      <c r="B155" s="22"/>
    </row>
    <row r="156" spans="2:2" x14ac:dyDescent="0.25">
      <c r="B156" s="22"/>
    </row>
    <row r="157" spans="2:2" x14ac:dyDescent="0.25">
      <c r="B157" s="22"/>
    </row>
    <row r="158" spans="2:2" x14ac:dyDescent="0.25">
      <c r="B158" s="22"/>
    </row>
    <row r="159" spans="2:2" x14ac:dyDescent="0.25">
      <c r="B159" s="22"/>
    </row>
    <row r="160" spans="2:2" x14ac:dyDescent="0.25">
      <c r="B160" s="22"/>
    </row>
    <row r="161" spans="2:2" x14ac:dyDescent="0.25">
      <c r="B161" s="22"/>
    </row>
    <row r="162" spans="2:2" x14ac:dyDescent="0.25">
      <c r="B162" s="22"/>
    </row>
    <row r="163" spans="2:2" x14ac:dyDescent="0.25">
      <c r="B163" s="22"/>
    </row>
    <row r="164" spans="2:2" x14ac:dyDescent="0.25">
      <c r="B164" s="22"/>
    </row>
    <row r="165" spans="2:2" x14ac:dyDescent="0.25">
      <c r="B165" s="22"/>
    </row>
    <row r="166" spans="2:2" x14ac:dyDescent="0.25">
      <c r="B166" s="22"/>
    </row>
    <row r="167" spans="2:2" x14ac:dyDescent="0.25">
      <c r="B167" s="22"/>
    </row>
    <row r="168" spans="2:2" x14ac:dyDescent="0.25">
      <c r="B168" s="22"/>
    </row>
    <row r="169" spans="2:2" x14ac:dyDescent="0.25">
      <c r="B169" s="22"/>
    </row>
    <row r="170" spans="2:2" x14ac:dyDescent="0.25">
      <c r="B170" s="22"/>
    </row>
    <row r="171" spans="2:2" x14ac:dyDescent="0.25">
      <c r="B171" s="22"/>
    </row>
    <row r="172" spans="2:2" x14ac:dyDescent="0.25">
      <c r="B172" s="22"/>
    </row>
    <row r="173" spans="2:2" x14ac:dyDescent="0.25">
      <c r="B173" s="22"/>
    </row>
    <row r="174" spans="2:2" x14ac:dyDescent="0.25">
      <c r="B174" s="22"/>
    </row>
    <row r="175" spans="2:2" x14ac:dyDescent="0.25">
      <c r="B175" s="22"/>
    </row>
    <row r="176" spans="2:2" x14ac:dyDescent="0.25">
      <c r="B176" s="22"/>
    </row>
    <row r="177" spans="2:2" x14ac:dyDescent="0.25">
      <c r="B177" s="22"/>
    </row>
    <row r="178" spans="2:2" x14ac:dyDescent="0.25">
      <c r="B178" s="22"/>
    </row>
    <row r="179" spans="2:2" x14ac:dyDescent="0.25">
      <c r="B179" s="22"/>
    </row>
    <row r="180" spans="2:2" x14ac:dyDescent="0.25">
      <c r="B180" s="22"/>
    </row>
    <row r="181" spans="2:2" x14ac:dyDescent="0.25">
      <c r="B181" s="22"/>
    </row>
    <row r="182" spans="2:2" x14ac:dyDescent="0.25">
      <c r="B182" s="22"/>
    </row>
    <row r="183" spans="2:2" x14ac:dyDescent="0.25">
      <c r="B183" s="22"/>
    </row>
    <row r="184" spans="2:2" x14ac:dyDescent="0.25">
      <c r="B184" s="22"/>
    </row>
    <row r="185" spans="2:2" x14ac:dyDescent="0.25">
      <c r="B185" s="22"/>
    </row>
    <row r="186" spans="2:2" x14ac:dyDescent="0.25">
      <c r="B186" s="22"/>
    </row>
    <row r="187" spans="2:2" x14ac:dyDescent="0.25">
      <c r="B187" s="22"/>
    </row>
    <row r="188" spans="2:2" x14ac:dyDescent="0.25">
      <c r="B188" s="22"/>
    </row>
    <row r="189" spans="2:2" x14ac:dyDescent="0.25">
      <c r="B189" s="22"/>
    </row>
    <row r="190" spans="2:2" x14ac:dyDescent="0.25">
      <c r="B190" s="22"/>
    </row>
    <row r="191" spans="2:2" x14ac:dyDescent="0.25">
      <c r="B191" s="22"/>
    </row>
    <row r="192" spans="2:2" x14ac:dyDescent="0.25">
      <c r="B192" s="22"/>
    </row>
    <row r="193" spans="2:2" x14ac:dyDescent="0.25">
      <c r="B193" s="22"/>
    </row>
    <row r="194" spans="2:2" x14ac:dyDescent="0.25">
      <c r="B194" s="22"/>
    </row>
    <row r="195" spans="2:2" x14ac:dyDescent="0.25">
      <c r="B195" s="22"/>
    </row>
    <row r="196" spans="2:2" x14ac:dyDescent="0.25">
      <c r="B196" s="22"/>
    </row>
    <row r="197" spans="2:2" x14ac:dyDescent="0.25">
      <c r="B197" s="22"/>
    </row>
    <row r="198" spans="2:2" x14ac:dyDescent="0.25">
      <c r="B198" s="22"/>
    </row>
    <row r="199" spans="2:2" x14ac:dyDescent="0.25">
      <c r="B199" s="22"/>
    </row>
    <row r="200" spans="2:2" x14ac:dyDescent="0.25">
      <c r="B200" s="22"/>
    </row>
    <row r="201" spans="2:2" x14ac:dyDescent="0.25">
      <c r="B201" s="22"/>
    </row>
    <row r="202" spans="2:2" x14ac:dyDescent="0.25">
      <c r="B202" s="22"/>
    </row>
    <row r="203" spans="2:2" x14ac:dyDescent="0.25">
      <c r="B203" s="22"/>
    </row>
    <row r="204" spans="2:2" x14ac:dyDescent="0.25">
      <c r="B204" s="22"/>
    </row>
    <row r="205" spans="2:2" x14ac:dyDescent="0.25">
      <c r="B205" s="22"/>
    </row>
    <row r="206" spans="2:2" x14ac:dyDescent="0.25">
      <c r="B206" s="22"/>
    </row>
    <row r="207" spans="2:2" x14ac:dyDescent="0.25">
      <c r="B207" s="22"/>
    </row>
    <row r="208" spans="2:2" x14ac:dyDescent="0.25">
      <c r="B208" s="22"/>
    </row>
    <row r="209" spans="2:2" x14ac:dyDescent="0.25">
      <c r="B209" s="22"/>
    </row>
    <row r="210" spans="2:2" x14ac:dyDescent="0.25">
      <c r="B210" s="22"/>
    </row>
    <row r="211" spans="2:2" x14ac:dyDescent="0.25">
      <c r="B211" s="22"/>
    </row>
    <row r="212" spans="2:2" x14ac:dyDescent="0.25">
      <c r="B212" s="22"/>
    </row>
    <row r="213" spans="2:2" x14ac:dyDescent="0.25">
      <c r="B213" s="22"/>
    </row>
    <row r="214" spans="2:2" x14ac:dyDescent="0.25">
      <c r="B214" s="22"/>
    </row>
    <row r="215" spans="2:2" x14ac:dyDescent="0.25">
      <c r="B215" s="22"/>
    </row>
    <row r="216" spans="2:2" x14ac:dyDescent="0.25">
      <c r="B216" s="22"/>
    </row>
    <row r="217" spans="2:2" x14ac:dyDescent="0.25">
      <c r="B217" s="22"/>
    </row>
    <row r="218" spans="2:2" x14ac:dyDescent="0.25">
      <c r="B218" s="22"/>
    </row>
    <row r="219" spans="2:2" x14ac:dyDescent="0.25">
      <c r="B219" s="22"/>
    </row>
    <row r="220" spans="2:2" x14ac:dyDescent="0.25">
      <c r="B220" s="22"/>
    </row>
    <row r="221" spans="2:2" x14ac:dyDescent="0.25">
      <c r="B221" s="22"/>
    </row>
    <row r="222" spans="2:2" x14ac:dyDescent="0.25">
      <c r="B222" s="22"/>
    </row>
    <row r="223" spans="2:2" x14ac:dyDescent="0.25">
      <c r="B223" s="22"/>
    </row>
    <row r="224" spans="2:2" x14ac:dyDescent="0.25">
      <c r="B224" s="22"/>
    </row>
    <row r="225" spans="2:2" x14ac:dyDescent="0.25">
      <c r="B225" s="22"/>
    </row>
    <row r="226" spans="2:2" x14ac:dyDescent="0.25">
      <c r="B226" s="22"/>
    </row>
    <row r="227" spans="2:2" x14ac:dyDescent="0.25">
      <c r="B227" s="22"/>
    </row>
    <row r="228" spans="2:2" x14ac:dyDescent="0.25">
      <c r="B228" s="22"/>
    </row>
    <row r="229" spans="2:2" x14ac:dyDescent="0.25">
      <c r="B229" s="22"/>
    </row>
    <row r="230" spans="2:2" x14ac:dyDescent="0.25">
      <c r="B230" s="22"/>
    </row>
    <row r="231" spans="2:2" x14ac:dyDescent="0.25">
      <c r="B231" s="22"/>
    </row>
    <row r="232" spans="2:2" x14ac:dyDescent="0.25">
      <c r="B232" s="22"/>
    </row>
    <row r="233" spans="2:2" x14ac:dyDescent="0.25">
      <c r="B233" s="22"/>
    </row>
    <row r="234" spans="2:2" x14ac:dyDescent="0.25">
      <c r="B234" s="22"/>
    </row>
    <row r="235" spans="2:2" x14ac:dyDescent="0.25">
      <c r="B235" s="22"/>
    </row>
    <row r="236" spans="2:2" x14ac:dyDescent="0.25">
      <c r="B236" s="22"/>
    </row>
    <row r="237" spans="2:2" x14ac:dyDescent="0.25">
      <c r="B237" s="22"/>
    </row>
    <row r="238" spans="2:2" x14ac:dyDescent="0.25">
      <c r="B238" s="22"/>
    </row>
    <row r="239" spans="2:2" x14ac:dyDescent="0.25">
      <c r="B239" s="22"/>
    </row>
    <row r="240" spans="2:2" x14ac:dyDescent="0.25">
      <c r="B240" s="22"/>
    </row>
    <row r="241" spans="2:2" x14ac:dyDescent="0.25">
      <c r="B241" s="22"/>
    </row>
    <row r="242" spans="2:2" x14ac:dyDescent="0.25">
      <c r="B242" s="22"/>
    </row>
    <row r="243" spans="2:2" x14ac:dyDescent="0.25">
      <c r="B243" s="22"/>
    </row>
    <row r="244" spans="2:2" x14ac:dyDescent="0.25">
      <c r="B244" s="22"/>
    </row>
    <row r="245" spans="2:2" x14ac:dyDescent="0.25">
      <c r="B245" s="22"/>
    </row>
    <row r="246" spans="2:2" x14ac:dyDescent="0.25">
      <c r="B246" s="22"/>
    </row>
    <row r="247" spans="2:2" x14ac:dyDescent="0.25">
      <c r="B247" s="22"/>
    </row>
    <row r="248" spans="2:2" x14ac:dyDescent="0.25">
      <c r="B248" s="22"/>
    </row>
    <row r="249" spans="2:2" x14ac:dyDescent="0.25">
      <c r="B249" s="22"/>
    </row>
    <row r="250" spans="2:2" x14ac:dyDescent="0.25">
      <c r="B250" s="22"/>
    </row>
    <row r="251" spans="2:2" x14ac:dyDescent="0.25">
      <c r="B251" s="22"/>
    </row>
    <row r="252" spans="2:2" x14ac:dyDescent="0.25">
      <c r="B252" s="22"/>
    </row>
    <row r="253" spans="2:2" x14ac:dyDescent="0.25">
      <c r="B253" s="22"/>
    </row>
    <row r="254" spans="2:2" x14ac:dyDescent="0.25">
      <c r="B254" s="22"/>
    </row>
    <row r="255" spans="2:2" x14ac:dyDescent="0.25">
      <c r="B255" s="22"/>
    </row>
    <row r="256" spans="2:2" x14ac:dyDescent="0.25">
      <c r="B256" s="22"/>
    </row>
    <row r="257" spans="2:2" x14ac:dyDescent="0.25">
      <c r="B257" s="22"/>
    </row>
    <row r="258" spans="2:2" x14ac:dyDescent="0.25">
      <c r="B258" s="22"/>
    </row>
    <row r="259" spans="2:2" x14ac:dyDescent="0.25">
      <c r="B259" s="22"/>
    </row>
    <row r="260" spans="2:2" x14ac:dyDescent="0.25">
      <c r="B260" s="22"/>
    </row>
    <row r="261" spans="2:2" x14ac:dyDescent="0.25">
      <c r="B261" s="22"/>
    </row>
    <row r="262" spans="2:2" x14ac:dyDescent="0.25">
      <c r="B262" s="22"/>
    </row>
    <row r="263" spans="2:2" x14ac:dyDescent="0.25">
      <c r="B263" s="22"/>
    </row>
    <row r="264" spans="2:2" x14ac:dyDescent="0.25">
      <c r="B264" s="22"/>
    </row>
    <row r="265" spans="2:2" x14ac:dyDescent="0.25">
      <c r="B265" s="22"/>
    </row>
    <row r="266" spans="2:2" x14ac:dyDescent="0.25">
      <c r="B266" s="22"/>
    </row>
    <row r="267" spans="2:2" x14ac:dyDescent="0.25">
      <c r="B267" s="22"/>
    </row>
    <row r="268" spans="2:2" x14ac:dyDescent="0.25">
      <c r="B268" s="22"/>
    </row>
    <row r="269" spans="2:2" x14ac:dyDescent="0.25">
      <c r="B269" s="22"/>
    </row>
    <row r="270" spans="2:2" x14ac:dyDescent="0.25">
      <c r="B270" s="22"/>
    </row>
    <row r="271" spans="2:2" x14ac:dyDescent="0.25">
      <c r="B271" s="22"/>
    </row>
    <row r="272" spans="2:2" x14ac:dyDescent="0.25">
      <c r="B272" s="22"/>
    </row>
    <row r="273" spans="2:2" x14ac:dyDescent="0.25">
      <c r="B273" s="22"/>
    </row>
    <row r="274" spans="2:2" x14ac:dyDescent="0.25">
      <c r="B274" s="22"/>
    </row>
    <row r="275" spans="2:2" x14ac:dyDescent="0.25">
      <c r="B275" s="22"/>
    </row>
    <row r="276" spans="2:2" x14ac:dyDescent="0.25">
      <c r="B276" s="22"/>
    </row>
    <row r="277" spans="2:2" x14ac:dyDescent="0.25">
      <c r="B277" s="22"/>
    </row>
    <row r="278" spans="2:2" x14ac:dyDescent="0.25">
      <c r="B278" s="22"/>
    </row>
    <row r="279" spans="2:2" x14ac:dyDescent="0.25">
      <c r="B279" s="22"/>
    </row>
    <row r="280" spans="2:2" x14ac:dyDescent="0.25">
      <c r="B280" s="22"/>
    </row>
    <row r="281" spans="2:2" x14ac:dyDescent="0.25">
      <c r="B281" s="22"/>
    </row>
    <row r="282" spans="2:2" x14ac:dyDescent="0.25">
      <c r="B282" s="22"/>
    </row>
    <row r="283" spans="2:2" x14ac:dyDescent="0.25">
      <c r="B283" s="22"/>
    </row>
    <row r="284" spans="2:2" x14ac:dyDescent="0.25">
      <c r="B284" s="22"/>
    </row>
    <row r="285" spans="2:2" x14ac:dyDescent="0.25">
      <c r="B285" s="22"/>
    </row>
    <row r="286" spans="2:2" x14ac:dyDescent="0.25">
      <c r="B286" s="22"/>
    </row>
    <row r="287" spans="2:2" x14ac:dyDescent="0.25">
      <c r="B287" s="22"/>
    </row>
    <row r="288" spans="2:2" x14ac:dyDescent="0.25">
      <c r="B288" s="22"/>
    </row>
    <row r="289" spans="2:2" x14ac:dyDescent="0.25">
      <c r="B289" s="22"/>
    </row>
    <row r="290" spans="2:2" x14ac:dyDescent="0.25">
      <c r="B290" s="22"/>
    </row>
    <row r="291" spans="2:2" x14ac:dyDescent="0.25">
      <c r="B291" s="22"/>
    </row>
    <row r="292" spans="2:2" x14ac:dyDescent="0.25">
      <c r="B292" s="22"/>
    </row>
    <row r="293" spans="2:2" x14ac:dyDescent="0.25">
      <c r="B293" s="22"/>
    </row>
    <row r="294" spans="2:2" x14ac:dyDescent="0.25">
      <c r="B294" s="22"/>
    </row>
    <row r="295" spans="2:2" x14ac:dyDescent="0.25">
      <c r="B295" s="22"/>
    </row>
    <row r="296" spans="2:2" x14ac:dyDescent="0.25">
      <c r="B296" s="22"/>
    </row>
    <row r="297" spans="2:2" x14ac:dyDescent="0.25">
      <c r="B297" s="22"/>
    </row>
    <row r="298" spans="2:2" x14ac:dyDescent="0.25">
      <c r="B298" s="22"/>
    </row>
    <row r="299" spans="2:2" x14ac:dyDescent="0.25">
      <c r="B299" s="22"/>
    </row>
    <row r="300" spans="2:2" x14ac:dyDescent="0.25">
      <c r="B300" s="22"/>
    </row>
    <row r="301" spans="2:2" x14ac:dyDescent="0.25">
      <c r="B301" s="22"/>
    </row>
    <row r="302" spans="2:2" x14ac:dyDescent="0.25">
      <c r="B302" s="22"/>
    </row>
    <row r="303" spans="2:2" x14ac:dyDescent="0.25">
      <c r="B303" s="22"/>
    </row>
    <row r="304" spans="2:2" x14ac:dyDescent="0.25">
      <c r="B304" s="22"/>
    </row>
    <row r="305" spans="2:2" x14ac:dyDescent="0.25">
      <c r="B305" s="22"/>
    </row>
    <row r="306" spans="2:2" x14ac:dyDescent="0.25">
      <c r="B306" s="22"/>
    </row>
    <row r="307" spans="2:2" x14ac:dyDescent="0.25">
      <c r="B307" s="22"/>
    </row>
    <row r="308" spans="2:2" x14ac:dyDescent="0.25">
      <c r="B308" s="22"/>
    </row>
    <row r="309" spans="2:2" x14ac:dyDescent="0.25">
      <c r="B309" s="22"/>
    </row>
    <row r="310" spans="2:2" x14ac:dyDescent="0.25">
      <c r="B310" s="22"/>
    </row>
    <row r="311" spans="2:2" x14ac:dyDescent="0.25">
      <c r="B311" s="22"/>
    </row>
    <row r="312" spans="2:2" x14ac:dyDescent="0.25">
      <c r="B312" s="22"/>
    </row>
    <row r="313" spans="2:2" x14ac:dyDescent="0.25">
      <c r="B313" s="22"/>
    </row>
    <row r="314" spans="2:2" x14ac:dyDescent="0.25">
      <c r="B314" s="22"/>
    </row>
    <row r="315" spans="2:2" x14ac:dyDescent="0.25">
      <c r="B315" s="22"/>
    </row>
    <row r="316" spans="2:2" x14ac:dyDescent="0.25">
      <c r="B316" s="22"/>
    </row>
    <row r="317" spans="2:2" x14ac:dyDescent="0.25">
      <c r="B317" s="22"/>
    </row>
    <row r="318" spans="2:2" x14ac:dyDescent="0.25">
      <c r="B318" s="22"/>
    </row>
    <row r="319" spans="2:2" x14ac:dyDescent="0.25">
      <c r="B319" s="22"/>
    </row>
    <row r="320" spans="2:2" x14ac:dyDescent="0.25">
      <c r="B320" s="22"/>
    </row>
    <row r="321" spans="2:2" x14ac:dyDescent="0.25">
      <c r="B321" s="22"/>
    </row>
    <row r="322" spans="2:2" x14ac:dyDescent="0.25">
      <c r="B322" s="22"/>
    </row>
    <row r="323" spans="2:2" x14ac:dyDescent="0.25">
      <c r="B323" s="22"/>
    </row>
    <row r="324" spans="2:2" x14ac:dyDescent="0.25">
      <c r="B324" s="22"/>
    </row>
    <row r="325" spans="2:2" x14ac:dyDescent="0.25">
      <c r="B325" s="22"/>
    </row>
    <row r="326" spans="2:2" x14ac:dyDescent="0.25">
      <c r="B326" s="22"/>
    </row>
    <row r="327" spans="2:2" x14ac:dyDescent="0.25">
      <c r="B327" s="22"/>
    </row>
    <row r="328" spans="2:2" x14ac:dyDescent="0.25">
      <c r="B328" s="22"/>
    </row>
    <row r="329" spans="2:2" x14ac:dyDescent="0.25">
      <c r="B329" s="22"/>
    </row>
    <row r="330" spans="2:2" x14ac:dyDescent="0.25">
      <c r="B330" s="22"/>
    </row>
    <row r="331" spans="2:2" x14ac:dyDescent="0.25">
      <c r="B331" s="22"/>
    </row>
    <row r="332" spans="2:2" x14ac:dyDescent="0.25">
      <c r="B332" s="22"/>
    </row>
    <row r="333" spans="2:2" x14ac:dyDescent="0.25">
      <c r="B333" s="22"/>
    </row>
    <row r="334" spans="2:2" x14ac:dyDescent="0.25">
      <c r="B334" s="22"/>
    </row>
    <row r="335" spans="2:2" x14ac:dyDescent="0.25">
      <c r="B335" s="22"/>
    </row>
    <row r="336" spans="2:2" x14ac:dyDescent="0.25">
      <c r="B336" s="22"/>
    </row>
    <row r="337" spans="2:2" x14ac:dyDescent="0.25">
      <c r="B337" s="22"/>
    </row>
    <row r="338" spans="2:2" x14ac:dyDescent="0.25">
      <c r="B338" s="22"/>
    </row>
    <row r="339" spans="2:2" x14ac:dyDescent="0.25">
      <c r="B339" s="22"/>
    </row>
    <row r="340" spans="2:2" x14ac:dyDescent="0.25">
      <c r="B340" s="22"/>
    </row>
    <row r="341" spans="2:2" x14ac:dyDescent="0.25">
      <c r="B341" s="22"/>
    </row>
    <row r="342" spans="2:2" x14ac:dyDescent="0.25">
      <c r="B342" s="22"/>
    </row>
    <row r="343" spans="2:2" x14ac:dyDescent="0.25">
      <c r="B343" s="22"/>
    </row>
    <row r="344" spans="2:2" x14ac:dyDescent="0.25">
      <c r="B344" s="22"/>
    </row>
    <row r="345" spans="2:2" x14ac:dyDescent="0.25">
      <c r="B345" s="22"/>
    </row>
    <row r="346" spans="2:2" x14ac:dyDescent="0.25">
      <c r="B346" s="22"/>
    </row>
    <row r="347" spans="2:2" x14ac:dyDescent="0.25">
      <c r="B347" s="22"/>
    </row>
    <row r="348" spans="2:2" x14ac:dyDescent="0.25">
      <c r="B348" s="22"/>
    </row>
    <row r="349" spans="2:2" x14ac:dyDescent="0.25">
      <c r="B349" s="22"/>
    </row>
    <row r="350" spans="2:2" x14ac:dyDescent="0.25">
      <c r="B350" s="22"/>
    </row>
    <row r="351" spans="2:2" x14ac:dyDescent="0.25">
      <c r="B351" s="22"/>
    </row>
    <row r="352" spans="2:2" x14ac:dyDescent="0.25">
      <c r="B352" s="22"/>
    </row>
    <row r="353" spans="2:2" x14ac:dyDescent="0.25">
      <c r="B353" s="22"/>
    </row>
    <row r="354" spans="2:2" x14ac:dyDescent="0.25">
      <c r="B354" s="22"/>
    </row>
    <row r="355" spans="2:2" x14ac:dyDescent="0.25">
      <c r="B355" s="22"/>
    </row>
    <row r="356" spans="2:2" x14ac:dyDescent="0.25">
      <c r="B356" s="22"/>
    </row>
    <row r="357" spans="2:2" x14ac:dyDescent="0.25">
      <c r="B357" s="22"/>
    </row>
    <row r="358" spans="2:2" x14ac:dyDescent="0.25">
      <c r="B358" s="22"/>
    </row>
    <row r="359" spans="2:2" x14ac:dyDescent="0.25">
      <c r="B359" s="22"/>
    </row>
    <row r="360" spans="2:2" x14ac:dyDescent="0.25">
      <c r="B360" s="22"/>
    </row>
    <row r="361" spans="2:2" x14ac:dyDescent="0.25">
      <c r="B361" s="22"/>
    </row>
    <row r="362" spans="2:2" x14ac:dyDescent="0.25">
      <c r="B362" s="22"/>
    </row>
    <row r="363" spans="2:2" x14ac:dyDescent="0.25">
      <c r="B363" s="22"/>
    </row>
    <row r="364" spans="2:2" x14ac:dyDescent="0.25">
      <c r="B364" s="22"/>
    </row>
    <row r="365" spans="2:2" x14ac:dyDescent="0.25">
      <c r="B365" s="22"/>
    </row>
    <row r="366" spans="2:2" x14ac:dyDescent="0.25">
      <c r="B366" s="22"/>
    </row>
    <row r="367" spans="2:2" x14ac:dyDescent="0.25">
      <c r="B367" s="22"/>
    </row>
    <row r="368" spans="2:2" x14ac:dyDescent="0.25">
      <c r="B368" s="22"/>
    </row>
    <row r="369" spans="2:2" x14ac:dyDescent="0.25">
      <c r="B369" s="22"/>
    </row>
    <row r="370" spans="2:2" x14ac:dyDescent="0.25">
      <c r="B370" s="22"/>
    </row>
    <row r="371" spans="2:2" x14ac:dyDescent="0.25">
      <c r="B371" s="22"/>
    </row>
    <row r="372" spans="2:2" x14ac:dyDescent="0.25">
      <c r="B372" s="22"/>
    </row>
    <row r="373" spans="2:2" x14ac:dyDescent="0.25">
      <c r="B373" s="22"/>
    </row>
    <row r="374" spans="2:2" x14ac:dyDescent="0.25">
      <c r="B374" s="22"/>
    </row>
    <row r="375" spans="2:2" x14ac:dyDescent="0.25">
      <c r="B375" s="22"/>
    </row>
    <row r="376" spans="2:2" x14ac:dyDescent="0.25">
      <c r="B376" s="22"/>
    </row>
    <row r="377" spans="2:2" x14ac:dyDescent="0.25">
      <c r="B377" s="22"/>
    </row>
    <row r="378" spans="2:2" x14ac:dyDescent="0.25">
      <c r="B378" s="22"/>
    </row>
    <row r="379" spans="2:2" x14ac:dyDescent="0.25">
      <c r="B379" s="22"/>
    </row>
    <row r="380" spans="2:2" x14ac:dyDescent="0.25">
      <c r="B380" s="22"/>
    </row>
    <row r="381" spans="2:2" x14ac:dyDescent="0.25">
      <c r="B381" s="22"/>
    </row>
    <row r="382" spans="2:2" x14ac:dyDescent="0.25">
      <c r="B382" s="22"/>
    </row>
    <row r="383" spans="2:2" x14ac:dyDescent="0.25">
      <c r="B383" s="22"/>
    </row>
    <row r="384" spans="2:2" x14ac:dyDescent="0.25">
      <c r="B384" s="22"/>
    </row>
    <row r="385" spans="2:2" x14ac:dyDescent="0.25">
      <c r="B385" s="22"/>
    </row>
    <row r="386" spans="2:2" x14ac:dyDescent="0.25">
      <c r="B386" s="22"/>
    </row>
    <row r="387" spans="2:2" x14ac:dyDescent="0.25">
      <c r="B387" s="22"/>
    </row>
    <row r="388" spans="2:2" x14ac:dyDescent="0.25">
      <c r="B388" s="22"/>
    </row>
    <row r="389" spans="2:2" x14ac:dyDescent="0.25">
      <c r="B389" s="22"/>
    </row>
    <row r="390" spans="2:2" x14ac:dyDescent="0.25">
      <c r="B390" s="22"/>
    </row>
    <row r="391" spans="2:2" x14ac:dyDescent="0.25">
      <c r="B391" s="22"/>
    </row>
    <row r="392" spans="2:2" x14ac:dyDescent="0.25">
      <c r="B392" s="22"/>
    </row>
    <row r="393" spans="2:2" x14ac:dyDescent="0.25">
      <c r="B393" s="22"/>
    </row>
    <row r="394" spans="2:2" x14ac:dyDescent="0.25">
      <c r="B394" s="22"/>
    </row>
    <row r="395" spans="2:2" x14ac:dyDescent="0.25">
      <c r="B395" s="22"/>
    </row>
    <row r="396" spans="2:2" x14ac:dyDescent="0.25">
      <c r="B396" s="22"/>
    </row>
    <row r="397" spans="2:2" x14ac:dyDescent="0.25">
      <c r="B397" s="22"/>
    </row>
    <row r="398" spans="2:2" x14ac:dyDescent="0.25">
      <c r="B398" s="22"/>
    </row>
    <row r="399" spans="2:2" x14ac:dyDescent="0.25">
      <c r="B399" s="22"/>
    </row>
    <row r="400" spans="2:2" x14ac:dyDescent="0.25">
      <c r="B400" s="22"/>
    </row>
    <row r="401" spans="2:2" x14ac:dyDescent="0.25">
      <c r="B401" s="22"/>
    </row>
    <row r="402" spans="2:2" x14ac:dyDescent="0.25">
      <c r="B402" s="22"/>
    </row>
    <row r="403" spans="2:2" x14ac:dyDescent="0.25">
      <c r="B403" s="22"/>
    </row>
    <row r="404" spans="2:2" x14ac:dyDescent="0.25">
      <c r="B404" s="22"/>
    </row>
    <row r="405" spans="2:2" x14ac:dyDescent="0.25">
      <c r="B405" s="22"/>
    </row>
    <row r="406" spans="2:2" x14ac:dyDescent="0.25">
      <c r="B406" s="22"/>
    </row>
    <row r="407" spans="2:2" x14ac:dyDescent="0.25">
      <c r="B407" s="22"/>
    </row>
    <row r="408" spans="2:2" x14ac:dyDescent="0.25">
      <c r="B408" s="22"/>
    </row>
    <row r="409" spans="2:2" x14ac:dyDescent="0.25">
      <c r="B409" s="22"/>
    </row>
    <row r="410" spans="2:2" x14ac:dyDescent="0.25">
      <c r="B410" s="22"/>
    </row>
    <row r="411" spans="2:2" x14ac:dyDescent="0.25">
      <c r="B411" s="22"/>
    </row>
    <row r="412" spans="2:2" x14ac:dyDescent="0.25">
      <c r="B412" s="22"/>
    </row>
    <row r="413" spans="2:2" x14ac:dyDescent="0.25">
      <c r="B413" s="22"/>
    </row>
    <row r="414" spans="2:2" x14ac:dyDescent="0.25">
      <c r="B414" s="22"/>
    </row>
    <row r="415" spans="2:2" x14ac:dyDescent="0.25">
      <c r="B415" s="22"/>
    </row>
    <row r="416" spans="2:2" x14ac:dyDescent="0.25">
      <c r="B416" s="22"/>
    </row>
    <row r="417" spans="2:2" x14ac:dyDescent="0.25">
      <c r="B417" s="22"/>
    </row>
    <row r="418" spans="2:2" x14ac:dyDescent="0.25">
      <c r="B418" s="22"/>
    </row>
    <row r="419" spans="2:2" x14ac:dyDescent="0.25">
      <c r="B419" s="22"/>
    </row>
    <row r="420" spans="2:2" x14ac:dyDescent="0.25">
      <c r="B420" s="22"/>
    </row>
    <row r="421" spans="2:2" x14ac:dyDescent="0.25">
      <c r="B421" s="22"/>
    </row>
    <row r="422" spans="2:2" x14ac:dyDescent="0.25">
      <c r="B422" s="22"/>
    </row>
    <row r="423" spans="2:2" x14ac:dyDescent="0.25">
      <c r="B423" s="22"/>
    </row>
    <row r="424" spans="2:2" x14ac:dyDescent="0.25">
      <c r="B424" s="22"/>
    </row>
    <row r="425" spans="2:2" x14ac:dyDescent="0.25">
      <c r="B425" s="22"/>
    </row>
    <row r="426" spans="2:2" x14ac:dyDescent="0.25">
      <c r="B426" s="22"/>
    </row>
    <row r="427" spans="2:2" x14ac:dyDescent="0.25">
      <c r="B427" s="22"/>
    </row>
    <row r="428" spans="2:2" x14ac:dyDescent="0.25">
      <c r="B428" s="22"/>
    </row>
    <row r="429" spans="2:2" x14ac:dyDescent="0.25">
      <c r="B429" s="22"/>
    </row>
    <row r="430" spans="2:2" x14ac:dyDescent="0.25">
      <c r="B430" s="22"/>
    </row>
    <row r="431" spans="2:2" x14ac:dyDescent="0.25">
      <c r="B431" s="22"/>
    </row>
    <row r="432" spans="2:2" x14ac:dyDescent="0.25">
      <c r="B432" s="22"/>
    </row>
    <row r="433" spans="2:2" x14ac:dyDescent="0.25">
      <c r="B433" s="22"/>
    </row>
    <row r="434" spans="2:2" x14ac:dyDescent="0.25">
      <c r="B434" s="22"/>
    </row>
    <row r="435" spans="2:2" x14ac:dyDescent="0.25">
      <c r="B435" s="22"/>
    </row>
    <row r="436" spans="2:2" x14ac:dyDescent="0.25">
      <c r="B436" s="22"/>
    </row>
    <row r="437" spans="2:2" x14ac:dyDescent="0.25">
      <c r="B437" s="22"/>
    </row>
    <row r="438" spans="2:2" x14ac:dyDescent="0.25">
      <c r="B438" s="22"/>
    </row>
    <row r="439" spans="2:2" x14ac:dyDescent="0.25">
      <c r="B439" s="22"/>
    </row>
    <row r="440" spans="2:2" x14ac:dyDescent="0.25">
      <c r="B440" s="22"/>
    </row>
    <row r="441" spans="2:2" x14ac:dyDescent="0.25">
      <c r="B441" s="22"/>
    </row>
    <row r="442" spans="2:2" x14ac:dyDescent="0.25">
      <c r="B442" s="22"/>
    </row>
    <row r="443" spans="2:2" x14ac:dyDescent="0.25">
      <c r="B443" s="22"/>
    </row>
    <row r="444" spans="2:2" x14ac:dyDescent="0.25">
      <c r="B444" s="22"/>
    </row>
    <row r="445" spans="2:2" x14ac:dyDescent="0.25">
      <c r="B445" s="22"/>
    </row>
    <row r="446" spans="2:2" x14ac:dyDescent="0.25">
      <c r="B446" s="22"/>
    </row>
    <row r="447" spans="2:2" x14ac:dyDescent="0.25">
      <c r="B447" s="22"/>
    </row>
    <row r="448" spans="2:2" x14ac:dyDescent="0.25">
      <c r="B448" s="22"/>
    </row>
    <row r="449" spans="2:2" x14ac:dyDescent="0.25">
      <c r="B449" s="22"/>
    </row>
    <row r="450" spans="2:2" x14ac:dyDescent="0.25">
      <c r="B450" s="22"/>
    </row>
    <row r="451" spans="2:2" x14ac:dyDescent="0.25">
      <c r="B451" s="22"/>
    </row>
    <row r="452" spans="2:2" x14ac:dyDescent="0.25">
      <c r="B452" s="22"/>
    </row>
    <row r="453" spans="2:2" x14ac:dyDescent="0.25">
      <c r="B453" s="22"/>
    </row>
    <row r="454" spans="2:2" x14ac:dyDescent="0.25">
      <c r="B454" s="22"/>
    </row>
    <row r="455" spans="2:2" x14ac:dyDescent="0.25">
      <c r="B455" s="22"/>
    </row>
    <row r="456" spans="2:2" x14ac:dyDescent="0.25">
      <c r="B456" s="22"/>
    </row>
  </sheetData>
  <mergeCells count="9">
    <mergeCell ref="U2:V2"/>
    <mergeCell ref="B7:F7"/>
    <mergeCell ref="F2:G2"/>
    <mergeCell ref="J2:K2"/>
    <mergeCell ref="N2:R2"/>
    <mergeCell ref="B3:C3"/>
    <mergeCell ref="B4:C4"/>
    <mergeCell ref="B5:C5"/>
    <mergeCell ref="B2:C2"/>
  </mergeCell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Todd Miller</dc:creator>
  <cp:lastModifiedBy>Todd Miller</cp:lastModifiedBy>
  <dcterms:created xsi:type="dcterms:W3CDTF">2022-08-30T05:42:43Z</dcterms:created>
  <dcterms:modified xsi:type="dcterms:W3CDTF">2022-08-30T10:55:21Z</dcterms:modified>
</cp:coreProperties>
</file>