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Git\lwc_cortex_m33\Data\"/>
    </mc:Choice>
  </mc:AlternateContent>
  <xr:revisionPtr revIDLastSave="0" documentId="13_ncr:1_{078957F8-DD56-4995-BDF9-32A2760568A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WT - M33" sheetId="1" r:id="rId1"/>
    <sheet name="Power - M33" sheetId="2" r:id="rId2"/>
    <sheet name="Runtime valid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3" i="3" l="1"/>
  <c r="P23" i="3"/>
  <c r="L23" i="3"/>
  <c r="H23" i="3"/>
  <c r="D23" i="3"/>
  <c r="W22" i="3"/>
  <c r="W23" i="3" s="1"/>
  <c r="V22" i="3"/>
  <c r="V23" i="3" s="1"/>
  <c r="U22" i="3"/>
  <c r="U23" i="3" s="1"/>
  <c r="T22" i="3"/>
  <c r="S22" i="3"/>
  <c r="S23" i="3" s="1"/>
  <c r="R22" i="3"/>
  <c r="R23" i="3" s="1"/>
  <c r="Q22" i="3"/>
  <c r="Q23" i="3" s="1"/>
  <c r="P22" i="3"/>
  <c r="O22" i="3"/>
  <c r="O23" i="3" s="1"/>
  <c r="N22" i="3"/>
  <c r="N23" i="3" s="1"/>
  <c r="M22" i="3"/>
  <c r="M23" i="3" s="1"/>
  <c r="L22" i="3"/>
  <c r="K22" i="3"/>
  <c r="K23" i="3" s="1"/>
  <c r="J22" i="3"/>
  <c r="J23" i="3" s="1"/>
  <c r="I22" i="3"/>
  <c r="I23" i="3" s="1"/>
  <c r="H22" i="3"/>
  <c r="G22" i="3"/>
  <c r="G23" i="3" s="1"/>
  <c r="F22" i="3"/>
  <c r="F23" i="3" s="1"/>
  <c r="E22" i="3"/>
  <c r="E23" i="3" s="1"/>
  <c r="D22" i="3"/>
  <c r="C22" i="3"/>
  <c r="C23" i="3" s="1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W20" i="3"/>
  <c r="S20" i="3"/>
  <c r="O20" i="3"/>
  <c r="K20" i="3"/>
  <c r="G20" i="3"/>
  <c r="C20" i="3"/>
  <c r="W19" i="3"/>
  <c r="V19" i="3"/>
  <c r="U19" i="3"/>
  <c r="U20" i="3" s="1"/>
  <c r="T19" i="3"/>
  <c r="T20" i="3" s="1"/>
  <c r="S19" i="3"/>
  <c r="R19" i="3"/>
  <c r="R20" i="3" s="1"/>
  <c r="Q19" i="3"/>
  <c r="Q20" i="3" s="1"/>
  <c r="P19" i="3"/>
  <c r="P20" i="3" s="1"/>
  <c r="O19" i="3"/>
  <c r="N19" i="3"/>
  <c r="N20" i="3" s="1"/>
  <c r="M19" i="3"/>
  <c r="M20" i="3" s="1"/>
  <c r="L19" i="3"/>
  <c r="L20" i="3" s="1"/>
  <c r="K19" i="3"/>
  <c r="J19" i="3"/>
  <c r="J20" i="3" s="1"/>
  <c r="I19" i="3"/>
  <c r="I20" i="3" s="1"/>
  <c r="H19" i="3"/>
  <c r="H20" i="3" s="1"/>
  <c r="G19" i="3"/>
  <c r="F19" i="3"/>
  <c r="F20" i="3" s="1"/>
  <c r="E19" i="3"/>
  <c r="E20" i="3" s="1"/>
  <c r="D19" i="3"/>
  <c r="D20" i="3" s="1"/>
  <c r="C19" i="3"/>
  <c r="W18" i="3"/>
  <c r="V18" i="3"/>
  <c r="V20" i="3" s="1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V15" i="3"/>
  <c r="R15" i="3"/>
  <c r="N15" i="3"/>
  <c r="J15" i="3"/>
  <c r="F15" i="3"/>
  <c r="W14" i="3"/>
  <c r="W15" i="3" s="1"/>
  <c r="V14" i="3"/>
  <c r="U14" i="3"/>
  <c r="U15" i="3" s="1"/>
  <c r="T14" i="3"/>
  <c r="S14" i="3"/>
  <c r="S15" i="3" s="1"/>
  <c r="R14" i="3"/>
  <c r="Q14" i="3"/>
  <c r="Q15" i="3" s="1"/>
  <c r="P14" i="3"/>
  <c r="O14" i="3"/>
  <c r="O15" i="3" s="1"/>
  <c r="N14" i="3"/>
  <c r="M14" i="3"/>
  <c r="M15" i="3" s="1"/>
  <c r="L14" i="3"/>
  <c r="K14" i="3"/>
  <c r="K15" i="3" s="1"/>
  <c r="J14" i="3"/>
  <c r="I14" i="3"/>
  <c r="I15" i="3" s="1"/>
  <c r="H14" i="3"/>
  <c r="G14" i="3"/>
  <c r="G15" i="3" s="1"/>
  <c r="F14" i="3"/>
  <c r="E14" i="3"/>
  <c r="E15" i="3" s="1"/>
  <c r="D14" i="3"/>
  <c r="C14" i="3"/>
  <c r="C15" i="3" s="1"/>
  <c r="W13" i="3"/>
  <c r="V13" i="3"/>
  <c r="U13" i="3"/>
  <c r="T13" i="3"/>
  <c r="T15" i="3" s="1"/>
  <c r="S13" i="3"/>
  <c r="R13" i="3"/>
  <c r="Q13" i="3"/>
  <c r="P13" i="3"/>
  <c r="P15" i="3" s="1"/>
  <c r="O13" i="3"/>
  <c r="N13" i="3"/>
  <c r="M13" i="3"/>
  <c r="L13" i="3"/>
  <c r="L15" i="3" s="1"/>
  <c r="K13" i="3"/>
  <c r="J13" i="3"/>
  <c r="I13" i="3"/>
  <c r="H13" i="3"/>
  <c r="H15" i="3" s="1"/>
  <c r="G13" i="3"/>
  <c r="F13" i="3"/>
  <c r="E13" i="3"/>
  <c r="D13" i="3"/>
  <c r="D15" i="3" s="1"/>
  <c r="C13" i="3"/>
  <c r="U12" i="3"/>
  <c r="Q12" i="3"/>
  <c r="M12" i="3"/>
  <c r="I12" i="3"/>
  <c r="E12" i="3"/>
  <c r="W11" i="3"/>
  <c r="V11" i="3"/>
  <c r="V12" i="3" s="1"/>
  <c r="U11" i="3"/>
  <c r="T11" i="3"/>
  <c r="T12" i="3" s="1"/>
  <c r="S11" i="3"/>
  <c r="R11" i="3"/>
  <c r="R12" i="3" s="1"/>
  <c r="Q11" i="3"/>
  <c r="P11" i="3"/>
  <c r="P12" i="3" s="1"/>
  <c r="O11" i="3"/>
  <c r="N11" i="3"/>
  <c r="N12" i="3" s="1"/>
  <c r="M11" i="3"/>
  <c r="L11" i="3"/>
  <c r="L12" i="3" s="1"/>
  <c r="K11" i="3"/>
  <c r="J11" i="3"/>
  <c r="J12" i="3" s="1"/>
  <c r="I11" i="3"/>
  <c r="H11" i="3"/>
  <c r="H12" i="3" s="1"/>
  <c r="G11" i="3"/>
  <c r="F11" i="3"/>
  <c r="F12" i="3" s="1"/>
  <c r="E11" i="3"/>
  <c r="D11" i="3"/>
  <c r="D12" i="3" s="1"/>
  <c r="C11" i="3"/>
  <c r="W10" i="3"/>
  <c r="W12" i="3" s="1"/>
  <c r="V10" i="3"/>
  <c r="U10" i="3"/>
  <c r="T10" i="3"/>
  <c r="S10" i="3"/>
  <c r="S12" i="3" s="1"/>
  <c r="R10" i="3"/>
  <c r="Q10" i="3"/>
  <c r="P10" i="3"/>
  <c r="O10" i="3"/>
  <c r="O12" i="3" s="1"/>
  <c r="N10" i="3"/>
  <c r="M10" i="3"/>
  <c r="L10" i="3"/>
  <c r="K10" i="3"/>
  <c r="K12" i="3" s="1"/>
  <c r="J10" i="3"/>
  <c r="I10" i="3"/>
  <c r="H10" i="3"/>
  <c r="G10" i="3"/>
  <c r="G12" i="3" s="1"/>
  <c r="F10" i="3"/>
  <c r="E10" i="3"/>
  <c r="D10" i="3"/>
  <c r="C10" i="3"/>
  <c r="C12" i="3" s="1"/>
  <c r="T7" i="3"/>
  <c r="P7" i="3"/>
  <c r="L7" i="3"/>
  <c r="H7" i="3"/>
  <c r="D7" i="3"/>
  <c r="W6" i="3"/>
  <c r="W7" i="3" s="1"/>
  <c r="V6" i="3"/>
  <c r="U6" i="3"/>
  <c r="U7" i="3" s="1"/>
  <c r="T6" i="3"/>
  <c r="S6" i="3"/>
  <c r="S7" i="3" s="1"/>
  <c r="R6" i="3"/>
  <c r="Q6" i="3"/>
  <c r="Q7" i="3" s="1"/>
  <c r="P6" i="3"/>
  <c r="O6" i="3"/>
  <c r="O7" i="3" s="1"/>
  <c r="N6" i="3"/>
  <c r="M6" i="3"/>
  <c r="M7" i="3" s="1"/>
  <c r="L6" i="3"/>
  <c r="K6" i="3"/>
  <c r="K7" i="3" s="1"/>
  <c r="J6" i="3"/>
  <c r="I6" i="3"/>
  <c r="I7" i="3" s="1"/>
  <c r="H6" i="3"/>
  <c r="G6" i="3"/>
  <c r="G7" i="3" s="1"/>
  <c r="F6" i="3"/>
  <c r="E6" i="3"/>
  <c r="E7" i="3" s="1"/>
  <c r="D6" i="3"/>
  <c r="C6" i="3"/>
  <c r="C7" i="3" s="1"/>
  <c r="W5" i="3"/>
  <c r="V5" i="3"/>
  <c r="V7" i="3" s="1"/>
  <c r="U5" i="3"/>
  <c r="T5" i="3"/>
  <c r="S5" i="3"/>
  <c r="R5" i="3"/>
  <c r="R7" i="3" s="1"/>
  <c r="Q5" i="3"/>
  <c r="P5" i="3"/>
  <c r="O5" i="3"/>
  <c r="N5" i="3"/>
  <c r="N7" i="3" s="1"/>
  <c r="M5" i="3"/>
  <c r="L5" i="3"/>
  <c r="K5" i="3"/>
  <c r="J5" i="3"/>
  <c r="J7" i="3" s="1"/>
  <c r="I5" i="3"/>
  <c r="H5" i="3"/>
  <c r="G5" i="3"/>
  <c r="F5" i="3"/>
  <c r="F7" i="3" s="1"/>
  <c r="E5" i="3"/>
  <c r="D5" i="3"/>
  <c r="C5" i="3"/>
  <c r="W4" i="3"/>
  <c r="S4" i="3"/>
  <c r="O4" i="3"/>
  <c r="K4" i="3"/>
  <c r="G4" i="3"/>
  <c r="C4" i="3"/>
  <c r="W3" i="3"/>
  <c r="V3" i="3"/>
  <c r="V4" i="3" s="1"/>
  <c r="U3" i="3"/>
  <c r="T3" i="3"/>
  <c r="T4" i="3" s="1"/>
  <c r="S3" i="3"/>
  <c r="R3" i="3"/>
  <c r="R4" i="3" s="1"/>
  <c r="Q3" i="3"/>
  <c r="P3" i="3"/>
  <c r="P4" i="3" s="1"/>
  <c r="O3" i="3"/>
  <c r="N3" i="3"/>
  <c r="N4" i="3" s="1"/>
  <c r="M3" i="3"/>
  <c r="L3" i="3"/>
  <c r="L4" i="3" s="1"/>
  <c r="K3" i="3"/>
  <c r="J3" i="3"/>
  <c r="J4" i="3" s="1"/>
  <c r="I3" i="3"/>
  <c r="H3" i="3"/>
  <c r="H4" i="3" s="1"/>
  <c r="G3" i="3"/>
  <c r="F3" i="3"/>
  <c r="F4" i="3" s="1"/>
  <c r="E3" i="3"/>
  <c r="D3" i="3"/>
  <c r="D4" i="3" s="1"/>
  <c r="C3" i="3"/>
  <c r="W2" i="3"/>
  <c r="V2" i="3"/>
  <c r="U2" i="3"/>
  <c r="U4" i="3" s="1"/>
  <c r="T2" i="3"/>
  <c r="S2" i="3"/>
  <c r="R2" i="3"/>
  <c r="Q2" i="3"/>
  <c r="Q4" i="3" s="1"/>
  <c r="P2" i="3"/>
  <c r="O2" i="3"/>
  <c r="N2" i="3"/>
  <c r="M2" i="3"/>
  <c r="M4" i="3" s="1"/>
  <c r="L2" i="3"/>
  <c r="K2" i="3"/>
  <c r="J2" i="3"/>
  <c r="I2" i="3"/>
  <c r="I4" i="3" s="1"/>
  <c r="H2" i="3"/>
  <c r="G2" i="3"/>
  <c r="F2" i="3"/>
  <c r="E2" i="3"/>
  <c r="E4" i="3" s="1"/>
  <c r="D2" i="3"/>
  <c r="C2" i="3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S34" i="1"/>
  <c r="J34" i="1"/>
  <c r="I34" i="1"/>
  <c r="H34" i="1"/>
  <c r="G34" i="1"/>
</calcChain>
</file>

<file path=xl/sharedStrings.xml><?xml version="1.0" encoding="utf-8"?>
<sst xmlns="http://schemas.openxmlformats.org/spreadsheetml/2006/main" count="328" uniqueCount="53">
  <si>
    <t>O0</t>
  </si>
  <si>
    <t>Ascon128</t>
  </si>
  <si>
    <t>Ascon128a</t>
  </si>
  <si>
    <t>Isapa128</t>
  </si>
  <si>
    <t>Isapa128a</t>
  </si>
  <si>
    <t>Sparkle128</t>
  </si>
  <si>
    <t>Sparkle256</t>
  </si>
  <si>
    <t>TinyJambu</t>
  </si>
  <si>
    <t>Giftcofb</t>
  </si>
  <si>
    <t>Xoodyak</t>
  </si>
  <si>
    <t>Romulusn</t>
  </si>
  <si>
    <t>Elephant160</t>
  </si>
  <si>
    <t>Grain</t>
  </si>
  <si>
    <t>Photonbeetle</t>
  </si>
  <si>
    <t>Encryption runtime</t>
  </si>
  <si>
    <t>Decryption runtime</t>
  </si>
  <si>
    <t>Encryption output</t>
  </si>
  <si>
    <t>Decryption output</t>
  </si>
  <si>
    <t>Error count</t>
  </si>
  <si>
    <t>Py runtime</t>
  </si>
  <si>
    <t>Enc + Dec</t>
  </si>
  <si>
    <t>Enc + Dec - Py</t>
  </si>
  <si>
    <t>Enc + Dec - Py (%)</t>
  </si>
  <si>
    <t>O2</t>
  </si>
  <si>
    <t>ascon128Armv7</t>
  </si>
  <si>
    <t>ascon128aArmv7</t>
  </si>
  <si>
    <t>isapa128v20Armv7</t>
  </si>
  <si>
    <t>isapa128av20Armv7</t>
  </si>
  <si>
    <t>Sparkle128Armv7</t>
  </si>
  <si>
    <t>Sparkle256v2Armv7</t>
  </si>
  <si>
    <t>tinyjambuOpt</t>
  </si>
  <si>
    <t>RomulusnOpt</t>
  </si>
  <si>
    <t>O3</t>
  </si>
  <si>
    <t>Os</t>
  </si>
  <si>
    <t>N_Loop</t>
  </si>
  <si>
    <t>Average encryption time (s)</t>
  </si>
  <si>
    <t>Average decryption time (s)</t>
  </si>
  <si>
    <t>Average encryption energy (J)</t>
  </si>
  <si>
    <t>Average decryption energy (J)</t>
  </si>
  <si>
    <t>Encryption</t>
  </si>
  <si>
    <t>Peak encryption current (A)</t>
  </si>
  <si>
    <t>Average encryption current (A)</t>
  </si>
  <si>
    <t>Minimum encryption current (A)</t>
  </si>
  <si>
    <t>Decryption</t>
  </si>
  <si>
    <t>Peak decryption current (A)</t>
  </si>
  <si>
    <t>Average decryption current (A)</t>
  </si>
  <si>
    <t>Minimum decryption current (A)</t>
  </si>
  <si>
    <t>Calibrations</t>
  </si>
  <si>
    <t>Calibration timestamp(s)</t>
  </si>
  <si>
    <t>Algorithm</t>
  </si>
  <si>
    <t>Power - Enc time</t>
  </si>
  <si>
    <t>Difference</t>
  </si>
  <si>
    <t>Power - Dec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</si>
</sst>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/>
  </cellStyleXfs>
  <cellXfs count="59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3" fillId="0" borderId="0" xfId="0" applyFont="1"/>
    <xf numFmtId="0" fontId="2" fillId="0" borderId="13" xfId="0" applyFont="1" applyBorder="1"/>
    <xf numFmtId="10" fontId="2" fillId="0" borderId="14" xfId="1" applyNumberFormat="1" applyFont="1" applyBorder="1"/>
    <xf numFmtId="10" fontId="2" fillId="0" borderId="15" xfId="1" applyNumberFormat="1" applyFont="1" applyBorder="1"/>
    <xf numFmtId="164" fontId="0" fillId="0" borderId="0" xfId="0" applyNumberFormat="1"/>
    <xf numFmtId="164" fontId="2" fillId="0" borderId="1" xfId="0" applyNumberFormat="1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0" fontId="0" fillId="0" borderId="14" xfId="0" applyBorder="1"/>
    <xf numFmtId="0" fontId="0" fillId="0" borderId="15" xfId="0" applyBorder="1"/>
    <xf numFmtId="0" fontId="3" fillId="0" borderId="4" xfId="0" applyFont="1" applyBorder="1" applyAlignment="1">
      <alignment horizontal="left" vertical="center"/>
    </xf>
    <xf numFmtId="0" fontId="0" fillId="0" borderId="13" xfId="0" applyBorder="1"/>
    <xf numFmtId="165" fontId="0" fillId="0" borderId="0" xfId="0" applyNumberFormat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14" xfId="1" applyNumberFormat="1" applyFont="1" applyBorder="1" applyAlignment="1">
      <alignment horizontal="center"/>
    </xf>
    <xf numFmtId="165" fontId="0" fillId="0" borderId="15" xfId="1" applyNumberFormat="1" applyFont="1" applyBorder="1" applyAlignment="1">
      <alignment horizontal="center"/>
    </xf>
    <xf numFmtId="165" fontId="1" fillId="0" borderId="12" xfId="1" applyNumberFormat="1" applyBorder="1" applyAlignment="1">
      <alignment horizontal="center"/>
    </xf>
    <xf numFmtId="165" fontId="1" fillId="0" borderId="14" xfId="1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1" fillId="0" borderId="15" xfId="1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1" fillId="0" borderId="11" xfId="1" applyNumberFormat="1" applyBorder="1" applyAlignment="1">
      <alignment horizontal="center"/>
    </xf>
    <xf numFmtId="165" fontId="1" fillId="0" borderId="0" xfId="1" applyNumberFormat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1" fillId="0" borderId="13" xfId="1" applyNumberFormat="1" applyBorder="1" applyAlignment="1">
      <alignment horizontal="center"/>
    </xf>
    <xf numFmtId="10" fontId="2" fillId="0" borderId="0" xfId="1" applyNumberFormat="1" applyFont="1"/>
    <xf numFmtId="10" fontId="2" fillId="0" borderId="13" xfId="1" applyNumberFormat="1" applyFont="1" applyBorder="1"/>
    <xf numFmtId="10" fontId="4" fillId="0" borderId="14" xfId="1" applyNumberFormat="1" applyFont="1" applyBorder="1"/>
    <xf numFmtId="10" fontId="4" fillId="0" borderId="0" xfId="1" applyNumberFormat="1" applyFont="1"/>
    <xf numFmtId="10" fontId="2" fillId="0" borderId="11" xfId="1" applyNumberFormat="1" applyFont="1" applyBorder="1"/>
    <xf numFmtId="10" fontId="2" fillId="0" borderId="12" xfId="1" applyNumberFormat="1" applyFont="1" applyBorder="1"/>
    <xf numFmtId="0" fontId="2" fillId="0" borderId="0" xfId="0" applyFont="1"/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0" xfId="0" applyFont="1"/>
    <xf numFmtId="0" fontId="0" fillId="0" borderId="8" xfId="0" applyFont="1" applyBorder="1"/>
    <xf numFmtId="165" fontId="0" fillId="0" borderId="8" xfId="0" applyNumberFormat="1" applyFont="1" applyBorder="1"/>
    <xf numFmtId="165" fontId="0" fillId="0" borderId="9" xfId="0" applyNumberFormat="1" applyFont="1" applyBorder="1"/>
    <xf numFmtId="165" fontId="0" fillId="0" borderId="10" xfId="0" applyNumberFormat="1" applyFont="1" applyBorder="1"/>
    <xf numFmtId="0" fontId="0" fillId="0" borderId="11" xfId="0" applyFont="1" applyBorder="1"/>
    <xf numFmtId="165" fontId="0" fillId="0" borderId="11" xfId="0" applyNumberFormat="1" applyFont="1" applyBorder="1"/>
    <xf numFmtId="165" fontId="0" fillId="0" borderId="0" xfId="0" applyNumberFormat="1" applyFont="1"/>
    <xf numFmtId="165" fontId="0" fillId="0" borderId="12" xfId="0" applyNumberFormat="1" applyFont="1" applyBorder="1"/>
    <xf numFmtId="10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47"/>
  <sheetViews>
    <sheetView topLeftCell="A13" workbookViewId="0">
      <selection activeCell="D37" sqref="D37"/>
    </sheetView>
  </sheetViews>
  <sheetFormatPr defaultRowHeight="15" x14ac:dyDescent="0.25"/>
  <cols>
    <col min="1" max="1" width="9.140625" style="20" customWidth="1"/>
    <col min="2" max="2" width="18.5703125" style="20" bestFit="1" customWidth="1"/>
    <col min="3" max="3" width="9.28515625" style="20" bestFit="1" customWidth="1"/>
    <col min="4" max="4" width="14.85546875" style="20" bestFit="1" customWidth="1"/>
    <col min="5" max="5" width="10.28515625" style="20" bestFit="1" customWidth="1"/>
    <col min="6" max="6" width="15.85546875" style="20" bestFit="1" customWidth="1"/>
    <col min="7" max="7" width="10.5703125" style="20" bestFit="1" customWidth="1"/>
    <col min="8" max="8" width="17.5703125" style="20" bestFit="1" customWidth="1"/>
    <col min="9" max="9" width="10.42578125" style="20" bestFit="1" customWidth="1"/>
    <col min="10" max="10" width="18.5703125" style="20" bestFit="1" customWidth="1"/>
    <col min="11" max="11" width="10.5703125" style="20" bestFit="1" customWidth="1"/>
    <col min="12" max="12" width="16.42578125" style="20" bestFit="1" customWidth="1"/>
    <col min="13" max="13" width="11.85546875" style="20" bestFit="1" customWidth="1"/>
    <col min="14" max="14" width="18.5703125" style="20" bestFit="1" customWidth="1"/>
    <col min="15" max="16" width="13.42578125" style="20" bestFit="1" customWidth="1"/>
    <col min="17" max="17" width="8.28515625" style="20" bestFit="1" customWidth="1"/>
    <col min="18" max="18" width="8.5703125" style="20" bestFit="1" customWidth="1"/>
    <col min="19" max="19" width="9.85546875" style="20" bestFit="1" customWidth="1"/>
    <col min="20" max="20" width="13.28515625" style="20" bestFit="1" customWidth="1"/>
    <col min="21" max="21" width="11.85546875" style="20" bestFit="1" customWidth="1"/>
    <col min="22" max="22" width="8.5703125" style="20" bestFit="1" customWidth="1"/>
    <col min="23" max="24" width="13.42578125" style="20" bestFit="1" customWidth="1"/>
    <col min="25" max="34" width="9.140625" style="20" customWidth="1"/>
    <col min="35" max="16384" width="9.140625" style="20"/>
  </cols>
  <sheetData>
    <row r="1" spans="2:23" ht="15.75" customHeight="1" thickBot="1" x14ac:dyDescent="0.3"/>
    <row r="2" spans="2:23" ht="30.75" customHeight="1" thickBot="1" x14ac:dyDescent="0.35">
      <c r="B2" s="21" t="s">
        <v>0</v>
      </c>
      <c r="C2" s="22" t="s">
        <v>1</v>
      </c>
      <c r="D2" s="22" t="s">
        <v>2</v>
      </c>
      <c r="E2" s="23" t="s">
        <v>3</v>
      </c>
      <c r="F2" s="22" t="s">
        <v>4</v>
      </c>
      <c r="G2" s="23" t="s">
        <v>5</v>
      </c>
      <c r="H2" s="22" t="s">
        <v>6</v>
      </c>
      <c r="I2" s="22" t="s">
        <v>7</v>
      </c>
      <c r="J2" s="23" t="s">
        <v>8</v>
      </c>
      <c r="K2" s="22" t="s">
        <v>9</v>
      </c>
      <c r="L2" s="24" t="s">
        <v>10</v>
      </c>
      <c r="M2" s="23" t="s">
        <v>11</v>
      </c>
      <c r="N2" s="22" t="s">
        <v>12</v>
      </c>
      <c r="O2" s="24" t="s">
        <v>13</v>
      </c>
    </row>
    <row r="3" spans="2:23" x14ac:dyDescent="0.25">
      <c r="B3" s="25" t="s">
        <v>14</v>
      </c>
      <c r="O3" s="26"/>
    </row>
    <row r="4" spans="2:23" x14ac:dyDescent="0.25">
      <c r="B4" s="25" t="s">
        <v>15</v>
      </c>
      <c r="O4" s="26"/>
    </row>
    <row r="5" spans="2:23" x14ac:dyDescent="0.25">
      <c r="B5" s="25" t="s">
        <v>16</v>
      </c>
      <c r="O5" s="26"/>
    </row>
    <row r="6" spans="2:23" x14ac:dyDescent="0.25">
      <c r="B6" s="25" t="s">
        <v>17</v>
      </c>
      <c r="O6" s="26"/>
    </row>
    <row r="7" spans="2:23" x14ac:dyDescent="0.25">
      <c r="B7" s="25" t="s">
        <v>18</v>
      </c>
      <c r="O7" s="26"/>
    </row>
    <row r="8" spans="2:23" x14ac:dyDescent="0.25">
      <c r="B8" s="25" t="s">
        <v>19</v>
      </c>
      <c r="O8" s="26"/>
    </row>
    <row r="9" spans="2:23" x14ac:dyDescent="0.25">
      <c r="B9" s="25" t="s">
        <v>20</v>
      </c>
      <c r="O9" s="26"/>
    </row>
    <row r="10" spans="2:23" x14ac:dyDescent="0.25">
      <c r="B10" s="25" t="s">
        <v>21</v>
      </c>
      <c r="O10" s="26"/>
    </row>
    <row r="11" spans="2:23" ht="15.75" customHeight="1" thickBot="1" x14ac:dyDescent="0.3">
      <c r="B11" s="27" t="s">
        <v>22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9"/>
    </row>
    <row r="12" spans="2:23" ht="15.75" customHeight="1" thickBot="1" x14ac:dyDescent="0.3"/>
    <row r="13" spans="2:23" ht="30.75" customHeight="1" thickBot="1" x14ac:dyDescent="0.35">
      <c r="B13" s="21" t="s">
        <v>23</v>
      </c>
      <c r="C13" s="23" t="s">
        <v>1</v>
      </c>
      <c r="D13" s="22" t="s">
        <v>24</v>
      </c>
      <c r="E13" s="22" t="s">
        <v>2</v>
      </c>
      <c r="F13" s="24" t="s">
        <v>25</v>
      </c>
      <c r="G13" s="22" t="s">
        <v>3</v>
      </c>
      <c r="H13" s="22" t="s">
        <v>26</v>
      </c>
      <c r="I13" s="22" t="s">
        <v>4</v>
      </c>
      <c r="J13" s="22" t="s">
        <v>27</v>
      </c>
      <c r="K13" s="23" t="s">
        <v>5</v>
      </c>
      <c r="L13" s="22" t="s">
        <v>28</v>
      </c>
      <c r="M13" s="22" t="s">
        <v>6</v>
      </c>
      <c r="N13" s="24" t="s">
        <v>29</v>
      </c>
      <c r="O13" s="23" t="s">
        <v>7</v>
      </c>
      <c r="P13" s="24" t="s">
        <v>30</v>
      </c>
      <c r="Q13" s="22" t="s">
        <v>8</v>
      </c>
      <c r="R13" s="22" t="s">
        <v>9</v>
      </c>
      <c r="S13" s="22" t="s">
        <v>10</v>
      </c>
      <c r="T13" s="22" t="s">
        <v>31</v>
      </c>
      <c r="U13" s="23" t="s">
        <v>11</v>
      </c>
      <c r="V13" s="22" t="s">
        <v>12</v>
      </c>
      <c r="W13" s="24" t="s">
        <v>13</v>
      </c>
    </row>
    <row r="14" spans="2:23" x14ac:dyDescent="0.25">
      <c r="B14" s="25" t="s">
        <v>14</v>
      </c>
      <c r="C14" s="34">
        <v>9.6495058387517929E-3</v>
      </c>
      <c r="D14">
        <v>7.1601811796426773E-3</v>
      </c>
      <c r="F14" s="26">
        <v>3.178568789735436E-3</v>
      </c>
      <c r="G14">
        <v>6.8240083754062653E-2</v>
      </c>
      <c r="H14">
        <v>1.6248924657702449E-2</v>
      </c>
      <c r="I14">
        <v>5.7402342557907098E-2</v>
      </c>
      <c r="J14">
        <v>1.2000212445855141E-2</v>
      </c>
      <c r="K14" s="34">
        <v>7.6727126725018016E-3</v>
      </c>
      <c r="L14">
        <v>2.6159249246120449E-3</v>
      </c>
      <c r="M14">
        <v>1.0595450177788729E-2</v>
      </c>
      <c r="N14" s="26">
        <v>4.0727122686803341E-3</v>
      </c>
      <c r="O14" s="34">
        <v>1.9647430628538132E-2</v>
      </c>
      <c r="P14" s="26">
        <v>1.2078156694769859E-2</v>
      </c>
      <c r="Q14">
        <v>0.21123979985713959</v>
      </c>
      <c r="R14">
        <v>3.9094839245080948E-2</v>
      </c>
      <c r="S14">
        <v>0.28321415185928339</v>
      </c>
      <c r="T14">
        <v>2.3254074156284329E-2</v>
      </c>
      <c r="U14">
        <v>3.0211143493652339</v>
      </c>
      <c r="V14">
        <v>2.8667774200439449</v>
      </c>
      <c r="W14" s="26">
        <v>2.098542213439941</v>
      </c>
    </row>
    <row r="15" spans="2:23" x14ac:dyDescent="0.25">
      <c r="B15" s="25" t="s">
        <v>15</v>
      </c>
      <c r="C15" s="34">
        <v>9.9400309845805168E-3</v>
      </c>
      <c r="D15">
        <v>7.3335748165845871E-3</v>
      </c>
      <c r="F15" s="26">
        <v>3.145837457850575E-3</v>
      </c>
      <c r="G15">
        <v>6.8239398300647736E-2</v>
      </c>
      <c r="H15">
        <v>1.6241781413555149E-2</v>
      </c>
      <c r="I15">
        <v>5.7401474565267563E-2</v>
      </c>
      <c r="J15">
        <v>1.199479401111603E-2</v>
      </c>
      <c r="K15" s="34">
        <v>7.9039065167307854E-3</v>
      </c>
      <c r="L15">
        <v>2.6191624347120519E-3</v>
      </c>
      <c r="M15">
        <v>1.08457813039422E-2</v>
      </c>
      <c r="N15" s="26">
        <v>4.0355375967919827E-3</v>
      </c>
      <c r="O15" s="34">
        <v>1.959127560257912E-2</v>
      </c>
      <c r="P15" s="26">
        <v>1.2022062204778189E-2</v>
      </c>
      <c r="Q15">
        <v>0.21123890578746801</v>
      </c>
      <c r="R15">
        <v>3.8953650742769241E-2</v>
      </c>
      <c r="S15">
        <v>0.28340926766395569</v>
      </c>
      <c r="T15">
        <v>2.324309945106506E-2</v>
      </c>
      <c r="U15">
        <v>3.0211136341094971</v>
      </c>
      <c r="V15">
        <v>2.858740091323853</v>
      </c>
      <c r="W15" s="26">
        <v>2.0985383987426758</v>
      </c>
    </row>
    <row r="16" spans="2:23" x14ac:dyDescent="0.25">
      <c r="B16" s="25" t="s">
        <v>16</v>
      </c>
      <c r="C16" s="34">
        <v>0</v>
      </c>
      <c r="D16">
        <v>0</v>
      </c>
      <c r="F16" s="26">
        <v>0</v>
      </c>
      <c r="G16">
        <v>0</v>
      </c>
      <c r="H16">
        <v>0</v>
      </c>
      <c r="I16">
        <v>0</v>
      </c>
      <c r="J16">
        <v>0</v>
      </c>
      <c r="K16" s="34">
        <v>0</v>
      </c>
      <c r="L16">
        <v>0</v>
      </c>
      <c r="M16">
        <v>0</v>
      </c>
      <c r="N16" s="26">
        <v>0</v>
      </c>
      <c r="O16" s="34">
        <v>0</v>
      </c>
      <c r="P16" s="2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 s="26">
        <v>0</v>
      </c>
    </row>
    <row r="17" spans="2:23" x14ac:dyDescent="0.25">
      <c r="B17" s="25" t="s">
        <v>17</v>
      </c>
      <c r="C17" s="34">
        <v>0</v>
      </c>
      <c r="D17">
        <v>0</v>
      </c>
      <c r="F17" s="26">
        <v>0</v>
      </c>
      <c r="G17">
        <v>0</v>
      </c>
      <c r="H17">
        <v>0</v>
      </c>
      <c r="I17">
        <v>0</v>
      </c>
      <c r="J17">
        <v>0</v>
      </c>
      <c r="K17" s="34">
        <v>0</v>
      </c>
      <c r="L17">
        <v>0</v>
      </c>
      <c r="M17">
        <v>0</v>
      </c>
      <c r="N17" s="26">
        <v>0</v>
      </c>
      <c r="O17" s="34">
        <v>0</v>
      </c>
      <c r="P17" s="26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s="26">
        <v>0</v>
      </c>
    </row>
    <row r="18" spans="2:23" x14ac:dyDescent="0.25">
      <c r="B18" s="25" t="s">
        <v>18</v>
      </c>
      <c r="C18" s="34">
        <v>0</v>
      </c>
      <c r="D18">
        <v>0</v>
      </c>
      <c r="F18" s="26">
        <v>0</v>
      </c>
      <c r="G18">
        <v>0</v>
      </c>
      <c r="H18">
        <v>0</v>
      </c>
      <c r="I18">
        <v>0</v>
      </c>
      <c r="J18">
        <v>0</v>
      </c>
      <c r="K18" s="34">
        <v>0</v>
      </c>
      <c r="L18">
        <v>0</v>
      </c>
      <c r="M18">
        <v>0</v>
      </c>
      <c r="N18" s="26">
        <v>0</v>
      </c>
      <c r="O18" s="34">
        <v>0</v>
      </c>
      <c r="P18" s="26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s="26">
        <v>0</v>
      </c>
    </row>
    <row r="19" spans="2:23" x14ac:dyDescent="0.25">
      <c r="B19" s="25" t="s">
        <v>19</v>
      </c>
      <c r="C19" s="34">
        <v>1.1037999999999999E-2</v>
      </c>
      <c r="D19">
        <v>1.702E-2</v>
      </c>
      <c r="F19" s="26">
        <v>0</v>
      </c>
      <c r="G19">
        <v>0.123613</v>
      </c>
      <c r="H19">
        <v>2.929E-2</v>
      </c>
      <c r="I19">
        <v>0.109458</v>
      </c>
      <c r="J19">
        <v>2.5100999999999998E-2</v>
      </c>
      <c r="K19" s="34">
        <v>1.7138E-2</v>
      </c>
      <c r="L19">
        <v>0</v>
      </c>
      <c r="M19">
        <v>2.2148999999999999E-2</v>
      </c>
      <c r="N19" s="26">
        <v>0</v>
      </c>
      <c r="O19" s="34">
        <v>4.1279000000000003E-2</v>
      </c>
      <c r="P19" s="26">
        <v>2.5717E-2</v>
      </c>
      <c r="Q19">
        <v>0.40646599999999999</v>
      </c>
      <c r="R19">
        <v>7.9533000000000006E-2</v>
      </c>
      <c r="S19">
        <v>0.56202799999999997</v>
      </c>
      <c r="T19">
        <v>4.7420999999999998E-2</v>
      </c>
      <c r="U19">
        <v>5.9796129999999996</v>
      </c>
      <c r="V19">
        <v>5.6678309999999996</v>
      </c>
      <c r="W19" s="26">
        <v>4.1551010000000002</v>
      </c>
    </row>
    <row r="20" spans="2:23" x14ac:dyDescent="0.25">
      <c r="B20" s="25"/>
      <c r="C20" s="34"/>
      <c r="F20" s="26"/>
      <c r="K20" s="34"/>
      <c r="N20" s="26"/>
      <c r="O20" s="34"/>
      <c r="P20" s="26"/>
      <c r="W20" s="26"/>
    </row>
    <row r="21" spans="2:23" x14ac:dyDescent="0.25">
      <c r="B21" s="25"/>
      <c r="C21" s="35"/>
      <c r="E21" s="36"/>
      <c r="F21" s="26"/>
      <c r="G21" s="36"/>
      <c r="I21" s="36"/>
      <c r="K21" s="35"/>
      <c r="M21" s="36"/>
      <c r="N21" s="26"/>
      <c r="O21" s="35"/>
      <c r="P21" s="26"/>
      <c r="Q21" s="36"/>
      <c r="R21" s="36"/>
      <c r="S21" s="36"/>
      <c r="T21" s="36"/>
      <c r="U21" s="36"/>
      <c r="V21" s="36"/>
      <c r="W21" s="30"/>
    </row>
    <row r="22" spans="2:23" ht="15.75" customHeight="1" thickBot="1" x14ac:dyDescent="0.3">
      <c r="B22" s="27"/>
      <c r="C22" s="39"/>
      <c r="D22" s="32"/>
      <c r="E22" s="31"/>
      <c r="F22" s="38"/>
      <c r="G22" s="31"/>
      <c r="H22" s="32"/>
      <c r="I22" s="31"/>
      <c r="J22" s="32"/>
      <c r="K22" s="39"/>
      <c r="L22" s="32"/>
      <c r="M22" s="31"/>
      <c r="N22" s="38"/>
      <c r="O22" s="39"/>
      <c r="P22" s="38"/>
      <c r="Q22" s="31"/>
      <c r="R22" s="31"/>
      <c r="S22" s="31"/>
      <c r="T22" s="31"/>
      <c r="U22" s="31"/>
      <c r="V22" s="31"/>
      <c r="W22" s="33"/>
    </row>
    <row r="23" spans="2:23" ht="15.75" customHeight="1" thickBot="1" x14ac:dyDescent="0.3"/>
    <row r="24" spans="2:23" ht="30.75" customHeight="1" thickBot="1" x14ac:dyDescent="0.35">
      <c r="B24" s="21" t="s">
        <v>32</v>
      </c>
      <c r="C24" s="23" t="s">
        <v>1</v>
      </c>
      <c r="D24" s="22" t="s">
        <v>24</v>
      </c>
      <c r="E24" s="22" t="s">
        <v>2</v>
      </c>
      <c r="F24" s="22" t="s">
        <v>25</v>
      </c>
      <c r="G24" s="23" t="s">
        <v>3</v>
      </c>
      <c r="H24" s="22" t="s">
        <v>26</v>
      </c>
      <c r="I24" s="22" t="s">
        <v>4</v>
      </c>
      <c r="J24" s="24" t="s">
        <v>27</v>
      </c>
      <c r="K24" s="23" t="s">
        <v>5</v>
      </c>
      <c r="L24" s="22" t="s">
        <v>28</v>
      </c>
      <c r="M24" s="22" t="s">
        <v>6</v>
      </c>
      <c r="N24" s="24" t="s">
        <v>29</v>
      </c>
      <c r="O24" s="22" t="s">
        <v>7</v>
      </c>
      <c r="P24" s="24" t="s">
        <v>30</v>
      </c>
      <c r="Q24" s="23" t="s">
        <v>8</v>
      </c>
      <c r="R24" s="22" t="s">
        <v>9</v>
      </c>
      <c r="S24" s="22" t="s">
        <v>10</v>
      </c>
      <c r="T24" s="22" t="s">
        <v>31</v>
      </c>
      <c r="U24" s="23" t="s">
        <v>11</v>
      </c>
      <c r="V24" s="22" t="s">
        <v>12</v>
      </c>
      <c r="W24" s="24" t="s">
        <v>13</v>
      </c>
    </row>
    <row r="25" spans="2:23" x14ac:dyDescent="0.25">
      <c r="B25" s="25" t="s">
        <v>14</v>
      </c>
      <c r="C25" s="34">
        <v>7.8638065606355667E-3</v>
      </c>
      <c r="D25">
        <v>5.2856998518109322E-3</v>
      </c>
      <c r="F25">
        <v>3.178375074639916E-3</v>
      </c>
      <c r="G25">
        <v>4.8927780240774148E-2</v>
      </c>
      <c r="H25">
        <v>1.6171518713235859E-2</v>
      </c>
      <c r="I25">
        <v>3.831116110086441E-2</v>
      </c>
      <c r="J25">
        <v>1.192272454500198E-2</v>
      </c>
      <c r="K25">
        <v>7.0355124771595001E-3</v>
      </c>
      <c r="L25">
        <v>2.515574917197227E-3</v>
      </c>
      <c r="M25">
        <v>9.7600938752293587E-3</v>
      </c>
      <c r="N25">
        <v>4.0796436369419098E-3</v>
      </c>
      <c r="O25">
        <v>1.598756946623325E-2</v>
      </c>
      <c r="P25">
        <v>1.20594808831811E-2</v>
      </c>
      <c r="Q25">
        <v>9.4856880605220795E-2</v>
      </c>
      <c r="R25">
        <v>1.42622934654355E-2</v>
      </c>
      <c r="S25">
        <v>0.10633543878793721</v>
      </c>
      <c r="T25">
        <v>2.3238899186253551E-2</v>
      </c>
      <c r="U25">
        <v>1.9571133852005</v>
      </c>
      <c r="V25">
        <v>2.7510743141174321</v>
      </c>
      <c r="W25" s="26">
        <v>1.2311644554138179</v>
      </c>
    </row>
    <row r="26" spans="2:23" x14ac:dyDescent="0.25">
      <c r="B26" s="25" t="s">
        <v>15</v>
      </c>
      <c r="C26" s="34">
        <v>7.9191997647285461E-3</v>
      </c>
      <c r="D26">
        <v>5.3786938078701496E-3</v>
      </c>
      <c r="F26">
        <v>3.145962487906218E-3</v>
      </c>
      <c r="G26">
        <v>4.8926793038845062E-2</v>
      </c>
      <c r="H26">
        <v>1.6163961961865429E-2</v>
      </c>
      <c r="I26">
        <v>3.8309913128614433E-2</v>
      </c>
      <c r="J26">
        <v>1.191698107868433E-2</v>
      </c>
      <c r="K26">
        <v>7.2786561213433743E-3</v>
      </c>
      <c r="L26">
        <v>2.5183188263326879E-3</v>
      </c>
      <c r="M26">
        <v>9.9609373137354851E-3</v>
      </c>
      <c r="N26">
        <v>4.0590250864624977E-3</v>
      </c>
      <c r="O26">
        <v>1.5987168997526169E-2</v>
      </c>
      <c r="P26">
        <v>1.2040475383400921E-2</v>
      </c>
      <c r="Q26">
        <v>9.4804100692272186E-2</v>
      </c>
      <c r="R26">
        <v>1.4111556112766269E-2</v>
      </c>
      <c r="S26">
        <v>0.10649197548627851</v>
      </c>
      <c r="T26">
        <v>2.343008108437061E-2</v>
      </c>
      <c r="U26">
        <v>1.9571119546890261</v>
      </c>
      <c r="V26">
        <v>2.7388749122619629</v>
      </c>
      <c r="W26" s="26">
        <v>1.2310435771942141</v>
      </c>
    </row>
    <row r="27" spans="2:23" x14ac:dyDescent="0.25">
      <c r="B27" s="25" t="s">
        <v>16</v>
      </c>
      <c r="C27" s="34">
        <v>0</v>
      </c>
      <c r="D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 s="26">
        <v>0</v>
      </c>
    </row>
    <row r="28" spans="2:23" x14ac:dyDescent="0.25">
      <c r="B28" s="25" t="s">
        <v>17</v>
      </c>
      <c r="C28" s="34">
        <v>0</v>
      </c>
      <c r="D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 s="26">
        <v>0</v>
      </c>
    </row>
    <row r="29" spans="2:23" x14ac:dyDescent="0.25">
      <c r="B29" s="25" t="s">
        <v>18</v>
      </c>
      <c r="C29" s="34">
        <v>0</v>
      </c>
      <c r="D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 s="26">
        <v>0</v>
      </c>
    </row>
    <row r="30" spans="2:23" x14ac:dyDescent="0.25">
      <c r="B30" s="25" t="s">
        <v>19</v>
      </c>
      <c r="C30" s="34">
        <v>4.1489999999999999E-3</v>
      </c>
      <c r="D30">
        <v>1.3917000000000001E-2</v>
      </c>
      <c r="F30">
        <v>8.8660000000000006E-3</v>
      </c>
      <c r="G30">
        <v>9.9972000000000005E-2</v>
      </c>
      <c r="H30">
        <v>3.2615999999999999E-2</v>
      </c>
      <c r="I30">
        <v>7.7993999999999994E-2</v>
      </c>
      <c r="J30">
        <v>2.4997999999999999E-2</v>
      </c>
      <c r="K30">
        <v>1.7059999999999999E-2</v>
      </c>
      <c r="L30">
        <v>6.0099999999999997E-3</v>
      </c>
      <c r="M30">
        <v>2.2155000000000001E-2</v>
      </c>
      <c r="N30">
        <v>0</v>
      </c>
      <c r="O30">
        <v>3.1986000000000001E-2</v>
      </c>
      <c r="P30">
        <v>2.6741000000000001E-2</v>
      </c>
      <c r="Q30">
        <v>0.18570800000000001</v>
      </c>
      <c r="R30">
        <v>3.0002000000000001E-2</v>
      </c>
      <c r="S30">
        <v>0.202707</v>
      </c>
      <c r="T30">
        <v>4.6873999999999999E-2</v>
      </c>
      <c r="U30">
        <v>3.8727320000000001</v>
      </c>
      <c r="V30">
        <v>5.4345049999999997</v>
      </c>
      <c r="W30" s="26">
        <v>2.4366249999999998</v>
      </c>
    </row>
    <row r="31" spans="2:23" x14ac:dyDescent="0.25">
      <c r="B31" s="25"/>
      <c r="C31" s="34"/>
      <c r="W31" s="26"/>
    </row>
    <row r="32" spans="2:23" x14ac:dyDescent="0.25">
      <c r="B32" s="25"/>
      <c r="C32" s="35"/>
      <c r="E32" s="36"/>
      <c r="G32" s="36"/>
      <c r="I32" s="36"/>
      <c r="K32" s="36"/>
      <c r="N32" s="36"/>
      <c r="P32" s="36"/>
      <c r="R32" s="36"/>
      <c r="S32" s="36"/>
      <c r="T32" s="36"/>
      <c r="U32" s="36"/>
      <c r="V32" s="36"/>
      <c r="W32" s="30"/>
    </row>
    <row r="33" spans="2:23" ht="15.75" customHeight="1" thickBot="1" x14ac:dyDescent="0.3">
      <c r="B33" s="27"/>
      <c r="C33" s="39"/>
      <c r="D33" s="32"/>
      <c r="E33" s="31"/>
      <c r="F33" s="32"/>
      <c r="G33" s="31"/>
      <c r="H33" s="32"/>
      <c r="I33" s="31"/>
      <c r="J33" s="32"/>
      <c r="K33" s="31"/>
      <c r="L33" s="32"/>
      <c r="M33" s="32"/>
      <c r="N33" s="31"/>
      <c r="O33" s="32"/>
      <c r="P33" s="31"/>
      <c r="Q33" s="32"/>
      <c r="R33" s="31"/>
      <c r="S33" s="31"/>
      <c r="T33" s="31"/>
      <c r="U33" s="31"/>
      <c r="V33" s="31"/>
      <c r="W33" s="33"/>
    </row>
    <row r="34" spans="2:23" x14ac:dyDescent="0.25">
      <c r="G34" s="20">
        <f>500*2*G25</f>
        <v>48.927780240774148</v>
      </c>
      <c r="H34" s="20">
        <f>500*2*H25</f>
        <v>16.171518713235859</v>
      </c>
      <c r="I34" s="20">
        <f>500*2*I25</f>
        <v>38.31116110086441</v>
      </c>
      <c r="J34" s="20">
        <f>500*J25</f>
        <v>5.96136227250099</v>
      </c>
      <c r="S34" s="20">
        <f>50*S25</f>
        <v>5.31677193939686</v>
      </c>
    </row>
    <row r="35" spans="2:23" ht="15.75" customHeight="1" thickBot="1" x14ac:dyDescent="0.3"/>
    <row r="36" spans="2:23" ht="30.75" customHeight="1" thickBot="1" x14ac:dyDescent="0.35">
      <c r="B36" s="21" t="s">
        <v>33</v>
      </c>
      <c r="C36" s="23" t="s">
        <v>1</v>
      </c>
      <c r="D36" s="22" t="s">
        <v>24</v>
      </c>
      <c r="E36" s="22" t="s">
        <v>2</v>
      </c>
      <c r="F36" s="22" t="s">
        <v>25</v>
      </c>
      <c r="G36" s="23" t="s">
        <v>3</v>
      </c>
      <c r="H36" s="22" t="s">
        <v>26</v>
      </c>
      <c r="I36" s="22" t="s">
        <v>4</v>
      </c>
      <c r="J36" s="24" t="s">
        <v>27</v>
      </c>
      <c r="K36" s="23" t="s">
        <v>5</v>
      </c>
      <c r="L36" s="22" t="s">
        <v>28</v>
      </c>
      <c r="M36" s="22" t="s">
        <v>6</v>
      </c>
      <c r="N36" s="24" t="s">
        <v>29</v>
      </c>
      <c r="O36" s="22" t="s">
        <v>7</v>
      </c>
      <c r="P36" s="24" t="s">
        <v>30</v>
      </c>
      <c r="Q36" s="23" t="s">
        <v>8</v>
      </c>
      <c r="R36" s="22" t="s">
        <v>9</v>
      </c>
      <c r="S36" s="22" t="s">
        <v>10</v>
      </c>
      <c r="T36" s="22" t="s">
        <v>31</v>
      </c>
      <c r="U36" s="23" t="s">
        <v>11</v>
      </c>
      <c r="V36" s="22" t="s">
        <v>12</v>
      </c>
      <c r="W36" s="24" t="s">
        <v>13</v>
      </c>
    </row>
    <row r="37" spans="2:23" x14ac:dyDescent="0.25">
      <c r="B37" s="25" t="s">
        <v>14</v>
      </c>
      <c r="C37" s="34">
        <v>1.3463594019412989E-2</v>
      </c>
      <c r="D37">
        <v>1.00178187713027E-2</v>
      </c>
      <c r="F37">
        <v>3.127150004729629E-3</v>
      </c>
      <c r="G37">
        <v>8.3204962313175201E-2</v>
      </c>
      <c r="H37">
        <v>1.6485355794429779E-2</v>
      </c>
      <c r="I37">
        <v>7.1039997041225433E-2</v>
      </c>
      <c r="J37">
        <v>1.220092456787825E-2</v>
      </c>
      <c r="K37">
        <v>8.095981553196907E-3</v>
      </c>
      <c r="L37">
        <v>2.610087394714355E-3</v>
      </c>
      <c r="M37">
        <v>1.132282521575689E-2</v>
      </c>
      <c r="N37">
        <v>4.0552061982452869E-3</v>
      </c>
      <c r="O37">
        <v>2.2652013227343559E-2</v>
      </c>
      <c r="P37">
        <v>1.4087687246501449E-2</v>
      </c>
      <c r="Q37">
        <v>0.20182850956916809</v>
      </c>
      <c r="R37">
        <v>4.1349757462739938E-2</v>
      </c>
      <c r="S37">
        <v>0.34526103734970093</v>
      </c>
      <c r="T37">
        <v>2.3306287825107571E-2</v>
      </c>
      <c r="U37">
        <v>3.7003591060638432</v>
      </c>
      <c r="V37">
        <v>3.0999362468719478</v>
      </c>
      <c r="W37" s="26">
        <v>2.3605189323425289</v>
      </c>
    </row>
    <row r="38" spans="2:23" x14ac:dyDescent="0.25">
      <c r="B38" s="25" t="s">
        <v>15</v>
      </c>
      <c r="C38" s="34">
        <v>1.357661280781031E-2</v>
      </c>
      <c r="D38">
        <v>1.011660601943731E-2</v>
      </c>
      <c r="F38">
        <v>3.1270063482224941E-3</v>
      </c>
      <c r="G38">
        <v>8.3204515278339386E-2</v>
      </c>
      <c r="H38">
        <v>1.6478056088089939E-2</v>
      </c>
      <c r="I38">
        <v>7.1039341390132904E-2</v>
      </c>
      <c r="J38">
        <v>1.219561230391264E-2</v>
      </c>
      <c r="K38">
        <v>8.392656221985817E-3</v>
      </c>
      <c r="L38">
        <v>2.6082687545567751E-3</v>
      </c>
      <c r="M38">
        <v>1.161500625312328E-2</v>
      </c>
      <c r="N38">
        <v>4.0366873145103446E-3</v>
      </c>
      <c r="O38">
        <v>2.263353206217289E-2</v>
      </c>
      <c r="P38">
        <v>1.4068931341171259E-2</v>
      </c>
      <c r="Q38">
        <v>0.20185589790344241</v>
      </c>
      <c r="R38">
        <v>4.120844230055809E-2</v>
      </c>
      <c r="S38">
        <v>0.34567311406135559</v>
      </c>
      <c r="T38">
        <v>2.3257799446582791E-2</v>
      </c>
      <c r="U38">
        <v>3.7003588676452641</v>
      </c>
      <c r="V38">
        <v>3.0910065174102779</v>
      </c>
      <c r="W38" s="26">
        <v>2.3605258464813228</v>
      </c>
    </row>
    <row r="39" spans="2:23" x14ac:dyDescent="0.25">
      <c r="B39" s="25" t="s">
        <v>16</v>
      </c>
      <c r="C39" s="34">
        <v>0</v>
      </c>
      <c r="D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s="26">
        <v>0</v>
      </c>
    </row>
    <row r="40" spans="2:23" x14ac:dyDescent="0.25">
      <c r="B40" s="25" t="s">
        <v>17</v>
      </c>
      <c r="C40" s="34">
        <v>0</v>
      </c>
      <c r="D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s="26">
        <v>0</v>
      </c>
    </row>
    <row r="41" spans="2:23" x14ac:dyDescent="0.25">
      <c r="B41" s="25" t="s">
        <v>18</v>
      </c>
      <c r="C41" s="34">
        <v>0</v>
      </c>
      <c r="D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 s="26">
        <v>0</v>
      </c>
    </row>
    <row r="42" spans="2:23" x14ac:dyDescent="0.25">
      <c r="B42" s="25" t="s">
        <v>19</v>
      </c>
      <c r="C42" s="34">
        <v>2.8420000000000001E-2</v>
      </c>
      <c r="D42">
        <v>2.2093999999999999E-2</v>
      </c>
      <c r="F42">
        <v>7.7629999999999999E-3</v>
      </c>
      <c r="G42">
        <v>0.152867</v>
      </c>
      <c r="H42">
        <v>3.1144000000000002E-2</v>
      </c>
      <c r="I42">
        <v>0.139233</v>
      </c>
      <c r="J42">
        <v>2.5182E-2</v>
      </c>
      <c r="K42">
        <v>1.2569E-2</v>
      </c>
      <c r="L42">
        <v>6.5420000000000001E-3</v>
      </c>
      <c r="M42">
        <v>2.3843E-2</v>
      </c>
      <c r="N42">
        <v>9.4999999999999998E-3</v>
      </c>
      <c r="O42">
        <v>4.3395999999999997E-2</v>
      </c>
      <c r="P42">
        <v>2.5593000000000001E-2</v>
      </c>
      <c r="Q42">
        <v>0.390463</v>
      </c>
      <c r="R42">
        <v>7.4011999999999994E-2</v>
      </c>
      <c r="S42">
        <v>0.68595799999999996</v>
      </c>
      <c r="T42">
        <v>4.9952000000000003E-2</v>
      </c>
      <c r="U42">
        <v>7.3251189999999999</v>
      </c>
      <c r="V42">
        <v>6.1224860000000003</v>
      </c>
      <c r="W42" s="26">
        <v>4.6697470000000001</v>
      </c>
    </row>
    <row r="43" spans="2:23" x14ac:dyDescent="0.25">
      <c r="B43" s="25"/>
      <c r="C43" s="34"/>
      <c r="W43" s="26"/>
    </row>
    <row r="44" spans="2:23" x14ac:dyDescent="0.25">
      <c r="B44" s="25"/>
      <c r="C44" s="35"/>
      <c r="E44" s="36"/>
      <c r="G44" s="36"/>
      <c r="I44" s="36"/>
      <c r="K44" s="36"/>
      <c r="N44" s="36"/>
      <c r="P44" s="36"/>
      <c r="R44" s="36"/>
      <c r="S44" s="36"/>
      <c r="T44" s="36"/>
      <c r="U44" s="36"/>
      <c r="V44" s="36"/>
      <c r="W44" s="30"/>
    </row>
    <row r="45" spans="2:23" x14ac:dyDescent="0.25">
      <c r="B45" s="25"/>
      <c r="C45" s="35"/>
      <c r="E45" s="36"/>
      <c r="G45" s="36"/>
      <c r="I45" s="36"/>
      <c r="K45" s="36"/>
      <c r="N45" s="36"/>
      <c r="P45" s="36"/>
      <c r="R45" s="36"/>
      <c r="S45" s="36"/>
      <c r="T45" s="36"/>
      <c r="U45" s="36"/>
      <c r="V45" s="36"/>
      <c r="W45" s="30"/>
    </row>
    <row r="46" spans="2:23" ht="15.75" customHeight="1" x14ac:dyDescent="0.25">
      <c r="B46" s="25"/>
      <c r="C46" s="34"/>
      <c r="W46" s="26"/>
    </row>
    <row r="47" spans="2:23" ht="15.75" customHeight="1" thickBot="1" x14ac:dyDescent="0.3">
      <c r="B47" s="27"/>
      <c r="C47" s="37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8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67"/>
  <sheetViews>
    <sheetView topLeftCell="A23" zoomScale="90" zoomScaleNormal="90" workbookViewId="0">
      <selection activeCell="O71" sqref="O71"/>
    </sheetView>
  </sheetViews>
  <sheetFormatPr defaultRowHeight="15" x14ac:dyDescent="0.25"/>
  <cols>
    <col min="1" max="1" width="10.7109375" bestFit="1" customWidth="1"/>
    <col min="2" max="2" width="30.28515625" bestFit="1" customWidth="1"/>
    <col min="3" max="3" width="9.28515625" bestFit="1" customWidth="1"/>
    <col min="4" max="4" width="14.85546875" bestFit="1" customWidth="1"/>
    <col min="5" max="5" width="10.28515625" bestFit="1" customWidth="1"/>
    <col min="6" max="6" width="15.85546875" bestFit="1" customWidth="1"/>
    <col min="7" max="7" width="9.5703125" bestFit="1" customWidth="1"/>
    <col min="8" max="8" width="17.5703125" bestFit="1" customWidth="1"/>
    <col min="9" max="9" width="9.5703125" bestFit="1" customWidth="1"/>
    <col min="10" max="10" width="18.5703125" bestFit="1" customWidth="1"/>
    <col min="11" max="11" width="10.5703125" bestFit="1" customWidth="1"/>
    <col min="12" max="12" width="16.42578125" bestFit="1" customWidth="1"/>
    <col min="13" max="13" width="10.5703125" bestFit="1" customWidth="1"/>
    <col min="14" max="14" width="18.5703125" bestFit="1" customWidth="1"/>
    <col min="15" max="15" width="13.85546875" customWidth="1"/>
    <col min="16" max="16" width="13.42578125" bestFit="1" customWidth="1"/>
    <col min="17" max="17" width="8.28515625" bestFit="1" customWidth="1"/>
    <col min="18" max="18" width="8.5703125" bestFit="1" customWidth="1"/>
    <col min="19" max="19" width="9.85546875" bestFit="1" customWidth="1"/>
    <col min="20" max="20" width="13.28515625" bestFit="1" customWidth="1"/>
    <col min="21" max="21" width="11.85546875" bestFit="1" customWidth="1"/>
    <col min="22" max="22" width="9" bestFit="1" customWidth="1"/>
    <col min="23" max="23" width="13.42578125" bestFit="1" customWidth="1"/>
  </cols>
  <sheetData>
    <row r="1" spans="1:15" ht="19.5" customHeight="1" thickBot="1" x14ac:dyDescent="0.3"/>
    <row r="2" spans="1:15" s="12" customFormat="1" ht="30.75" customHeight="1" thickBot="1" x14ac:dyDescent="0.3">
      <c r="B2" s="18" t="s">
        <v>0</v>
      </c>
      <c r="C2" s="13" t="s">
        <v>1</v>
      </c>
      <c r="D2" s="14" t="s">
        <v>2</v>
      </c>
      <c r="E2" s="13" t="s">
        <v>3</v>
      </c>
      <c r="F2" s="14" t="s">
        <v>4</v>
      </c>
      <c r="G2" s="13" t="s">
        <v>5</v>
      </c>
      <c r="H2" s="14" t="s">
        <v>6</v>
      </c>
      <c r="I2" s="14" t="s">
        <v>7</v>
      </c>
      <c r="J2" s="13" t="s">
        <v>8</v>
      </c>
      <c r="K2" s="14" t="s">
        <v>9</v>
      </c>
      <c r="L2" s="15" t="s">
        <v>10</v>
      </c>
      <c r="M2" s="13" t="s">
        <v>11</v>
      </c>
      <c r="N2" s="14" t="s">
        <v>12</v>
      </c>
      <c r="O2" s="15" t="s">
        <v>13</v>
      </c>
    </row>
    <row r="3" spans="1:15" x14ac:dyDescent="0.25">
      <c r="B3" s="2" t="s">
        <v>34</v>
      </c>
      <c r="O3" s="7"/>
    </row>
    <row r="4" spans="1:15" x14ac:dyDescent="0.25">
      <c r="B4" s="3" t="s">
        <v>35</v>
      </c>
      <c r="O4" s="7"/>
    </row>
    <row r="5" spans="1:15" x14ac:dyDescent="0.25">
      <c r="B5" s="3" t="s">
        <v>36</v>
      </c>
      <c r="O5" s="7"/>
    </row>
    <row r="6" spans="1:15" x14ac:dyDescent="0.25">
      <c r="B6" s="3" t="s">
        <v>37</v>
      </c>
      <c r="O6" s="7"/>
    </row>
    <row r="7" spans="1:15" x14ac:dyDescent="0.25">
      <c r="B7" s="3" t="s">
        <v>38</v>
      </c>
      <c r="O7" s="7"/>
    </row>
    <row r="8" spans="1:15" x14ac:dyDescent="0.25">
      <c r="A8" s="47" t="s">
        <v>39</v>
      </c>
      <c r="B8" s="3" t="s">
        <v>40</v>
      </c>
      <c r="O8" s="7"/>
    </row>
    <row r="9" spans="1:15" x14ac:dyDescent="0.25">
      <c r="A9" s="48"/>
      <c r="B9" s="3" t="s">
        <v>41</v>
      </c>
      <c r="O9" s="7"/>
    </row>
    <row r="10" spans="1:15" x14ac:dyDescent="0.25">
      <c r="A10" s="48"/>
      <c r="B10" s="3" t="s">
        <v>42</v>
      </c>
      <c r="O10" s="7"/>
    </row>
    <row r="11" spans="1:15" x14ac:dyDescent="0.25">
      <c r="A11" s="47" t="s">
        <v>43</v>
      </c>
      <c r="B11" s="3" t="s">
        <v>44</v>
      </c>
      <c r="O11" s="7"/>
    </row>
    <row r="12" spans="1:15" x14ac:dyDescent="0.25">
      <c r="A12" s="48"/>
      <c r="B12" s="3" t="s">
        <v>45</v>
      </c>
      <c r="O12" s="7"/>
    </row>
    <row r="13" spans="1:15" x14ac:dyDescent="0.25">
      <c r="A13" s="48"/>
      <c r="B13" s="3" t="s">
        <v>46</v>
      </c>
      <c r="O13" s="7"/>
    </row>
    <row r="14" spans="1:15" x14ac:dyDescent="0.25">
      <c r="B14" s="3" t="s">
        <v>47</v>
      </c>
      <c r="O14" s="7"/>
    </row>
    <row r="15" spans="1:15" ht="15.75" customHeight="1" thickBot="1" x14ac:dyDescent="0.3">
      <c r="B15" s="4" t="s">
        <v>48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7"/>
    </row>
    <row r="18" spans="1:23" ht="15.75" customHeight="1" thickBot="1" x14ac:dyDescent="0.3"/>
    <row r="19" spans="1:23" ht="19.5" customHeight="1" thickBot="1" x14ac:dyDescent="0.35">
      <c r="A19" s="8" t="s">
        <v>23</v>
      </c>
      <c r="B19" s="1" t="s">
        <v>49</v>
      </c>
      <c r="C19" s="13" t="s">
        <v>1</v>
      </c>
      <c r="D19" s="14" t="s">
        <v>24</v>
      </c>
      <c r="E19" s="14" t="s">
        <v>2</v>
      </c>
      <c r="F19" s="14" t="s">
        <v>25</v>
      </c>
      <c r="G19" s="13" t="s">
        <v>3</v>
      </c>
      <c r="H19" s="14" t="s">
        <v>26</v>
      </c>
      <c r="I19" s="14" t="s">
        <v>4</v>
      </c>
      <c r="J19" s="15" t="s">
        <v>27</v>
      </c>
      <c r="K19" s="13" t="s">
        <v>5</v>
      </c>
      <c r="L19" s="14" t="s">
        <v>28</v>
      </c>
      <c r="M19" s="14" t="s">
        <v>6</v>
      </c>
      <c r="N19" s="15" t="s">
        <v>29</v>
      </c>
      <c r="O19" s="14" t="s">
        <v>7</v>
      </c>
      <c r="P19" s="15" t="s">
        <v>30</v>
      </c>
      <c r="Q19" s="13" t="s">
        <v>8</v>
      </c>
      <c r="R19" s="14" t="s">
        <v>9</v>
      </c>
      <c r="S19" s="15" t="s">
        <v>10</v>
      </c>
      <c r="T19" s="14" t="s">
        <v>31</v>
      </c>
      <c r="U19" s="13" t="s">
        <v>11</v>
      </c>
      <c r="V19" s="14" t="s">
        <v>12</v>
      </c>
      <c r="W19" s="15" t="s">
        <v>13</v>
      </c>
    </row>
    <row r="20" spans="1:23" x14ac:dyDescent="0.25">
      <c r="B20" s="3" t="s">
        <v>34</v>
      </c>
      <c r="C20" s="6">
        <v>1000</v>
      </c>
      <c r="D20">
        <v>1000</v>
      </c>
      <c r="E20">
        <v>1000</v>
      </c>
      <c r="F20">
        <v>1000</v>
      </c>
      <c r="G20">
        <v>500</v>
      </c>
      <c r="H20">
        <v>500</v>
      </c>
      <c r="I20">
        <v>500</v>
      </c>
      <c r="J20">
        <v>500</v>
      </c>
      <c r="K20">
        <v>1000</v>
      </c>
      <c r="L20">
        <v>1000</v>
      </c>
      <c r="M20" s="5">
        <v>1000</v>
      </c>
      <c r="N20">
        <v>1000</v>
      </c>
      <c r="O20">
        <v>1000</v>
      </c>
      <c r="P20">
        <v>1000</v>
      </c>
      <c r="Q20">
        <v>200</v>
      </c>
      <c r="R20">
        <v>1000</v>
      </c>
      <c r="S20">
        <v>50</v>
      </c>
      <c r="T20">
        <v>50</v>
      </c>
      <c r="U20">
        <v>10</v>
      </c>
      <c r="V20">
        <v>10</v>
      </c>
      <c r="W20" s="7">
        <v>15</v>
      </c>
    </row>
    <row r="21" spans="1:23" x14ac:dyDescent="0.25">
      <c r="B21" s="3" t="s">
        <v>35</v>
      </c>
      <c r="C21" s="6">
        <v>9.5600000000000008E-3</v>
      </c>
      <c r="D21">
        <v>4.7099999999999998E-3</v>
      </c>
      <c r="E21">
        <v>7.0899999999999999E-3</v>
      </c>
      <c r="F21">
        <v>3.14E-3</v>
      </c>
      <c r="G21">
        <v>6.7610000000000003E-2</v>
      </c>
      <c r="H21">
        <v>1.609E-2</v>
      </c>
      <c r="I21">
        <v>5.6869999999999997E-2</v>
      </c>
      <c r="J21">
        <v>1.1860000000000001E-2</v>
      </c>
      <c r="K21">
        <v>7.5700000000000003E-3</v>
      </c>
      <c r="L21">
        <v>2.5899999999999999E-3</v>
      </c>
      <c r="M21">
        <v>1.043E-2</v>
      </c>
      <c r="N21">
        <v>4.0299999999999997E-3</v>
      </c>
      <c r="O21">
        <v>1.9470000000000001E-2</v>
      </c>
      <c r="P21">
        <v>1.197E-2</v>
      </c>
      <c r="Q21">
        <v>0.20902000000000001</v>
      </c>
      <c r="R21">
        <v>3.8730000000000001E-2</v>
      </c>
      <c r="S21">
        <v>0.27794999999999997</v>
      </c>
      <c r="T21">
        <v>8.3330000000000001E-2</v>
      </c>
      <c r="U21">
        <v>2.9931999999999999</v>
      </c>
      <c r="V21">
        <v>2.8396300000000001</v>
      </c>
      <c r="W21" s="7">
        <v>2.0790999999999999</v>
      </c>
    </row>
    <row r="22" spans="1:23" x14ac:dyDescent="0.25">
      <c r="B22" s="3" t="s">
        <v>36</v>
      </c>
      <c r="C22" s="6">
        <v>9.8499999999999994E-3</v>
      </c>
      <c r="D22">
        <v>4.6899999999999997E-3</v>
      </c>
      <c r="E22">
        <v>6.2599999999999999E-3</v>
      </c>
      <c r="F22">
        <v>3.1199999999999999E-3</v>
      </c>
      <c r="G22">
        <v>6.7599999999999993E-2</v>
      </c>
      <c r="H22">
        <v>2.0060000000000001E-2</v>
      </c>
      <c r="I22">
        <v>5.6869999999999997E-2</v>
      </c>
      <c r="J22">
        <v>1.585E-2</v>
      </c>
      <c r="K22">
        <v>7.8100000000000001E-3</v>
      </c>
      <c r="L22">
        <v>2.5899999999999999E-3</v>
      </c>
      <c r="M22">
        <v>1.068E-2</v>
      </c>
      <c r="N22">
        <v>4.0000000000000001E-3</v>
      </c>
      <c r="O22">
        <v>1.941E-2</v>
      </c>
      <c r="P22">
        <v>1.191E-2</v>
      </c>
      <c r="Q22">
        <v>0.20926</v>
      </c>
      <c r="R22">
        <v>3.8589999999999999E-2</v>
      </c>
      <c r="S22">
        <v>0.32040999999999997</v>
      </c>
      <c r="T22">
        <v>0.12003</v>
      </c>
      <c r="U22">
        <v>2.99302</v>
      </c>
      <c r="V22">
        <v>2.8313299999999999</v>
      </c>
      <c r="W22" s="7">
        <v>2.07883</v>
      </c>
    </row>
    <row r="23" spans="1:23" x14ac:dyDescent="0.25">
      <c r="B23" s="3" t="s">
        <v>37</v>
      </c>
      <c r="C23" s="6">
        <v>2.5999999999999998E-4</v>
      </c>
      <c r="D23">
        <v>1.2E-4</v>
      </c>
      <c r="E23">
        <v>2.0000000000000001E-4</v>
      </c>
      <c r="F23">
        <v>8.0000000000000007E-5</v>
      </c>
      <c r="G23">
        <v>1.8699999999999999E-3</v>
      </c>
      <c r="H23">
        <v>4.0999999999999999E-4</v>
      </c>
      <c r="I23">
        <v>1.57E-3</v>
      </c>
      <c r="J23">
        <v>3.1E-4</v>
      </c>
      <c r="K23">
        <v>2.3000000000000001E-4</v>
      </c>
      <c r="L23">
        <v>6.9999999999999994E-5</v>
      </c>
      <c r="M23">
        <v>3.2000000000000003E-4</v>
      </c>
      <c r="N23">
        <v>1.1E-4</v>
      </c>
      <c r="O23">
        <v>5.5000000000000003E-4</v>
      </c>
      <c r="P23">
        <v>3.3E-4</v>
      </c>
      <c r="Q23">
        <v>5.3E-3</v>
      </c>
      <c r="R23">
        <v>1.14E-3</v>
      </c>
      <c r="S23">
        <v>8.0700000000000008E-3</v>
      </c>
      <c r="T23">
        <v>2.1700000000000001E-3</v>
      </c>
      <c r="U23">
        <v>8.2379999999999995E-2</v>
      </c>
      <c r="V23">
        <v>8.659E-2</v>
      </c>
      <c r="W23" s="7">
        <v>5.4480000000000001E-2</v>
      </c>
    </row>
    <row r="24" spans="1:23" x14ac:dyDescent="0.25">
      <c r="B24" s="3" t="s">
        <v>38</v>
      </c>
      <c r="C24" s="6">
        <v>2.7E-4</v>
      </c>
      <c r="D24">
        <v>1.2E-4</v>
      </c>
      <c r="E24">
        <v>1.8000000000000001E-4</v>
      </c>
      <c r="F24">
        <v>8.0000000000000007E-5</v>
      </c>
      <c r="G24">
        <v>1.8699999999999999E-3</v>
      </c>
      <c r="H24">
        <v>5.1999999999999995E-4</v>
      </c>
      <c r="I24">
        <v>1.57E-3</v>
      </c>
      <c r="J24">
        <v>4.0999999999999999E-4</v>
      </c>
      <c r="K24">
        <v>2.4000000000000001E-4</v>
      </c>
      <c r="L24">
        <v>6.9999999999999994E-5</v>
      </c>
      <c r="M24">
        <v>3.3E-4</v>
      </c>
      <c r="N24">
        <v>1.1E-4</v>
      </c>
      <c r="O24">
        <v>5.5000000000000003E-4</v>
      </c>
      <c r="P24">
        <v>3.3E-4</v>
      </c>
      <c r="Q24">
        <v>5.3200000000000001E-3</v>
      </c>
      <c r="R24">
        <v>1.14E-3</v>
      </c>
      <c r="S24">
        <v>9.2499999999999995E-3</v>
      </c>
      <c r="T24">
        <v>2.99E-3</v>
      </c>
      <c r="U24">
        <v>8.2180000000000003E-2</v>
      </c>
      <c r="V24">
        <v>8.727E-2</v>
      </c>
      <c r="W24" s="7">
        <v>5.4469999999999998E-2</v>
      </c>
    </row>
    <row r="25" spans="1:23" x14ac:dyDescent="0.25">
      <c r="B25" s="3" t="s">
        <v>40</v>
      </c>
      <c r="C25" s="6">
        <v>9.11E-3</v>
      </c>
      <c r="D25">
        <v>1.123E-2</v>
      </c>
      <c r="E25">
        <v>1.076E-2</v>
      </c>
      <c r="F25">
        <v>1.14E-2</v>
      </c>
      <c r="G25">
        <v>9.2599999999999991E-3</v>
      </c>
      <c r="H25">
        <v>1.027E-2</v>
      </c>
      <c r="I25">
        <v>9.4599999999999997E-3</v>
      </c>
      <c r="J25">
        <v>9.1999999999999998E-3</v>
      </c>
      <c r="K25">
        <v>1.044E-2</v>
      </c>
      <c r="L25">
        <v>1.155E-2</v>
      </c>
      <c r="M25">
        <v>1.0619999999999999E-2</v>
      </c>
      <c r="N25">
        <v>1.303E-2</v>
      </c>
      <c r="O25">
        <v>9.5200000000000007E-3</v>
      </c>
      <c r="P25">
        <v>9.5200000000000007E-3</v>
      </c>
      <c r="Q25">
        <v>9.2599999999999991E-3</v>
      </c>
      <c r="R25">
        <v>1.0149999999999999E-2</v>
      </c>
      <c r="S25">
        <v>9.9600000000000001E-3</v>
      </c>
      <c r="T25">
        <v>1.068E-2</v>
      </c>
      <c r="U25">
        <v>9.6600000000000002E-3</v>
      </c>
      <c r="V25">
        <v>1.0359999999999999E-2</v>
      </c>
      <c r="W25" s="7">
        <v>9.4599999999999997E-3</v>
      </c>
    </row>
    <row r="26" spans="1:23" x14ac:dyDescent="0.25">
      <c r="B26" s="3" t="s">
        <v>41</v>
      </c>
      <c r="C26" s="6">
        <v>8.2799999999999992E-3</v>
      </c>
      <c r="D26">
        <v>7.9500000000000005E-3</v>
      </c>
      <c r="E26">
        <v>8.3700000000000007E-3</v>
      </c>
      <c r="F26">
        <v>7.9100000000000004E-3</v>
      </c>
      <c r="G26">
        <v>8.3800000000000003E-3</v>
      </c>
      <c r="H26">
        <v>7.7799999999999996E-3</v>
      </c>
      <c r="I26">
        <v>8.3599999999999994E-3</v>
      </c>
      <c r="J26">
        <v>7.8399999999999997E-3</v>
      </c>
      <c r="K26">
        <v>9.2300000000000004E-3</v>
      </c>
      <c r="L26">
        <v>8.4100000000000008E-3</v>
      </c>
      <c r="M26">
        <v>9.2800000000000001E-3</v>
      </c>
      <c r="N26">
        <v>8.5000000000000006E-3</v>
      </c>
      <c r="O26">
        <v>8.5199999999999998E-3</v>
      </c>
      <c r="P26">
        <v>8.4600000000000005E-3</v>
      </c>
      <c r="Q26">
        <v>7.6899999999999998E-3</v>
      </c>
      <c r="R26">
        <v>8.94E-3</v>
      </c>
      <c r="S26">
        <v>8.8000000000000005E-3</v>
      </c>
      <c r="T26">
        <v>7.8799999999999999E-3</v>
      </c>
      <c r="U26">
        <v>8.3400000000000002E-3</v>
      </c>
      <c r="V26">
        <v>9.2399999999999999E-3</v>
      </c>
      <c r="W26" s="7">
        <v>7.9399999999999991E-3</v>
      </c>
    </row>
    <row r="27" spans="1:23" x14ac:dyDescent="0.25">
      <c r="B27" s="3" t="s">
        <v>42</v>
      </c>
      <c r="C27" s="6">
        <v>7.4799999999999997E-3</v>
      </c>
      <c r="D27">
        <v>7.1399999999999996E-3</v>
      </c>
      <c r="E27">
        <v>7.5500000000000003E-3</v>
      </c>
      <c r="F27">
        <v>7.1399999999999996E-3</v>
      </c>
      <c r="G27">
        <v>7.45E-3</v>
      </c>
      <c r="H27">
        <v>6.7299999999999999E-3</v>
      </c>
      <c r="I27">
        <v>7.3099999999999997E-3</v>
      </c>
      <c r="J27">
        <v>6.7600000000000004E-3</v>
      </c>
      <c r="K27">
        <v>8.09E-3</v>
      </c>
      <c r="L27">
        <v>7.3400000000000002E-3</v>
      </c>
      <c r="M27">
        <v>8.1499999999999993E-3</v>
      </c>
      <c r="N27">
        <v>7.5199999999999998E-3</v>
      </c>
      <c r="O27">
        <v>7.5199999999999998E-3</v>
      </c>
      <c r="P27">
        <v>7.4799999999999997E-3</v>
      </c>
      <c r="Q27">
        <v>6.6100000000000004E-3</v>
      </c>
      <c r="R27">
        <v>7.6099999999999996E-3</v>
      </c>
      <c r="S27">
        <v>7.77E-3</v>
      </c>
      <c r="T27">
        <v>6.8799999999999998E-3</v>
      </c>
      <c r="U27">
        <v>7.1300000000000001E-3</v>
      </c>
      <c r="V27">
        <v>6.8500000000000002E-3</v>
      </c>
      <c r="W27" s="7">
        <v>6.8100000000000001E-3</v>
      </c>
    </row>
    <row r="28" spans="1:23" x14ac:dyDescent="0.25">
      <c r="B28" s="3" t="s">
        <v>44</v>
      </c>
      <c r="C28" s="6">
        <v>9.1699999999999993E-3</v>
      </c>
      <c r="D28">
        <v>8.8500000000000002E-3</v>
      </c>
      <c r="E28">
        <v>9.2599999999999991E-3</v>
      </c>
      <c r="F28">
        <v>8.7299999999999999E-3</v>
      </c>
      <c r="G28">
        <v>9.2899999999999996E-3</v>
      </c>
      <c r="H28">
        <v>9.1599999999999997E-3</v>
      </c>
      <c r="I28">
        <v>9.4299999999999991E-3</v>
      </c>
      <c r="J28">
        <v>9.1699999999999993E-3</v>
      </c>
      <c r="K28">
        <v>1.038E-2</v>
      </c>
      <c r="L28">
        <v>9.41E-3</v>
      </c>
      <c r="M28">
        <v>1.0410000000000001E-2</v>
      </c>
      <c r="N28">
        <v>9.5999999999999992E-3</v>
      </c>
      <c r="O28">
        <v>9.6299999999999997E-3</v>
      </c>
      <c r="P28">
        <v>9.4800000000000006E-3</v>
      </c>
      <c r="Q28">
        <v>9.3500000000000007E-3</v>
      </c>
      <c r="R28">
        <v>9.9600000000000001E-3</v>
      </c>
      <c r="S28">
        <v>9.9000000000000008E-3</v>
      </c>
      <c r="T28">
        <v>8.6700000000000006E-3</v>
      </c>
      <c r="U28">
        <v>9.6100000000000005E-3</v>
      </c>
      <c r="V28">
        <v>1.0500000000000001E-2</v>
      </c>
      <c r="W28" s="7">
        <v>1.076E-2</v>
      </c>
    </row>
    <row r="29" spans="1:23" x14ac:dyDescent="0.25">
      <c r="B29" s="3" t="s">
        <v>45</v>
      </c>
      <c r="C29" s="6">
        <v>8.3400000000000002E-3</v>
      </c>
      <c r="D29">
        <v>7.9100000000000004E-3</v>
      </c>
      <c r="E29">
        <v>8.4799999999999997E-3</v>
      </c>
      <c r="F29">
        <v>7.9000000000000008E-3</v>
      </c>
      <c r="G29">
        <v>8.3800000000000003E-3</v>
      </c>
      <c r="H29">
        <v>7.8399999999999997E-3</v>
      </c>
      <c r="I29">
        <v>8.3700000000000007E-3</v>
      </c>
      <c r="J29">
        <v>7.8899999999999994E-3</v>
      </c>
      <c r="K29">
        <v>9.2300000000000004E-3</v>
      </c>
      <c r="L29">
        <v>8.4200000000000004E-3</v>
      </c>
      <c r="M29">
        <v>9.2800000000000001E-3</v>
      </c>
      <c r="N29">
        <v>8.5900000000000004E-3</v>
      </c>
      <c r="O29">
        <v>8.5500000000000003E-3</v>
      </c>
      <c r="P29">
        <v>8.4799999999999997E-3</v>
      </c>
      <c r="Q29">
        <v>7.7000000000000002E-3</v>
      </c>
      <c r="R29">
        <v>8.9300000000000004E-3</v>
      </c>
      <c r="S29">
        <v>8.7500000000000008E-3</v>
      </c>
      <c r="T29">
        <v>7.5399999999999998E-3</v>
      </c>
      <c r="U29">
        <v>8.3199999999999993E-3</v>
      </c>
      <c r="V29">
        <v>9.3399999999999993E-3</v>
      </c>
      <c r="W29" s="7">
        <v>7.9399999999999991E-3</v>
      </c>
    </row>
    <row r="30" spans="1:23" x14ac:dyDescent="0.25">
      <c r="B30" s="3" t="s">
        <v>46</v>
      </c>
      <c r="C30" s="6">
        <v>7.5500000000000003E-3</v>
      </c>
      <c r="D30">
        <v>7.1399999999999996E-3</v>
      </c>
      <c r="E30">
        <v>7.5700000000000003E-3</v>
      </c>
      <c r="F30">
        <v>7.1399999999999996E-3</v>
      </c>
      <c r="G30">
        <v>7.5500000000000003E-3</v>
      </c>
      <c r="H30">
        <v>6.6800000000000002E-3</v>
      </c>
      <c r="I30">
        <v>7.3699999999999998E-3</v>
      </c>
      <c r="J30">
        <v>6.0699999999999999E-3</v>
      </c>
      <c r="K30">
        <v>8.09E-3</v>
      </c>
      <c r="L30">
        <v>7.4799999999999997E-3</v>
      </c>
      <c r="M30">
        <v>8.0099999999999998E-3</v>
      </c>
      <c r="N30">
        <v>7.6E-3</v>
      </c>
      <c r="O30">
        <v>7.5700000000000003E-3</v>
      </c>
      <c r="P30">
        <v>7.4200000000000004E-3</v>
      </c>
      <c r="Q30">
        <v>6.62E-3</v>
      </c>
      <c r="R30">
        <v>7.6E-3</v>
      </c>
      <c r="S30">
        <v>7.5199999999999998E-3</v>
      </c>
      <c r="T30">
        <v>6.1599999999999997E-3</v>
      </c>
      <c r="U30">
        <v>7.1999999999999998E-3</v>
      </c>
      <c r="V30">
        <v>6.8799999999999998E-3</v>
      </c>
      <c r="W30" s="7">
        <v>6.8399999999999997E-3</v>
      </c>
    </row>
    <row r="31" spans="1:23" x14ac:dyDescent="0.25">
      <c r="B31" s="3" t="s">
        <v>47</v>
      </c>
      <c r="C31" s="6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s="7">
        <v>0</v>
      </c>
    </row>
    <row r="32" spans="1:23" ht="15.75" customHeight="1" thickBot="1" x14ac:dyDescent="0.3">
      <c r="B32" s="4" t="s">
        <v>48</v>
      </c>
      <c r="C32" s="19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7"/>
    </row>
    <row r="33" spans="1:23" x14ac:dyDescent="0.25">
      <c r="C33">
        <f t="shared" ref="C33:W33" si="0">C20*(C21+C22)</f>
        <v>19.41</v>
      </c>
      <c r="D33">
        <f t="shared" si="0"/>
        <v>9.3999999999999986</v>
      </c>
      <c r="E33">
        <f t="shared" si="0"/>
        <v>13.350000000000001</v>
      </c>
      <c r="F33">
        <f t="shared" si="0"/>
        <v>6.26</v>
      </c>
      <c r="G33">
        <f t="shared" si="0"/>
        <v>67.605000000000004</v>
      </c>
      <c r="H33">
        <f t="shared" si="0"/>
        <v>18.074999999999999</v>
      </c>
      <c r="I33">
        <f t="shared" si="0"/>
        <v>56.87</v>
      </c>
      <c r="J33">
        <f t="shared" si="0"/>
        <v>13.854999999999999</v>
      </c>
      <c r="K33">
        <f t="shared" si="0"/>
        <v>15.38</v>
      </c>
      <c r="L33">
        <f t="shared" si="0"/>
        <v>5.18</v>
      </c>
      <c r="M33">
        <f t="shared" si="0"/>
        <v>21.11</v>
      </c>
      <c r="N33">
        <f t="shared" si="0"/>
        <v>8.0299999999999994</v>
      </c>
      <c r="O33">
        <f t="shared" si="0"/>
        <v>38.879999999999995</v>
      </c>
      <c r="P33">
        <f t="shared" si="0"/>
        <v>23.88</v>
      </c>
      <c r="Q33">
        <f t="shared" si="0"/>
        <v>83.655999999999992</v>
      </c>
      <c r="R33">
        <f t="shared" si="0"/>
        <v>77.319999999999993</v>
      </c>
      <c r="S33">
        <f t="shared" si="0"/>
        <v>29.917999999999999</v>
      </c>
      <c r="T33">
        <f t="shared" si="0"/>
        <v>10.167999999999999</v>
      </c>
      <c r="U33">
        <f t="shared" si="0"/>
        <v>59.862199999999994</v>
      </c>
      <c r="V33">
        <f t="shared" si="0"/>
        <v>56.709600000000002</v>
      </c>
      <c r="W33">
        <f t="shared" si="0"/>
        <v>62.368950000000005</v>
      </c>
    </row>
    <row r="35" spans="1:23" ht="15.75" customHeight="1" thickBot="1" x14ac:dyDescent="0.3"/>
    <row r="36" spans="1:23" ht="19.5" customHeight="1" thickBot="1" x14ac:dyDescent="0.35">
      <c r="A36" s="8" t="s">
        <v>32</v>
      </c>
      <c r="B36" s="1" t="s">
        <v>49</v>
      </c>
      <c r="C36" s="13" t="s">
        <v>1</v>
      </c>
      <c r="D36" s="14" t="s">
        <v>24</v>
      </c>
      <c r="E36" s="14" t="s">
        <v>2</v>
      </c>
      <c r="F36" s="14" t="s">
        <v>25</v>
      </c>
      <c r="G36" s="13" t="s">
        <v>3</v>
      </c>
      <c r="H36" s="14" t="s">
        <v>26</v>
      </c>
      <c r="I36" s="14" t="s">
        <v>4</v>
      </c>
      <c r="J36" s="15" t="s">
        <v>27</v>
      </c>
      <c r="K36" s="13" t="s">
        <v>5</v>
      </c>
      <c r="L36" s="14" t="s">
        <v>28</v>
      </c>
      <c r="M36" s="14" t="s">
        <v>6</v>
      </c>
      <c r="N36" s="15" t="s">
        <v>29</v>
      </c>
      <c r="O36" s="14" t="s">
        <v>7</v>
      </c>
      <c r="P36" s="15" t="s">
        <v>30</v>
      </c>
      <c r="Q36" s="13" t="s">
        <v>8</v>
      </c>
      <c r="R36" s="14" t="s">
        <v>9</v>
      </c>
      <c r="S36" s="15" t="s">
        <v>10</v>
      </c>
      <c r="T36" s="14" t="s">
        <v>31</v>
      </c>
      <c r="U36" s="13" t="s">
        <v>11</v>
      </c>
      <c r="V36" s="14" t="s">
        <v>12</v>
      </c>
      <c r="W36" s="15" t="s">
        <v>13</v>
      </c>
    </row>
    <row r="37" spans="1:23" x14ac:dyDescent="0.25">
      <c r="B37" s="3" t="s">
        <v>34</v>
      </c>
      <c r="C37" s="6">
        <v>1000</v>
      </c>
      <c r="D37">
        <v>1000</v>
      </c>
      <c r="E37">
        <v>1000</v>
      </c>
      <c r="F37">
        <v>1000</v>
      </c>
      <c r="G37">
        <v>500</v>
      </c>
      <c r="H37">
        <v>500</v>
      </c>
      <c r="I37">
        <v>500</v>
      </c>
      <c r="J37">
        <v>500</v>
      </c>
      <c r="K37">
        <v>1000</v>
      </c>
      <c r="L37">
        <v>1000</v>
      </c>
      <c r="M37">
        <v>1000</v>
      </c>
      <c r="N37">
        <v>1000</v>
      </c>
      <c r="O37">
        <v>1000</v>
      </c>
      <c r="P37">
        <v>1000</v>
      </c>
      <c r="Q37">
        <v>200</v>
      </c>
      <c r="R37">
        <v>1000</v>
      </c>
      <c r="S37">
        <v>50</v>
      </c>
      <c r="T37">
        <v>50</v>
      </c>
      <c r="U37">
        <v>10</v>
      </c>
      <c r="V37">
        <v>10</v>
      </c>
      <c r="W37" s="7">
        <v>15</v>
      </c>
    </row>
    <row r="38" spans="1:23" x14ac:dyDescent="0.25">
      <c r="B38" s="3" t="s">
        <v>35</v>
      </c>
      <c r="C38" s="6">
        <v>7.79E-3</v>
      </c>
      <c r="D38">
        <v>4.7099999999999998E-3</v>
      </c>
      <c r="E38">
        <v>5.2300000000000003E-3</v>
      </c>
      <c r="F38">
        <v>6.2399999999999999E-3</v>
      </c>
      <c r="G38">
        <v>4.8469999999999999E-2</v>
      </c>
      <c r="H38">
        <v>1.601E-2</v>
      </c>
      <c r="I38">
        <v>3.7949999999999998E-2</v>
      </c>
      <c r="J38">
        <v>1.086E-2</v>
      </c>
      <c r="K38">
        <v>6.7600000000000004E-3</v>
      </c>
      <c r="L38">
        <v>2.49E-3</v>
      </c>
      <c r="M38">
        <v>9.6699999999999998E-3</v>
      </c>
      <c r="N38">
        <v>4.0400000000000002E-3</v>
      </c>
      <c r="O38">
        <v>1.584E-2</v>
      </c>
      <c r="P38">
        <v>1.1950000000000001E-2</v>
      </c>
      <c r="Q38">
        <v>9.3969999999999998E-2</v>
      </c>
      <c r="R38">
        <v>1.413E-2</v>
      </c>
      <c r="S38">
        <v>0.10536</v>
      </c>
      <c r="T38">
        <v>2.3019999999999999E-2</v>
      </c>
      <c r="U38">
        <v>1.93872</v>
      </c>
      <c r="V38">
        <v>2.7252399999999999</v>
      </c>
      <c r="W38" s="7">
        <v>1.2196800000000001</v>
      </c>
    </row>
    <row r="39" spans="1:23" x14ac:dyDescent="0.25">
      <c r="B39" s="3" t="s">
        <v>36</v>
      </c>
      <c r="C39" s="6">
        <v>7.8399999999999997E-3</v>
      </c>
      <c r="D39">
        <v>4.6899999999999997E-3</v>
      </c>
      <c r="E39">
        <v>5.3299999999999997E-3</v>
      </c>
      <c r="F39">
        <v>5.0200000000000002E-3</v>
      </c>
      <c r="G39">
        <v>4.8399999999999999E-2</v>
      </c>
      <c r="H39">
        <v>1.601E-2</v>
      </c>
      <c r="I39">
        <v>3.7949999999999998E-2</v>
      </c>
      <c r="J39">
        <v>1.18E-2</v>
      </c>
      <c r="K39">
        <v>7.2100000000000003E-3</v>
      </c>
      <c r="L39">
        <v>2.49E-3</v>
      </c>
      <c r="M39">
        <v>9.8700000000000003E-3</v>
      </c>
      <c r="N39">
        <v>4.0200000000000001E-3</v>
      </c>
      <c r="O39">
        <v>1.584E-2</v>
      </c>
      <c r="P39">
        <v>1.193E-2</v>
      </c>
      <c r="Q39">
        <v>9.3909999999999993E-2</v>
      </c>
      <c r="R39">
        <v>1.3979999999999999E-2</v>
      </c>
      <c r="S39">
        <v>0.1055</v>
      </c>
      <c r="T39">
        <v>2.3210000000000001E-2</v>
      </c>
      <c r="U39">
        <v>1.9387099999999999</v>
      </c>
      <c r="V39">
        <v>2.71313</v>
      </c>
      <c r="W39" s="7">
        <v>1.2194100000000001</v>
      </c>
    </row>
    <row r="40" spans="1:23" x14ac:dyDescent="0.25">
      <c r="B40" s="3" t="s">
        <v>37</v>
      </c>
      <c r="C40" s="6">
        <v>2.2000000000000001E-4</v>
      </c>
      <c r="D40">
        <v>1.2E-4</v>
      </c>
      <c r="E40">
        <v>1.4999999999999999E-4</v>
      </c>
      <c r="F40">
        <v>1.6000000000000001E-4</v>
      </c>
      <c r="G40">
        <v>1.3500000000000001E-3</v>
      </c>
      <c r="H40">
        <v>4.0999999999999999E-4</v>
      </c>
      <c r="I40">
        <v>1.06E-3</v>
      </c>
      <c r="J40">
        <v>2.7999999999999998E-4</v>
      </c>
      <c r="K40">
        <v>2.0000000000000001E-4</v>
      </c>
      <c r="L40">
        <v>6.9999999999999994E-5</v>
      </c>
      <c r="M40">
        <v>2.9E-4</v>
      </c>
      <c r="N40">
        <v>1.2E-4</v>
      </c>
      <c r="O40">
        <v>4.2000000000000002E-4</v>
      </c>
      <c r="P40">
        <v>3.3E-4</v>
      </c>
      <c r="Q40">
        <v>2.3999999999999998E-3</v>
      </c>
      <c r="R40">
        <v>4.6000000000000001E-4</v>
      </c>
      <c r="S40">
        <v>3.0899999999999999E-3</v>
      </c>
      <c r="T40">
        <v>5.9999999999999995E-4</v>
      </c>
      <c r="U40">
        <v>5.4190000000000002E-2</v>
      </c>
      <c r="V40">
        <v>8.3640000000000006E-2</v>
      </c>
      <c r="W40" s="7">
        <v>3.1919999999999997E-2</v>
      </c>
    </row>
    <row r="41" spans="1:23" x14ac:dyDescent="0.25">
      <c r="B41" s="3" t="s">
        <v>38</v>
      </c>
      <c r="C41" s="6">
        <v>2.2000000000000001E-4</v>
      </c>
      <c r="D41">
        <v>1.2E-4</v>
      </c>
      <c r="E41">
        <v>1.4999999999999999E-4</v>
      </c>
      <c r="F41">
        <v>1.2999999999999999E-4</v>
      </c>
      <c r="G41">
        <v>1.3500000000000001E-3</v>
      </c>
      <c r="H41">
        <v>4.0999999999999999E-4</v>
      </c>
      <c r="I41">
        <v>1.06E-3</v>
      </c>
      <c r="J41">
        <v>2.9999999999999997E-4</v>
      </c>
      <c r="K41">
        <v>2.1000000000000001E-4</v>
      </c>
      <c r="L41">
        <v>6.9999999999999994E-5</v>
      </c>
      <c r="M41">
        <v>2.9999999999999997E-4</v>
      </c>
      <c r="N41">
        <v>1.2E-4</v>
      </c>
      <c r="O41">
        <v>4.2000000000000002E-4</v>
      </c>
      <c r="P41">
        <v>3.3E-4</v>
      </c>
      <c r="Q41">
        <v>2.3999999999999998E-3</v>
      </c>
      <c r="R41">
        <v>4.4999999999999999E-4</v>
      </c>
      <c r="S41">
        <v>3.1099999999999999E-3</v>
      </c>
      <c r="T41">
        <v>6.0999999999999997E-4</v>
      </c>
      <c r="U41">
        <v>5.4120000000000001E-2</v>
      </c>
      <c r="V41">
        <v>8.3269999999999997E-2</v>
      </c>
      <c r="W41" s="7">
        <v>3.1989999999999998E-2</v>
      </c>
    </row>
    <row r="42" spans="1:23" x14ac:dyDescent="0.25">
      <c r="B42" s="3" t="s">
        <v>40</v>
      </c>
      <c r="C42" s="6">
        <v>9.4800000000000006E-3</v>
      </c>
      <c r="D42">
        <v>1.183E-2</v>
      </c>
      <c r="E42">
        <v>9.4800000000000006E-3</v>
      </c>
      <c r="F42">
        <v>1.1180000000000001E-2</v>
      </c>
      <c r="G42">
        <v>9.5700000000000004E-3</v>
      </c>
      <c r="H42">
        <v>1.06E-2</v>
      </c>
      <c r="I42">
        <v>9.5700000000000004E-3</v>
      </c>
      <c r="J42">
        <v>9.11E-3</v>
      </c>
      <c r="K42">
        <v>1.001E-2</v>
      </c>
      <c r="L42">
        <v>1.2160000000000001E-2</v>
      </c>
      <c r="M42">
        <v>1.0279999999999999E-2</v>
      </c>
      <c r="N42">
        <v>1.2359999999999999E-2</v>
      </c>
      <c r="O42">
        <v>9.1400000000000006E-3</v>
      </c>
      <c r="P42">
        <v>9.4599999999999997E-3</v>
      </c>
      <c r="Q42">
        <v>9.0500000000000008E-3</v>
      </c>
      <c r="R42">
        <v>1.1509999999999999E-2</v>
      </c>
      <c r="S42">
        <v>1.073E-2</v>
      </c>
      <c r="T42">
        <v>8.9599999999999992E-3</v>
      </c>
      <c r="U42">
        <v>9.7199999999999995E-3</v>
      </c>
      <c r="V42">
        <v>1.0410000000000001E-2</v>
      </c>
      <c r="W42" s="7">
        <v>9.3100000000000006E-3</v>
      </c>
    </row>
    <row r="43" spans="1:23" x14ac:dyDescent="0.25">
      <c r="B43" s="3" t="s">
        <v>41</v>
      </c>
      <c r="C43" s="6">
        <v>8.3700000000000007E-3</v>
      </c>
      <c r="D43">
        <v>7.9100000000000004E-3</v>
      </c>
      <c r="E43">
        <v>8.4700000000000001E-3</v>
      </c>
      <c r="F43">
        <v>7.9000000000000008E-3</v>
      </c>
      <c r="G43">
        <v>8.4600000000000005E-3</v>
      </c>
      <c r="H43">
        <v>7.7600000000000004E-3</v>
      </c>
      <c r="I43">
        <v>8.5000000000000006E-3</v>
      </c>
      <c r="J43">
        <v>7.7999999999999996E-3</v>
      </c>
      <c r="K43">
        <v>8.9200000000000008E-3</v>
      </c>
      <c r="L43">
        <v>8.5100000000000002E-3</v>
      </c>
      <c r="M43">
        <v>9.2200000000000008E-3</v>
      </c>
      <c r="N43">
        <v>8.9200000000000008E-3</v>
      </c>
      <c r="O43">
        <v>8.0099999999999998E-3</v>
      </c>
      <c r="P43">
        <v>8.3599999999999994E-3</v>
      </c>
      <c r="Q43">
        <v>7.7499999999999999E-3</v>
      </c>
      <c r="R43">
        <v>9.8099999999999993E-3</v>
      </c>
      <c r="S43">
        <v>8.8999999999999999E-3</v>
      </c>
      <c r="T43">
        <v>7.9100000000000004E-3</v>
      </c>
      <c r="U43">
        <v>8.4700000000000001E-3</v>
      </c>
      <c r="V43">
        <v>9.2999999999999992E-3</v>
      </c>
      <c r="W43" s="7">
        <v>7.9299999999999995E-3</v>
      </c>
    </row>
    <row r="44" spans="1:23" x14ac:dyDescent="0.25">
      <c r="B44" s="3" t="s">
        <v>42</v>
      </c>
      <c r="C44" s="6">
        <v>7.3099999999999997E-3</v>
      </c>
      <c r="D44">
        <v>6.8799999999999998E-3</v>
      </c>
      <c r="E44">
        <v>7.45E-3</v>
      </c>
      <c r="F44">
        <v>6.8799999999999998E-3</v>
      </c>
      <c r="G44">
        <v>7.4000000000000003E-3</v>
      </c>
      <c r="H44">
        <v>6.7400000000000003E-3</v>
      </c>
      <c r="I44">
        <v>7.45E-3</v>
      </c>
      <c r="J44">
        <v>6.8100000000000001E-3</v>
      </c>
      <c r="K44">
        <v>7.9000000000000008E-3</v>
      </c>
      <c r="L44">
        <v>7.43E-3</v>
      </c>
      <c r="M44">
        <v>8.1899999999999994E-3</v>
      </c>
      <c r="N44">
        <v>7.7200000000000003E-3</v>
      </c>
      <c r="O44">
        <v>6.9300000000000004E-3</v>
      </c>
      <c r="P44">
        <v>7.2199999999999999E-3</v>
      </c>
      <c r="Q44">
        <v>6.6800000000000002E-3</v>
      </c>
      <c r="R44">
        <v>8.4200000000000004E-3</v>
      </c>
      <c r="S44">
        <v>7.9299999999999995E-3</v>
      </c>
      <c r="T44">
        <v>6.9300000000000004E-3</v>
      </c>
      <c r="U44">
        <v>7.4599999999999996E-3</v>
      </c>
      <c r="V44">
        <v>7.0600000000000003E-3</v>
      </c>
      <c r="W44" s="7">
        <v>6.8999999999999999E-3</v>
      </c>
    </row>
    <row r="45" spans="1:23" x14ac:dyDescent="0.25">
      <c r="B45" s="3" t="s">
        <v>44</v>
      </c>
      <c r="C45" s="6">
        <v>9.4599999999999997E-3</v>
      </c>
      <c r="D45">
        <v>8.9099999999999995E-3</v>
      </c>
      <c r="E45">
        <v>1.1730000000000001E-2</v>
      </c>
      <c r="F45">
        <v>9.3100000000000006E-3</v>
      </c>
      <c r="G45">
        <v>9.5700000000000004E-3</v>
      </c>
      <c r="H45">
        <v>9.1400000000000006E-3</v>
      </c>
      <c r="I45">
        <v>9.6900000000000007E-3</v>
      </c>
      <c r="J45">
        <v>9.2200000000000008E-3</v>
      </c>
      <c r="K45">
        <v>1.004E-2</v>
      </c>
      <c r="L45">
        <v>9.5200000000000007E-3</v>
      </c>
      <c r="M45">
        <v>1.0059999999999999E-2</v>
      </c>
      <c r="N45">
        <v>9.9000000000000008E-3</v>
      </c>
      <c r="O45">
        <v>9.1199999999999996E-3</v>
      </c>
      <c r="P45">
        <v>9.4299999999999991E-3</v>
      </c>
      <c r="Q45">
        <v>9.3699999999999999E-3</v>
      </c>
      <c r="R45">
        <v>1.094E-2</v>
      </c>
      <c r="S45">
        <v>9.9500000000000005E-3</v>
      </c>
      <c r="T45">
        <v>9.3200000000000002E-3</v>
      </c>
      <c r="U45">
        <v>9.5099999999999994E-3</v>
      </c>
      <c r="V45">
        <v>1.0410000000000001E-2</v>
      </c>
      <c r="W45" s="7">
        <v>1.068E-2</v>
      </c>
    </row>
    <row r="46" spans="1:23" x14ac:dyDescent="0.25">
      <c r="B46" s="3" t="s">
        <v>45</v>
      </c>
      <c r="C46" s="6">
        <v>8.4100000000000008E-3</v>
      </c>
      <c r="D46">
        <v>7.92E-3</v>
      </c>
      <c r="E46">
        <v>8.5000000000000006E-3</v>
      </c>
      <c r="F46">
        <v>8.1300000000000001E-3</v>
      </c>
      <c r="G46">
        <v>8.4600000000000005E-3</v>
      </c>
      <c r="H46">
        <v>7.7600000000000004E-3</v>
      </c>
      <c r="I46">
        <v>8.5000000000000006E-3</v>
      </c>
      <c r="J46">
        <v>7.8200000000000006E-3</v>
      </c>
      <c r="K46">
        <v>8.9599999999999992E-3</v>
      </c>
      <c r="L46">
        <v>8.5199999999999998E-3</v>
      </c>
      <c r="M46">
        <v>9.0900000000000009E-3</v>
      </c>
      <c r="N46">
        <v>8.9200000000000008E-3</v>
      </c>
      <c r="O46">
        <v>7.9799999999999992E-3</v>
      </c>
      <c r="P46">
        <v>8.3700000000000007E-3</v>
      </c>
      <c r="Q46">
        <v>7.7400000000000004E-3</v>
      </c>
      <c r="R46">
        <v>9.7999999999999997E-3</v>
      </c>
      <c r="S46">
        <v>8.9300000000000004E-3</v>
      </c>
      <c r="T46">
        <v>7.9500000000000005E-3</v>
      </c>
      <c r="U46">
        <v>8.4600000000000005E-3</v>
      </c>
      <c r="V46">
        <v>9.2999999999999992E-3</v>
      </c>
      <c r="W46" s="7">
        <v>7.9500000000000005E-3</v>
      </c>
    </row>
    <row r="47" spans="1:23" x14ac:dyDescent="0.25">
      <c r="B47" s="3" t="s">
        <v>46</v>
      </c>
      <c r="C47" s="6">
        <v>7.4599999999999996E-3</v>
      </c>
      <c r="D47">
        <v>6.94E-3</v>
      </c>
      <c r="E47">
        <v>7.43E-3</v>
      </c>
      <c r="F47">
        <v>6.94E-3</v>
      </c>
      <c r="G47">
        <v>7.3499999999999998E-3</v>
      </c>
      <c r="H47">
        <v>6.7400000000000003E-3</v>
      </c>
      <c r="I47">
        <v>7.4000000000000003E-3</v>
      </c>
      <c r="J47">
        <v>6.6800000000000002E-3</v>
      </c>
      <c r="K47">
        <v>7.9500000000000005E-3</v>
      </c>
      <c r="L47">
        <v>7.5100000000000002E-3</v>
      </c>
      <c r="M47">
        <v>7.9699999999999997E-3</v>
      </c>
      <c r="N47">
        <v>7.9000000000000008E-3</v>
      </c>
      <c r="O47">
        <v>6.9699999999999996E-3</v>
      </c>
      <c r="P47">
        <v>7.43E-3</v>
      </c>
      <c r="Q47">
        <v>6.7299999999999999E-3</v>
      </c>
      <c r="R47">
        <v>8.26E-3</v>
      </c>
      <c r="S47">
        <v>7.9699999999999997E-3</v>
      </c>
      <c r="T47">
        <v>6.7099999999999998E-3</v>
      </c>
      <c r="U47">
        <v>7.3200000000000001E-3</v>
      </c>
      <c r="V47">
        <v>6.9699999999999996E-3</v>
      </c>
      <c r="W47" s="7">
        <v>6.8199999999999997E-3</v>
      </c>
    </row>
    <row r="48" spans="1:23" x14ac:dyDescent="0.25">
      <c r="B48" s="3" t="s">
        <v>47</v>
      </c>
      <c r="C48" s="6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s="7">
        <v>0</v>
      </c>
    </row>
    <row r="49" spans="1:23" ht="15.75" customHeight="1" thickBot="1" x14ac:dyDescent="0.3">
      <c r="B49" s="4" t="s">
        <v>48</v>
      </c>
      <c r="C49" s="19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7"/>
    </row>
    <row r="50" spans="1:23" x14ac:dyDescent="0.25">
      <c r="C50">
        <f t="shared" ref="C50:W50" si="1">C37*(C38+C39)</f>
        <v>15.629999999999997</v>
      </c>
      <c r="D50">
        <f t="shared" si="1"/>
        <v>9.3999999999999986</v>
      </c>
      <c r="E50">
        <f t="shared" si="1"/>
        <v>10.56</v>
      </c>
      <c r="F50">
        <f t="shared" si="1"/>
        <v>11.26</v>
      </c>
      <c r="G50">
        <f t="shared" si="1"/>
        <v>48.435000000000002</v>
      </c>
      <c r="H50">
        <f t="shared" si="1"/>
        <v>16.010000000000002</v>
      </c>
      <c r="I50">
        <f t="shared" si="1"/>
        <v>37.949999999999996</v>
      </c>
      <c r="J50">
        <f t="shared" si="1"/>
        <v>11.33</v>
      </c>
      <c r="K50">
        <f t="shared" si="1"/>
        <v>13.97</v>
      </c>
      <c r="L50">
        <f t="shared" si="1"/>
        <v>4.9800000000000004</v>
      </c>
      <c r="M50">
        <f t="shared" si="1"/>
        <v>19.540000000000003</v>
      </c>
      <c r="N50">
        <f t="shared" si="1"/>
        <v>8.06</v>
      </c>
      <c r="O50">
        <f t="shared" si="1"/>
        <v>31.68</v>
      </c>
      <c r="P50">
        <f t="shared" si="1"/>
        <v>23.88</v>
      </c>
      <c r="Q50">
        <f t="shared" si="1"/>
        <v>37.576000000000001</v>
      </c>
      <c r="R50">
        <f t="shared" si="1"/>
        <v>28.11</v>
      </c>
      <c r="S50">
        <f t="shared" si="1"/>
        <v>10.542999999999999</v>
      </c>
      <c r="T50">
        <f t="shared" si="1"/>
        <v>2.3115000000000001</v>
      </c>
      <c r="U50">
        <f t="shared" si="1"/>
        <v>38.774299999999997</v>
      </c>
      <c r="V50">
        <f t="shared" si="1"/>
        <v>54.383699999999997</v>
      </c>
      <c r="W50">
        <f t="shared" si="1"/>
        <v>36.586350000000003</v>
      </c>
    </row>
    <row r="52" spans="1:23" ht="15.75" customHeight="1" thickBot="1" x14ac:dyDescent="0.3"/>
    <row r="53" spans="1:23" ht="19.5" customHeight="1" thickBot="1" x14ac:dyDescent="0.35">
      <c r="A53" s="8" t="s">
        <v>33</v>
      </c>
      <c r="B53" s="1" t="s">
        <v>49</v>
      </c>
      <c r="C53" s="13" t="s">
        <v>1</v>
      </c>
      <c r="D53" s="14" t="s">
        <v>24</v>
      </c>
      <c r="E53" s="14" t="s">
        <v>2</v>
      </c>
      <c r="F53" s="14" t="s">
        <v>25</v>
      </c>
      <c r="G53" s="13" t="s">
        <v>3</v>
      </c>
      <c r="H53" s="14" t="s">
        <v>26</v>
      </c>
      <c r="I53" s="14" t="s">
        <v>4</v>
      </c>
      <c r="J53" s="15" t="s">
        <v>27</v>
      </c>
      <c r="K53" s="13" t="s">
        <v>5</v>
      </c>
      <c r="L53" s="14" t="s">
        <v>28</v>
      </c>
      <c r="M53" s="14" t="s">
        <v>6</v>
      </c>
      <c r="N53" s="15" t="s">
        <v>29</v>
      </c>
      <c r="O53" s="14" t="s">
        <v>7</v>
      </c>
      <c r="P53" s="15" t="s">
        <v>30</v>
      </c>
      <c r="Q53" s="13" t="s">
        <v>8</v>
      </c>
      <c r="R53" s="14" t="s">
        <v>9</v>
      </c>
      <c r="S53" s="15" t="s">
        <v>10</v>
      </c>
      <c r="T53" s="14" t="s">
        <v>31</v>
      </c>
      <c r="U53" s="13" t="s">
        <v>11</v>
      </c>
      <c r="V53" s="14" t="s">
        <v>12</v>
      </c>
      <c r="W53" s="15" t="s">
        <v>13</v>
      </c>
    </row>
    <row r="54" spans="1:23" x14ac:dyDescent="0.25">
      <c r="B54" s="3" t="s">
        <v>34</v>
      </c>
      <c r="C54" s="6">
        <v>1000</v>
      </c>
      <c r="D54">
        <v>1000</v>
      </c>
      <c r="E54">
        <v>1000</v>
      </c>
      <c r="F54">
        <v>1000</v>
      </c>
      <c r="G54">
        <v>500</v>
      </c>
      <c r="H54">
        <v>500</v>
      </c>
      <c r="I54">
        <v>500</v>
      </c>
      <c r="J54">
        <v>500</v>
      </c>
      <c r="K54">
        <v>1000</v>
      </c>
      <c r="L54">
        <v>1000</v>
      </c>
      <c r="M54">
        <v>1000</v>
      </c>
      <c r="N54">
        <v>1000</v>
      </c>
      <c r="O54">
        <v>1000</v>
      </c>
      <c r="P54">
        <v>1000</v>
      </c>
      <c r="Q54">
        <v>200</v>
      </c>
      <c r="R54">
        <v>1000</v>
      </c>
      <c r="S54">
        <v>50</v>
      </c>
      <c r="T54">
        <v>50</v>
      </c>
      <c r="U54">
        <v>10</v>
      </c>
      <c r="V54">
        <v>10</v>
      </c>
      <c r="W54" s="7">
        <v>15</v>
      </c>
    </row>
    <row r="55" spans="1:23" x14ac:dyDescent="0.25">
      <c r="B55" s="3" t="s">
        <v>35</v>
      </c>
      <c r="C55" s="6">
        <v>1.3339999999999999E-2</v>
      </c>
      <c r="D55">
        <v>4.7000000000000002E-3</v>
      </c>
      <c r="E55">
        <v>9.92E-3</v>
      </c>
      <c r="F55">
        <v>3.0899999999999999E-3</v>
      </c>
      <c r="G55">
        <v>8.2430000000000003E-2</v>
      </c>
      <c r="H55">
        <v>1.6320000000000001E-2</v>
      </c>
      <c r="I55">
        <v>7.0389999999999994E-2</v>
      </c>
      <c r="J55">
        <v>1.208E-2</v>
      </c>
      <c r="K55">
        <v>8.0199999999999994E-3</v>
      </c>
      <c r="L55">
        <v>2.5799999999999998E-3</v>
      </c>
      <c r="M55">
        <v>1.1220000000000001E-2</v>
      </c>
      <c r="N55">
        <v>4.0099999999999997E-3</v>
      </c>
      <c r="O55">
        <v>2.2440000000000002E-2</v>
      </c>
      <c r="P55">
        <v>1.396E-2</v>
      </c>
      <c r="Q55">
        <v>0.19997000000000001</v>
      </c>
      <c r="R55">
        <v>4.0960000000000003E-2</v>
      </c>
      <c r="S55">
        <v>0.34209000000000001</v>
      </c>
      <c r="T55">
        <v>2.3089999999999999E-2</v>
      </c>
      <c r="U55">
        <v>3.6666099999999999</v>
      </c>
      <c r="V55">
        <v>3.0712100000000002</v>
      </c>
      <c r="W55" s="7">
        <v>2.3387699999999998</v>
      </c>
    </row>
    <row r="56" spans="1:23" x14ac:dyDescent="0.25">
      <c r="B56" s="3" t="s">
        <v>36</v>
      </c>
      <c r="C56" s="6">
        <v>1.345E-2</v>
      </c>
      <c r="D56">
        <v>4.7499999999999999E-3</v>
      </c>
      <c r="E56">
        <v>1.0019999999999999E-2</v>
      </c>
      <c r="F56">
        <v>3.0999999999999999E-3</v>
      </c>
      <c r="G56">
        <v>8.2430000000000003E-2</v>
      </c>
      <c r="H56">
        <v>1.6330000000000001E-2</v>
      </c>
      <c r="I56">
        <v>7.0379999999999998E-2</v>
      </c>
      <c r="J56">
        <v>1.208E-2</v>
      </c>
      <c r="K56">
        <v>8.3099999999999997E-3</v>
      </c>
      <c r="L56">
        <v>2.5799999999999998E-3</v>
      </c>
      <c r="M56">
        <v>1.1509999999999999E-2</v>
      </c>
      <c r="N56">
        <v>5.9800000000000001E-3</v>
      </c>
      <c r="O56">
        <v>2.2419999999999999E-2</v>
      </c>
      <c r="P56">
        <v>1.3939999999999999E-2</v>
      </c>
      <c r="Q56">
        <v>0.19997999999999999</v>
      </c>
      <c r="R56">
        <v>4.0829999999999998E-2</v>
      </c>
      <c r="S56">
        <v>0.34247</v>
      </c>
      <c r="T56">
        <v>2.3050000000000001E-2</v>
      </c>
      <c r="U56">
        <v>3.6658900000000001</v>
      </c>
      <c r="V56">
        <v>3.0613899999999998</v>
      </c>
      <c r="W56" s="7">
        <v>2.3387799999999999</v>
      </c>
    </row>
    <row r="57" spans="1:23" x14ac:dyDescent="0.25">
      <c r="B57" s="3" t="s">
        <v>37</v>
      </c>
      <c r="C57" s="6">
        <v>3.8000000000000002E-4</v>
      </c>
      <c r="D57">
        <v>1.2E-4</v>
      </c>
      <c r="E57">
        <v>2.7999999999999998E-4</v>
      </c>
      <c r="F57">
        <v>8.0000000000000007E-5</v>
      </c>
      <c r="G57">
        <v>2.31E-3</v>
      </c>
      <c r="H57">
        <v>4.2000000000000002E-4</v>
      </c>
      <c r="I57">
        <v>1.98E-3</v>
      </c>
      <c r="J57">
        <v>3.1E-4</v>
      </c>
      <c r="K57">
        <v>2.4000000000000001E-4</v>
      </c>
      <c r="L57">
        <v>6.9999999999999994E-5</v>
      </c>
      <c r="M57">
        <v>3.4000000000000002E-4</v>
      </c>
      <c r="N57">
        <v>1.1E-4</v>
      </c>
      <c r="O57">
        <v>6.4000000000000005E-4</v>
      </c>
      <c r="P57">
        <v>3.8000000000000002E-4</v>
      </c>
      <c r="Q57">
        <v>5.0800000000000003E-3</v>
      </c>
      <c r="R57">
        <v>1.17E-3</v>
      </c>
      <c r="S57">
        <v>9.8700000000000003E-3</v>
      </c>
      <c r="T57">
        <v>6.0999999999999997E-4</v>
      </c>
      <c r="U57">
        <v>9.6189999999999998E-2</v>
      </c>
      <c r="V57">
        <v>9.4460000000000002E-2</v>
      </c>
      <c r="W57" s="7">
        <v>6.0429999999999998E-2</v>
      </c>
    </row>
    <row r="58" spans="1:23" x14ac:dyDescent="0.25">
      <c r="B58" s="3" t="s">
        <v>38</v>
      </c>
      <c r="C58" s="6">
        <v>3.8999999999999999E-4</v>
      </c>
      <c r="D58">
        <v>1.2E-4</v>
      </c>
      <c r="E58">
        <v>2.9E-4</v>
      </c>
      <c r="F58">
        <v>8.0000000000000007E-5</v>
      </c>
      <c r="G58">
        <v>2.33E-3</v>
      </c>
      <c r="H58">
        <v>4.2000000000000002E-4</v>
      </c>
      <c r="I58">
        <v>1.99E-3</v>
      </c>
      <c r="J58">
        <v>3.1E-4</v>
      </c>
      <c r="K58">
        <v>2.5000000000000001E-4</v>
      </c>
      <c r="L58">
        <v>6.9999999999999994E-5</v>
      </c>
      <c r="M58">
        <v>3.5E-4</v>
      </c>
      <c r="N58">
        <v>1.7000000000000001E-4</v>
      </c>
      <c r="O58">
        <v>6.4999999999999997E-4</v>
      </c>
      <c r="P58">
        <v>3.8999999999999999E-4</v>
      </c>
      <c r="Q58">
        <v>5.0800000000000003E-3</v>
      </c>
      <c r="R58">
        <v>1.17E-3</v>
      </c>
      <c r="S58">
        <v>9.8700000000000003E-3</v>
      </c>
      <c r="T58">
        <v>5.9999999999999995E-4</v>
      </c>
      <c r="U58">
        <v>9.6420000000000006E-2</v>
      </c>
      <c r="V58">
        <v>9.4159999999999994E-2</v>
      </c>
      <c r="W58" s="7">
        <v>6.0659999999999999E-2</v>
      </c>
    </row>
    <row r="59" spans="1:23" x14ac:dyDescent="0.25">
      <c r="B59" s="3" t="s">
        <v>40</v>
      </c>
      <c r="C59" s="6">
        <v>9.8099999999999993E-3</v>
      </c>
      <c r="D59">
        <v>1.137E-2</v>
      </c>
      <c r="E59">
        <v>9.6100000000000005E-3</v>
      </c>
      <c r="F59">
        <v>8.7100000000000007E-3</v>
      </c>
      <c r="G59">
        <v>9.6399999999999993E-3</v>
      </c>
      <c r="H59">
        <v>1.057E-2</v>
      </c>
      <c r="I59">
        <v>9.6299999999999997E-3</v>
      </c>
      <c r="J59">
        <v>1.004E-2</v>
      </c>
      <c r="K59">
        <v>1.022E-2</v>
      </c>
      <c r="L59">
        <v>9.4299999999999991E-3</v>
      </c>
      <c r="M59">
        <v>1.039E-2</v>
      </c>
      <c r="N59">
        <v>1.2970000000000001E-2</v>
      </c>
      <c r="O59">
        <v>9.8300000000000002E-3</v>
      </c>
      <c r="P59">
        <v>9.58E-3</v>
      </c>
      <c r="Q59">
        <v>9.3100000000000006E-3</v>
      </c>
      <c r="R59">
        <v>9.8399999999999998E-3</v>
      </c>
      <c r="S59">
        <v>9.9900000000000006E-3</v>
      </c>
      <c r="T59">
        <v>9.2899999999999996E-3</v>
      </c>
      <c r="U59">
        <v>9.6399999999999993E-3</v>
      </c>
      <c r="V59">
        <v>1.0529999999999999E-2</v>
      </c>
      <c r="W59" s="7">
        <v>9.5099999999999994E-3</v>
      </c>
    </row>
    <row r="60" spans="1:23" x14ac:dyDescent="0.25">
      <c r="B60" s="3" t="s">
        <v>41</v>
      </c>
      <c r="C60" s="6">
        <v>8.6199999999999992E-3</v>
      </c>
      <c r="D60">
        <v>7.7299999999999999E-3</v>
      </c>
      <c r="E60">
        <v>8.5599999999999999E-3</v>
      </c>
      <c r="F60">
        <v>7.7200000000000003E-3</v>
      </c>
      <c r="G60">
        <v>8.5000000000000006E-3</v>
      </c>
      <c r="H60">
        <v>7.8499999999999993E-3</v>
      </c>
      <c r="I60">
        <v>8.5100000000000002E-3</v>
      </c>
      <c r="J60">
        <v>7.8600000000000007E-3</v>
      </c>
      <c r="K60">
        <v>9.1800000000000007E-3</v>
      </c>
      <c r="L60">
        <v>8.4499999999999992E-3</v>
      </c>
      <c r="M60">
        <v>9.2399999999999999E-3</v>
      </c>
      <c r="N60">
        <v>8.5699999999999995E-3</v>
      </c>
      <c r="O60">
        <v>8.6400000000000001E-3</v>
      </c>
      <c r="P60">
        <v>8.3400000000000002E-3</v>
      </c>
      <c r="Q60">
        <v>7.7000000000000002E-3</v>
      </c>
      <c r="R60">
        <v>8.6899999999999998E-3</v>
      </c>
      <c r="S60">
        <v>8.7399999999999995E-3</v>
      </c>
      <c r="T60">
        <v>7.9399999999999991E-3</v>
      </c>
      <c r="U60">
        <v>7.9500000000000005E-3</v>
      </c>
      <c r="V60">
        <v>9.3200000000000002E-3</v>
      </c>
      <c r="W60" s="7">
        <v>7.8300000000000002E-3</v>
      </c>
    </row>
    <row r="61" spans="1:23" x14ac:dyDescent="0.25">
      <c r="B61" s="3" t="s">
        <v>42</v>
      </c>
      <c r="C61" s="6">
        <v>7.4599999999999996E-3</v>
      </c>
      <c r="D61">
        <v>6.6699999999999997E-3</v>
      </c>
      <c r="E61">
        <v>7.5500000000000003E-3</v>
      </c>
      <c r="F61">
        <v>6.7400000000000003E-3</v>
      </c>
      <c r="G61">
        <v>7.26E-3</v>
      </c>
      <c r="H61">
        <v>6.8100000000000001E-3</v>
      </c>
      <c r="I61">
        <v>7.4000000000000003E-3</v>
      </c>
      <c r="J61">
        <v>6.79E-3</v>
      </c>
      <c r="K61">
        <v>8.1300000000000001E-3</v>
      </c>
      <c r="L61">
        <v>7.4599999999999996E-3</v>
      </c>
      <c r="M61">
        <v>7.8700000000000003E-3</v>
      </c>
      <c r="N61">
        <v>7.5399999999999998E-3</v>
      </c>
      <c r="O61">
        <v>7.45E-3</v>
      </c>
      <c r="P61">
        <v>7.0200000000000002E-3</v>
      </c>
      <c r="Q61">
        <v>6.5500000000000003E-3</v>
      </c>
      <c r="R61">
        <v>7.43E-3</v>
      </c>
      <c r="S61">
        <v>7.6E-3</v>
      </c>
      <c r="T61">
        <v>6.8700000000000002E-3</v>
      </c>
      <c r="U61">
        <v>6.79E-3</v>
      </c>
      <c r="V61">
        <v>6.8999999999999999E-3</v>
      </c>
      <c r="W61" s="7">
        <v>6.62E-3</v>
      </c>
    </row>
    <row r="62" spans="1:23" x14ac:dyDescent="0.25">
      <c r="B62" s="3" t="s">
        <v>44</v>
      </c>
      <c r="C62" s="6">
        <v>9.8899999999999995E-3</v>
      </c>
      <c r="D62">
        <v>8.8299999999999993E-3</v>
      </c>
      <c r="E62">
        <v>9.7199999999999995E-3</v>
      </c>
      <c r="F62">
        <v>8.7100000000000007E-3</v>
      </c>
      <c r="G62">
        <v>9.75E-3</v>
      </c>
      <c r="H62">
        <v>9.41E-3</v>
      </c>
      <c r="I62">
        <v>9.7400000000000004E-3</v>
      </c>
      <c r="J62">
        <v>9.4299999999999991E-3</v>
      </c>
      <c r="K62">
        <v>1.01E-2</v>
      </c>
      <c r="L62">
        <v>9.4000000000000004E-3</v>
      </c>
      <c r="M62">
        <v>1.027E-2</v>
      </c>
      <c r="N62">
        <v>9.5999999999999992E-3</v>
      </c>
      <c r="O62">
        <v>9.8700000000000003E-3</v>
      </c>
      <c r="P62">
        <v>9.5399999999999999E-3</v>
      </c>
      <c r="Q62">
        <v>9.3500000000000007E-3</v>
      </c>
      <c r="R62">
        <v>9.9799999999999993E-3</v>
      </c>
      <c r="S62">
        <v>9.9600000000000001E-3</v>
      </c>
      <c r="T62">
        <v>9.0500000000000008E-3</v>
      </c>
      <c r="U62">
        <v>9.7699999999999992E-3</v>
      </c>
      <c r="V62">
        <v>1.056E-2</v>
      </c>
      <c r="W62" s="7">
        <v>1.057E-2</v>
      </c>
    </row>
    <row r="63" spans="1:23" x14ac:dyDescent="0.25">
      <c r="B63" s="3" t="s">
        <v>45</v>
      </c>
      <c r="C63" s="6">
        <v>8.6899999999999998E-3</v>
      </c>
      <c r="D63">
        <v>7.79E-3</v>
      </c>
      <c r="E63">
        <v>8.6700000000000006E-3</v>
      </c>
      <c r="F63">
        <v>7.7400000000000004E-3</v>
      </c>
      <c r="G63">
        <v>8.5500000000000003E-3</v>
      </c>
      <c r="H63">
        <v>7.8300000000000002E-3</v>
      </c>
      <c r="I63">
        <v>8.5699999999999995E-3</v>
      </c>
      <c r="J63">
        <v>7.8700000000000003E-3</v>
      </c>
      <c r="K63">
        <v>9.0699999999999999E-3</v>
      </c>
      <c r="L63">
        <v>8.4100000000000008E-3</v>
      </c>
      <c r="M63">
        <v>9.2399999999999999E-3</v>
      </c>
      <c r="N63">
        <v>8.5000000000000006E-3</v>
      </c>
      <c r="O63">
        <v>8.7200000000000003E-3</v>
      </c>
      <c r="P63">
        <v>8.4499999999999992E-3</v>
      </c>
      <c r="Q63">
        <v>7.7000000000000002E-3</v>
      </c>
      <c r="R63">
        <v>8.6999999999999994E-3</v>
      </c>
      <c r="S63">
        <v>8.7299999999999999E-3</v>
      </c>
      <c r="T63">
        <v>7.9399999999999991E-3</v>
      </c>
      <c r="U63">
        <v>7.9699999999999997E-3</v>
      </c>
      <c r="V63">
        <v>9.3200000000000002E-3</v>
      </c>
      <c r="W63" s="7">
        <v>7.8600000000000007E-3</v>
      </c>
    </row>
    <row r="64" spans="1:23" x14ac:dyDescent="0.25">
      <c r="B64" s="3" t="s">
        <v>46</v>
      </c>
      <c r="C64" s="6">
        <v>7.5399999999999998E-3</v>
      </c>
      <c r="D64">
        <v>6.7099999999999998E-3</v>
      </c>
      <c r="E64">
        <v>7.6299999999999996E-3</v>
      </c>
      <c r="F64">
        <v>6.6800000000000002E-3</v>
      </c>
      <c r="G64">
        <v>7.45E-3</v>
      </c>
      <c r="H64">
        <v>6.7400000000000003E-3</v>
      </c>
      <c r="I64">
        <v>7.45E-3</v>
      </c>
      <c r="J64">
        <v>6.8100000000000001E-3</v>
      </c>
      <c r="K64">
        <v>8.0599999999999995E-3</v>
      </c>
      <c r="L64">
        <v>7.45E-3</v>
      </c>
      <c r="M64">
        <v>8.0099999999999998E-3</v>
      </c>
      <c r="N64">
        <v>7.3699999999999998E-3</v>
      </c>
      <c r="O64">
        <v>7.4799999999999997E-3</v>
      </c>
      <c r="P64">
        <v>7.43E-3</v>
      </c>
      <c r="Q64">
        <v>6.5500000000000003E-3</v>
      </c>
      <c r="R64">
        <v>7.4200000000000004E-3</v>
      </c>
      <c r="S64">
        <v>7.5700000000000003E-3</v>
      </c>
      <c r="T64">
        <v>6.8500000000000002E-3</v>
      </c>
      <c r="U64">
        <v>6.8100000000000001E-3</v>
      </c>
      <c r="V64">
        <v>6.9300000000000004E-3</v>
      </c>
      <c r="W64" s="7">
        <v>6.6800000000000002E-3</v>
      </c>
    </row>
    <row r="65" spans="2:23" x14ac:dyDescent="0.25">
      <c r="B65" s="3" t="s">
        <v>47</v>
      </c>
      <c r="C65" s="6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 s="7">
        <v>0</v>
      </c>
    </row>
    <row r="66" spans="2:23" ht="15.75" customHeight="1" thickBot="1" x14ac:dyDescent="0.3">
      <c r="B66" s="4" t="s">
        <v>48</v>
      </c>
      <c r="C66" s="19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7"/>
    </row>
    <row r="67" spans="2:23" x14ac:dyDescent="0.25">
      <c r="C67">
        <f t="shared" ref="C67:W67" si="2">C54*(C55+C56)</f>
        <v>26.790000000000003</v>
      </c>
      <c r="D67">
        <f t="shared" si="2"/>
        <v>9.4499999999999993</v>
      </c>
      <c r="E67">
        <f t="shared" si="2"/>
        <v>19.939999999999998</v>
      </c>
      <c r="F67">
        <f t="shared" si="2"/>
        <v>6.1899999999999995</v>
      </c>
      <c r="G67">
        <f t="shared" si="2"/>
        <v>82.43</v>
      </c>
      <c r="H67">
        <f t="shared" si="2"/>
        <v>16.324999999999999</v>
      </c>
      <c r="I67">
        <f t="shared" si="2"/>
        <v>70.385000000000005</v>
      </c>
      <c r="J67">
        <f t="shared" si="2"/>
        <v>12.08</v>
      </c>
      <c r="K67">
        <f t="shared" si="2"/>
        <v>16.329999999999998</v>
      </c>
      <c r="L67">
        <f t="shared" si="2"/>
        <v>5.1599999999999993</v>
      </c>
      <c r="M67">
        <f t="shared" si="2"/>
        <v>22.73</v>
      </c>
      <c r="N67">
        <f t="shared" si="2"/>
        <v>9.9899999999999984</v>
      </c>
      <c r="O67">
        <f t="shared" si="2"/>
        <v>44.86</v>
      </c>
      <c r="P67">
        <f t="shared" si="2"/>
        <v>27.900000000000002</v>
      </c>
      <c r="Q67">
        <f t="shared" si="2"/>
        <v>79.990000000000009</v>
      </c>
      <c r="R67">
        <f t="shared" si="2"/>
        <v>81.790000000000006</v>
      </c>
      <c r="S67">
        <f t="shared" si="2"/>
        <v>34.228000000000002</v>
      </c>
      <c r="T67">
        <f t="shared" si="2"/>
        <v>2.3069999999999999</v>
      </c>
      <c r="U67">
        <f t="shared" si="2"/>
        <v>73.324999999999989</v>
      </c>
      <c r="V67">
        <f t="shared" si="2"/>
        <v>61.326000000000001</v>
      </c>
      <c r="W67">
        <f t="shared" si="2"/>
        <v>70.163250000000005</v>
      </c>
    </row>
  </sheetData>
  <mergeCells count="2">
    <mergeCell ref="A11:A13"/>
    <mergeCell ref="A8:A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W23"/>
  <sheetViews>
    <sheetView tabSelected="1" workbookViewId="0">
      <selection activeCell="J12" sqref="J12"/>
    </sheetView>
  </sheetViews>
  <sheetFormatPr defaultRowHeight="15" x14ac:dyDescent="0.25"/>
  <cols>
    <col min="1" max="1" width="9.140625" style="49"/>
    <col min="2" max="2" width="18.5703125" style="49" bestFit="1" customWidth="1"/>
    <col min="3" max="3" width="12.5703125" style="49" bestFit="1" customWidth="1"/>
    <col min="4" max="4" width="15" style="49" bestFit="1" customWidth="1"/>
    <col min="5" max="5" width="13.42578125" style="49" bestFit="1" customWidth="1"/>
    <col min="6" max="6" width="16" style="49" bestFit="1" customWidth="1"/>
    <col min="7" max="7" width="12.5703125" style="49" bestFit="1" customWidth="1"/>
    <col min="8" max="8" width="17.7109375" style="49" bestFit="1" customWidth="1"/>
    <col min="9" max="9" width="13.42578125" style="49" bestFit="1" customWidth="1"/>
    <col min="10" max="10" width="18.7109375" style="49" bestFit="1" customWidth="1"/>
    <col min="11" max="11" width="12.5703125" style="49" bestFit="1" customWidth="1"/>
    <col min="12" max="12" width="16.5703125" style="49" bestFit="1" customWidth="1"/>
    <col min="13" max="13" width="13.42578125" style="49" bestFit="1" customWidth="1"/>
    <col min="14" max="14" width="18.7109375" style="49" bestFit="1" customWidth="1"/>
    <col min="15" max="15" width="13.42578125" style="49" bestFit="1" customWidth="1"/>
    <col min="16" max="16" width="13.5703125" style="49" bestFit="1" customWidth="1"/>
    <col min="17" max="21" width="13.42578125" style="49" bestFit="1" customWidth="1"/>
    <col min="22" max="22" width="12.5703125" style="49" bestFit="1" customWidth="1"/>
    <col min="23" max="23" width="13.5703125" style="49" bestFit="1" customWidth="1"/>
    <col min="24" max="16384" width="9.140625" style="49"/>
  </cols>
  <sheetData>
    <row r="1" spans="2:23" ht="19.5" customHeight="1" thickBot="1" x14ac:dyDescent="0.35">
      <c r="B1" s="8" t="s">
        <v>23</v>
      </c>
      <c r="C1" s="13" t="s">
        <v>1</v>
      </c>
      <c r="D1" s="14" t="s">
        <v>24</v>
      </c>
      <c r="E1" s="14" t="s">
        <v>2</v>
      </c>
      <c r="F1" s="14" t="s">
        <v>25</v>
      </c>
      <c r="G1" s="13" t="s">
        <v>3</v>
      </c>
      <c r="H1" s="14" t="s">
        <v>26</v>
      </c>
      <c r="I1" s="14" t="s">
        <v>4</v>
      </c>
      <c r="J1" s="15" t="s">
        <v>27</v>
      </c>
      <c r="K1" s="13" t="s">
        <v>5</v>
      </c>
      <c r="L1" s="14" t="s">
        <v>28</v>
      </c>
      <c r="M1" s="14" t="s">
        <v>6</v>
      </c>
      <c r="N1" s="15" t="s">
        <v>29</v>
      </c>
      <c r="O1" s="14" t="s">
        <v>7</v>
      </c>
      <c r="P1" s="15" t="s">
        <v>30</v>
      </c>
      <c r="Q1" s="13" t="s">
        <v>8</v>
      </c>
      <c r="R1" s="14" t="s">
        <v>9</v>
      </c>
      <c r="S1" s="15" t="s">
        <v>10</v>
      </c>
      <c r="T1" s="14" t="s">
        <v>31</v>
      </c>
      <c r="U1" s="13" t="s">
        <v>11</v>
      </c>
      <c r="V1" s="14" t="s">
        <v>12</v>
      </c>
      <c r="W1" s="15" t="s">
        <v>13</v>
      </c>
    </row>
    <row r="2" spans="2:23" x14ac:dyDescent="0.25">
      <c r="B2" s="50" t="s">
        <v>14</v>
      </c>
      <c r="C2" s="51">
        <f>'DWT - M33'!C14</f>
        <v>9.6495058387517929E-3</v>
      </c>
      <c r="D2" s="52">
        <f>'DWT - M33'!D14</f>
        <v>7.1601811796426773E-3</v>
      </c>
      <c r="E2" s="52">
        <f>'DWT - M33'!E14</f>
        <v>0</v>
      </c>
      <c r="F2" s="52">
        <f>'DWT - M33'!F14</f>
        <v>3.178568789735436E-3</v>
      </c>
      <c r="G2" s="52">
        <f>'DWT - M33'!G14</f>
        <v>6.8240083754062653E-2</v>
      </c>
      <c r="H2" s="52">
        <f>'DWT - M33'!H14</f>
        <v>1.6248924657702449E-2</v>
      </c>
      <c r="I2" s="52">
        <f>'DWT - M33'!I14</f>
        <v>5.7402342557907098E-2</v>
      </c>
      <c r="J2" s="52">
        <f>'DWT - M33'!J14</f>
        <v>1.2000212445855141E-2</v>
      </c>
      <c r="K2" s="52">
        <f>'DWT - M33'!K14</f>
        <v>7.6727126725018016E-3</v>
      </c>
      <c r="L2" s="52">
        <f>'DWT - M33'!L14</f>
        <v>2.6159249246120449E-3</v>
      </c>
      <c r="M2" s="52">
        <f>'DWT - M33'!M14</f>
        <v>1.0595450177788729E-2</v>
      </c>
      <c r="N2" s="52">
        <f>'DWT - M33'!N14</f>
        <v>4.0727122686803341E-3</v>
      </c>
      <c r="O2" s="52">
        <f>'DWT - M33'!O14</f>
        <v>1.9647430628538132E-2</v>
      </c>
      <c r="P2" s="52">
        <f>'DWT - M33'!P14</f>
        <v>1.2078156694769859E-2</v>
      </c>
      <c r="Q2" s="52">
        <f>'DWT - M33'!Q14</f>
        <v>0.21123979985713959</v>
      </c>
      <c r="R2" s="52">
        <f>'DWT - M33'!R14</f>
        <v>3.9094839245080948E-2</v>
      </c>
      <c r="S2" s="52">
        <f>'DWT - M33'!S14</f>
        <v>0.28321415185928339</v>
      </c>
      <c r="T2" s="52">
        <f>'DWT - M33'!T14</f>
        <v>2.3254074156284329E-2</v>
      </c>
      <c r="U2" s="52">
        <f>'DWT - M33'!U14</f>
        <v>3.0211143493652339</v>
      </c>
      <c r="V2" s="52">
        <f>'DWT - M33'!V14</f>
        <v>2.8667774200439449</v>
      </c>
      <c r="W2" s="53">
        <f>'DWT - M33'!W14</f>
        <v>2.098542213439941</v>
      </c>
    </row>
    <row r="3" spans="2:23" x14ac:dyDescent="0.25">
      <c r="B3" s="54" t="s">
        <v>50</v>
      </c>
      <c r="C3" s="55">
        <f>'Power - M33'!C21</f>
        <v>9.5600000000000008E-3</v>
      </c>
      <c r="D3" s="56">
        <f>'Power - M33'!D21</f>
        <v>4.7099999999999998E-3</v>
      </c>
      <c r="E3" s="56">
        <f>'Power - M33'!E21</f>
        <v>7.0899999999999999E-3</v>
      </c>
      <c r="F3" s="56">
        <f>'Power - M33'!F21</f>
        <v>3.14E-3</v>
      </c>
      <c r="G3" s="56">
        <f>'Power - M33'!G21</f>
        <v>6.7610000000000003E-2</v>
      </c>
      <c r="H3" s="56">
        <f>'Power - M33'!H21</f>
        <v>1.609E-2</v>
      </c>
      <c r="I3" s="56">
        <f>'Power - M33'!I21</f>
        <v>5.6869999999999997E-2</v>
      </c>
      <c r="J3" s="56">
        <f>'Power - M33'!J21</f>
        <v>1.1860000000000001E-2</v>
      </c>
      <c r="K3" s="56">
        <f>'Power - M33'!K21</f>
        <v>7.5700000000000003E-3</v>
      </c>
      <c r="L3" s="56">
        <f>'Power - M33'!L21</f>
        <v>2.5899999999999999E-3</v>
      </c>
      <c r="M3" s="56">
        <f>'Power - M33'!M21</f>
        <v>1.043E-2</v>
      </c>
      <c r="N3" s="56">
        <f>'Power - M33'!N21</f>
        <v>4.0299999999999997E-3</v>
      </c>
      <c r="O3" s="56">
        <f>'Power - M33'!O21</f>
        <v>1.9470000000000001E-2</v>
      </c>
      <c r="P3" s="56">
        <f>'Power - M33'!P21</f>
        <v>1.197E-2</v>
      </c>
      <c r="Q3" s="56">
        <f>'Power - M33'!Q21</f>
        <v>0.20902000000000001</v>
      </c>
      <c r="R3" s="56">
        <f>'Power - M33'!R21</f>
        <v>3.8730000000000001E-2</v>
      </c>
      <c r="S3" s="56">
        <f>'Power - M33'!S21</f>
        <v>0.27794999999999997</v>
      </c>
      <c r="T3" s="56">
        <f>'Power - M33'!T21</f>
        <v>8.3330000000000001E-2</v>
      </c>
      <c r="U3" s="56">
        <f>'Power - M33'!U21</f>
        <v>2.9931999999999999</v>
      </c>
      <c r="V3" s="56">
        <f>'Power - M33'!V21</f>
        <v>2.8396300000000001</v>
      </c>
      <c r="W3" s="57">
        <f>'Power - M33'!W21</f>
        <v>2.0790999999999999</v>
      </c>
    </row>
    <row r="4" spans="2:23" s="46" customFormat="1" ht="15.75" customHeight="1" thickBot="1" x14ac:dyDescent="0.3">
      <c r="B4" s="9" t="s">
        <v>51</v>
      </c>
      <c r="C4" s="44">
        <f t="shared" ref="C4:W4" si="0">(C3-C2)/C2</f>
        <v>-9.2756914444615847E-3</v>
      </c>
      <c r="D4" s="43">
        <f t="shared" si="0"/>
        <v>-0.34219541631276873</v>
      </c>
      <c r="E4" s="40" t="e">
        <f t="shared" si="0"/>
        <v>#DIV/0!</v>
      </c>
      <c r="F4" s="40">
        <f t="shared" si="0"/>
        <v>-1.2134011338683732E-2</v>
      </c>
      <c r="G4" s="40">
        <f t="shared" si="0"/>
        <v>-9.2333379357134402E-3</v>
      </c>
      <c r="H4" s="40">
        <f t="shared" si="0"/>
        <v>-9.7806261675977765E-3</v>
      </c>
      <c r="I4" s="40">
        <f t="shared" si="0"/>
        <v>-9.2738821132617895E-3</v>
      </c>
      <c r="J4" s="40">
        <f t="shared" si="0"/>
        <v>-1.1684163633583766E-2</v>
      </c>
      <c r="K4" s="40">
        <f t="shared" si="0"/>
        <v>-1.3386748192710603E-2</v>
      </c>
      <c r="L4" s="40">
        <f t="shared" si="0"/>
        <v>-9.9104237924143787E-3</v>
      </c>
      <c r="M4" s="40">
        <f t="shared" si="0"/>
        <v>-1.561520983181657E-2</v>
      </c>
      <c r="N4" s="40">
        <f t="shared" si="0"/>
        <v>-1.0487426035174899E-2</v>
      </c>
      <c r="O4" s="40">
        <f t="shared" si="0"/>
        <v>-9.0307293555428256E-3</v>
      </c>
      <c r="P4" s="40">
        <f t="shared" si="0"/>
        <v>-8.9547351887473113E-3</v>
      </c>
      <c r="Q4" s="40">
        <f t="shared" si="0"/>
        <v>-1.0508435714485696E-2</v>
      </c>
      <c r="R4" s="40">
        <f t="shared" si="0"/>
        <v>-9.3321587228895626E-3</v>
      </c>
      <c r="S4" s="40">
        <f t="shared" si="0"/>
        <v>-1.8587178023148156E-2</v>
      </c>
      <c r="T4" s="43">
        <f t="shared" si="0"/>
        <v>2.5834580830852114</v>
      </c>
      <c r="U4" s="40">
        <f t="shared" si="0"/>
        <v>-9.2397526664620127E-3</v>
      </c>
      <c r="V4" s="40">
        <f t="shared" si="0"/>
        <v>-9.4696643883600239E-3</v>
      </c>
      <c r="W4" s="45">
        <f t="shared" si="0"/>
        <v>-9.2646282335542059E-3</v>
      </c>
    </row>
    <row r="5" spans="2:23" x14ac:dyDescent="0.25">
      <c r="B5" s="54" t="s">
        <v>15</v>
      </c>
      <c r="C5" s="51">
        <f>'DWT - M33'!C15</f>
        <v>9.9400309845805168E-3</v>
      </c>
      <c r="D5" s="52">
        <f>'DWT - M33'!D15</f>
        <v>7.3335748165845871E-3</v>
      </c>
      <c r="E5" s="52">
        <f>'DWT - M33'!E15</f>
        <v>0</v>
      </c>
      <c r="F5" s="52">
        <f>'DWT - M33'!F15</f>
        <v>3.145837457850575E-3</v>
      </c>
      <c r="G5" s="52">
        <f>'DWT - M33'!G15</f>
        <v>6.8239398300647736E-2</v>
      </c>
      <c r="H5" s="52">
        <f>'DWT - M33'!H15</f>
        <v>1.6241781413555149E-2</v>
      </c>
      <c r="I5" s="52">
        <f>'DWT - M33'!I15</f>
        <v>5.7401474565267563E-2</v>
      </c>
      <c r="J5" s="52">
        <f>'DWT - M33'!J15</f>
        <v>1.199479401111603E-2</v>
      </c>
      <c r="K5" s="52">
        <f>'DWT - M33'!K15</f>
        <v>7.9039065167307854E-3</v>
      </c>
      <c r="L5" s="52">
        <f>'DWT - M33'!L15</f>
        <v>2.6191624347120519E-3</v>
      </c>
      <c r="M5" s="52">
        <f>'DWT - M33'!M15</f>
        <v>1.08457813039422E-2</v>
      </c>
      <c r="N5" s="52">
        <f>'DWT - M33'!N15</f>
        <v>4.0355375967919827E-3</v>
      </c>
      <c r="O5" s="52">
        <f>'DWT - M33'!O15</f>
        <v>1.959127560257912E-2</v>
      </c>
      <c r="P5" s="52">
        <f>'DWT - M33'!P15</f>
        <v>1.2022062204778189E-2</v>
      </c>
      <c r="Q5" s="52">
        <f>'DWT - M33'!Q15</f>
        <v>0.21123890578746801</v>
      </c>
      <c r="R5" s="52">
        <f>'DWT - M33'!R15</f>
        <v>3.8953650742769241E-2</v>
      </c>
      <c r="S5" s="52">
        <f>'DWT - M33'!S15</f>
        <v>0.28340926766395569</v>
      </c>
      <c r="T5" s="52">
        <f>'DWT - M33'!T15</f>
        <v>2.324309945106506E-2</v>
      </c>
      <c r="U5" s="52">
        <f>'DWT - M33'!U15</f>
        <v>3.0211136341094971</v>
      </c>
      <c r="V5" s="52">
        <f>'DWT - M33'!V15</f>
        <v>2.858740091323853</v>
      </c>
      <c r="W5" s="53">
        <f>'DWT - M33'!W15</f>
        <v>2.0985383987426758</v>
      </c>
    </row>
    <row r="6" spans="2:23" x14ac:dyDescent="0.25">
      <c r="B6" s="54" t="s">
        <v>52</v>
      </c>
      <c r="C6" s="55">
        <f>'Power - M33'!C22</f>
        <v>9.8499999999999994E-3</v>
      </c>
      <c r="D6" s="56">
        <f>'Power - M33'!D22</f>
        <v>4.6899999999999997E-3</v>
      </c>
      <c r="E6" s="56">
        <f>'Power - M33'!E22</f>
        <v>6.2599999999999999E-3</v>
      </c>
      <c r="F6" s="56">
        <f>'Power - M33'!F22</f>
        <v>3.1199999999999999E-3</v>
      </c>
      <c r="G6" s="56">
        <f>'Power - M33'!G22</f>
        <v>6.7599999999999993E-2</v>
      </c>
      <c r="H6" s="56">
        <f>'Power - M33'!H22</f>
        <v>2.0060000000000001E-2</v>
      </c>
      <c r="I6" s="56">
        <f>'Power - M33'!I22</f>
        <v>5.6869999999999997E-2</v>
      </c>
      <c r="J6" s="56">
        <f>'Power - M33'!J22</f>
        <v>1.585E-2</v>
      </c>
      <c r="K6" s="56">
        <f>'Power - M33'!K22</f>
        <v>7.8100000000000001E-3</v>
      </c>
      <c r="L6" s="56">
        <f>'Power - M33'!L22</f>
        <v>2.5899999999999999E-3</v>
      </c>
      <c r="M6" s="56">
        <f>'Power - M33'!M22</f>
        <v>1.068E-2</v>
      </c>
      <c r="N6" s="56">
        <f>'Power - M33'!N22</f>
        <v>4.0000000000000001E-3</v>
      </c>
      <c r="O6" s="56">
        <f>'Power - M33'!O22</f>
        <v>1.941E-2</v>
      </c>
      <c r="P6" s="56">
        <f>'Power - M33'!P22</f>
        <v>1.191E-2</v>
      </c>
      <c r="Q6" s="56">
        <f>'Power - M33'!Q22</f>
        <v>0.20926</v>
      </c>
      <c r="R6" s="56">
        <f>'Power - M33'!R22</f>
        <v>3.8589999999999999E-2</v>
      </c>
      <c r="S6" s="56">
        <f>'Power - M33'!S22</f>
        <v>0.32040999999999997</v>
      </c>
      <c r="T6" s="56">
        <f>'Power - M33'!T22</f>
        <v>0.12003</v>
      </c>
      <c r="U6" s="56">
        <f>'Power - M33'!U22</f>
        <v>2.99302</v>
      </c>
      <c r="V6" s="56">
        <f>'Power - M33'!V22</f>
        <v>2.8313299999999999</v>
      </c>
      <c r="W6" s="57">
        <f>'Power - M33'!W22</f>
        <v>2.07883</v>
      </c>
    </row>
    <row r="7" spans="2:23" s="46" customFormat="1" ht="15.75" customHeight="1" thickBot="1" x14ac:dyDescent="0.3">
      <c r="B7" s="9" t="s">
        <v>51</v>
      </c>
      <c r="C7" s="41">
        <f t="shared" ref="C7:W7" si="1">(C6-C5)/C5</f>
        <v>-9.057414883331661E-3</v>
      </c>
      <c r="D7" s="42">
        <f t="shared" si="1"/>
        <v>-0.36047560469503198</v>
      </c>
      <c r="E7" s="10" t="e">
        <f t="shared" si="1"/>
        <v>#DIV/0!</v>
      </c>
      <c r="F7" s="10">
        <f t="shared" si="1"/>
        <v>-8.2132208662264363E-3</v>
      </c>
      <c r="G7" s="10">
        <f t="shared" si="1"/>
        <v>-9.3699287591999907E-3</v>
      </c>
      <c r="H7" s="42">
        <f t="shared" si="1"/>
        <v>0.23508619462506891</v>
      </c>
      <c r="I7" s="10">
        <f t="shared" si="1"/>
        <v>-9.258900913133512E-3</v>
      </c>
      <c r="J7" s="42">
        <f t="shared" si="1"/>
        <v>0.32140660234024898</v>
      </c>
      <c r="K7" s="10">
        <f t="shared" si="1"/>
        <v>-1.1881025734806754E-2</v>
      </c>
      <c r="L7" s="10">
        <f t="shared" si="1"/>
        <v>-1.1134259687585258E-2</v>
      </c>
      <c r="M7" s="10">
        <f t="shared" si="1"/>
        <v>-1.5285326090978985E-2</v>
      </c>
      <c r="N7" s="10">
        <f t="shared" si="1"/>
        <v>-8.8061617416804357E-3</v>
      </c>
      <c r="O7" s="10">
        <f t="shared" si="1"/>
        <v>-9.2528738942989422E-3</v>
      </c>
      <c r="P7" s="10">
        <f t="shared" si="1"/>
        <v>-9.3213795494794111E-3</v>
      </c>
      <c r="Q7" s="10">
        <f t="shared" si="1"/>
        <v>-9.3680933447886257E-3</v>
      </c>
      <c r="R7" s="10">
        <f t="shared" si="1"/>
        <v>-9.3354726921646633E-3</v>
      </c>
      <c r="S7" s="42">
        <f t="shared" si="1"/>
        <v>0.13055583058743453</v>
      </c>
      <c r="T7" s="42">
        <f t="shared" si="1"/>
        <v>4.1641133426592081</v>
      </c>
      <c r="U7" s="10">
        <f t="shared" si="1"/>
        <v>-9.2990987801019713E-3</v>
      </c>
      <c r="V7" s="10">
        <f t="shared" si="1"/>
        <v>-9.5881718688038374E-3</v>
      </c>
      <c r="W7" s="11">
        <f t="shared" si="1"/>
        <v>-9.3914882636810318E-3</v>
      </c>
    </row>
    <row r="8" spans="2:23" ht="15.75" customHeight="1" thickBot="1" x14ac:dyDescent="0.3">
      <c r="C8" s="58"/>
    </row>
    <row r="9" spans="2:23" ht="19.5" customHeight="1" thickBot="1" x14ac:dyDescent="0.35">
      <c r="B9" s="8" t="s">
        <v>32</v>
      </c>
      <c r="C9" s="13" t="s">
        <v>1</v>
      </c>
      <c r="D9" s="14" t="s">
        <v>24</v>
      </c>
      <c r="E9" s="14" t="s">
        <v>2</v>
      </c>
      <c r="F9" s="14" t="s">
        <v>25</v>
      </c>
      <c r="G9" s="13" t="s">
        <v>3</v>
      </c>
      <c r="H9" s="14" t="s">
        <v>26</v>
      </c>
      <c r="I9" s="14" t="s">
        <v>4</v>
      </c>
      <c r="J9" s="15" t="s">
        <v>27</v>
      </c>
      <c r="K9" s="13" t="s">
        <v>5</v>
      </c>
      <c r="L9" s="14" t="s">
        <v>28</v>
      </c>
      <c r="M9" s="14" t="s">
        <v>6</v>
      </c>
      <c r="N9" s="15" t="s">
        <v>29</v>
      </c>
      <c r="O9" s="14" t="s">
        <v>7</v>
      </c>
      <c r="P9" s="15" t="s">
        <v>30</v>
      </c>
      <c r="Q9" s="13" t="s">
        <v>8</v>
      </c>
      <c r="R9" s="14" t="s">
        <v>9</v>
      </c>
      <c r="S9" s="15" t="s">
        <v>10</v>
      </c>
      <c r="T9" s="14" t="s">
        <v>31</v>
      </c>
      <c r="U9" s="13" t="s">
        <v>11</v>
      </c>
      <c r="V9" s="14" t="s">
        <v>12</v>
      </c>
      <c r="W9" s="15" t="s">
        <v>13</v>
      </c>
    </row>
    <row r="10" spans="2:23" x14ac:dyDescent="0.25">
      <c r="B10" s="50" t="s">
        <v>14</v>
      </c>
      <c r="C10" s="51">
        <f>'DWT - M33'!C25</f>
        <v>7.8638065606355667E-3</v>
      </c>
      <c r="D10" s="52">
        <f>'DWT - M33'!D25</f>
        <v>5.2856998518109322E-3</v>
      </c>
      <c r="E10" s="52">
        <f>'DWT - M33'!E25</f>
        <v>0</v>
      </c>
      <c r="F10" s="52">
        <f>'DWT - M33'!F25</f>
        <v>3.178375074639916E-3</v>
      </c>
      <c r="G10" s="52">
        <f>'DWT - M33'!G25</f>
        <v>4.8927780240774148E-2</v>
      </c>
      <c r="H10" s="52">
        <f>'DWT - M33'!H25</f>
        <v>1.6171518713235859E-2</v>
      </c>
      <c r="I10" s="52">
        <f>'DWT - M33'!I25</f>
        <v>3.831116110086441E-2</v>
      </c>
      <c r="J10" s="52">
        <f>'DWT - M33'!J25</f>
        <v>1.192272454500198E-2</v>
      </c>
      <c r="K10" s="52">
        <f>'DWT - M33'!K25</f>
        <v>7.0355124771595001E-3</v>
      </c>
      <c r="L10" s="52">
        <f>'DWT - M33'!L25</f>
        <v>2.515574917197227E-3</v>
      </c>
      <c r="M10" s="52">
        <f>'DWT - M33'!M25</f>
        <v>9.7600938752293587E-3</v>
      </c>
      <c r="N10" s="52">
        <f>'DWT - M33'!N25</f>
        <v>4.0796436369419098E-3</v>
      </c>
      <c r="O10" s="52">
        <f>'DWT - M33'!O25</f>
        <v>1.598756946623325E-2</v>
      </c>
      <c r="P10" s="52">
        <f>'DWT - M33'!P25</f>
        <v>1.20594808831811E-2</v>
      </c>
      <c r="Q10" s="52">
        <f>'DWT - M33'!Q25</f>
        <v>9.4856880605220795E-2</v>
      </c>
      <c r="R10" s="52">
        <f>'DWT - M33'!R25</f>
        <v>1.42622934654355E-2</v>
      </c>
      <c r="S10" s="52">
        <f>'DWT - M33'!S25</f>
        <v>0.10633543878793721</v>
      </c>
      <c r="T10" s="52">
        <f>'DWT - M33'!T25</f>
        <v>2.3238899186253551E-2</v>
      </c>
      <c r="U10" s="52">
        <f>'DWT - M33'!U25</f>
        <v>1.9571133852005</v>
      </c>
      <c r="V10" s="52">
        <f>'DWT - M33'!V25</f>
        <v>2.7510743141174321</v>
      </c>
      <c r="W10" s="53">
        <f>'DWT - M33'!W25</f>
        <v>1.2311644554138179</v>
      </c>
    </row>
    <row r="11" spans="2:23" x14ac:dyDescent="0.25">
      <c r="B11" s="54" t="s">
        <v>50</v>
      </c>
      <c r="C11" s="55">
        <f>'Power - M33'!C38</f>
        <v>7.79E-3</v>
      </c>
      <c r="D11" s="56">
        <f>'Power - M33'!D38</f>
        <v>4.7099999999999998E-3</v>
      </c>
      <c r="E11" s="56">
        <f>'Power - M33'!E38</f>
        <v>5.2300000000000003E-3</v>
      </c>
      <c r="F11" s="56">
        <f>'Power - M33'!F38</f>
        <v>6.2399999999999999E-3</v>
      </c>
      <c r="G11" s="56">
        <f>'Power - M33'!G38</f>
        <v>4.8469999999999999E-2</v>
      </c>
      <c r="H11" s="56">
        <f>'Power - M33'!H38</f>
        <v>1.601E-2</v>
      </c>
      <c r="I11" s="56">
        <f>'Power - M33'!I38</f>
        <v>3.7949999999999998E-2</v>
      </c>
      <c r="J11" s="56">
        <f>'Power - M33'!J38</f>
        <v>1.086E-2</v>
      </c>
      <c r="K11" s="56">
        <f>'Power - M33'!K38</f>
        <v>6.7600000000000004E-3</v>
      </c>
      <c r="L11" s="56">
        <f>'Power - M33'!L38</f>
        <v>2.49E-3</v>
      </c>
      <c r="M11" s="56">
        <f>'Power - M33'!M38</f>
        <v>9.6699999999999998E-3</v>
      </c>
      <c r="N11" s="56">
        <f>'Power - M33'!N38</f>
        <v>4.0400000000000002E-3</v>
      </c>
      <c r="O11" s="56">
        <f>'Power - M33'!O38</f>
        <v>1.584E-2</v>
      </c>
      <c r="P11" s="56">
        <f>'Power - M33'!P38</f>
        <v>1.1950000000000001E-2</v>
      </c>
      <c r="Q11" s="56">
        <f>'Power - M33'!Q38</f>
        <v>9.3969999999999998E-2</v>
      </c>
      <c r="R11" s="56">
        <f>'Power - M33'!R38</f>
        <v>1.413E-2</v>
      </c>
      <c r="S11" s="56">
        <f>'Power - M33'!S38</f>
        <v>0.10536</v>
      </c>
      <c r="T11" s="56">
        <f>'Power - M33'!T38</f>
        <v>2.3019999999999999E-2</v>
      </c>
      <c r="U11" s="56">
        <f>'Power - M33'!U38</f>
        <v>1.93872</v>
      </c>
      <c r="V11" s="56">
        <f>'Power - M33'!V38</f>
        <v>2.7252399999999999</v>
      </c>
      <c r="W11" s="57">
        <f>'Power - M33'!W38</f>
        <v>1.2196800000000001</v>
      </c>
    </row>
    <row r="12" spans="2:23" s="46" customFormat="1" ht="15.75" customHeight="1" thickBot="1" x14ac:dyDescent="0.3">
      <c r="B12" s="9" t="s">
        <v>51</v>
      </c>
      <c r="C12" s="44">
        <f t="shared" ref="C12:W12" si="2">(C11-C10)/C10</f>
        <v>-9.3856022609998535E-3</v>
      </c>
      <c r="D12" s="43">
        <f t="shared" si="2"/>
        <v>-0.10891648560288417</v>
      </c>
      <c r="E12" s="40" t="e">
        <f t="shared" si="2"/>
        <v>#DIV/0!</v>
      </c>
      <c r="F12" s="43">
        <f t="shared" si="2"/>
        <v>0.96326734682405002</v>
      </c>
      <c r="G12" s="40">
        <f t="shared" si="2"/>
        <v>-9.3562438050818347E-3</v>
      </c>
      <c r="H12" s="40">
        <f t="shared" si="2"/>
        <v>-9.9878506218256963E-3</v>
      </c>
      <c r="I12" s="40">
        <f t="shared" si="2"/>
        <v>-9.4270465965142457E-3</v>
      </c>
      <c r="J12" s="43">
        <f t="shared" si="2"/>
        <v>-8.9134370335467963E-2</v>
      </c>
      <c r="K12" s="43">
        <f t="shared" si="2"/>
        <v>-3.9160257060724374E-2</v>
      </c>
      <c r="L12" s="40">
        <f t="shared" si="2"/>
        <v>-1.0166629116226747E-2</v>
      </c>
      <c r="M12" s="40">
        <f t="shared" si="2"/>
        <v>-9.2308410534874819E-3</v>
      </c>
      <c r="N12" s="40">
        <f t="shared" si="2"/>
        <v>-9.7174264396353918E-3</v>
      </c>
      <c r="O12" s="40">
        <f t="shared" si="2"/>
        <v>-9.2302627078447459E-3</v>
      </c>
      <c r="P12" s="40">
        <f t="shared" si="2"/>
        <v>-9.0784076231497333E-3</v>
      </c>
      <c r="Q12" s="40">
        <f t="shared" si="2"/>
        <v>-9.3496707836287843E-3</v>
      </c>
      <c r="R12" s="40">
        <f t="shared" si="2"/>
        <v>-9.2757497772788904E-3</v>
      </c>
      <c r="S12" s="40">
        <f t="shared" si="2"/>
        <v>-9.1732238946463564E-3</v>
      </c>
      <c r="T12" s="40">
        <f t="shared" si="2"/>
        <v>-9.4195161525997429E-3</v>
      </c>
      <c r="U12" s="40">
        <f t="shared" si="2"/>
        <v>-9.3982215540443521E-3</v>
      </c>
      <c r="V12" s="40">
        <f t="shared" si="2"/>
        <v>-9.3906275031759977E-3</v>
      </c>
      <c r="W12" s="45">
        <f t="shared" si="2"/>
        <v>-9.3281245761417577E-3</v>
      </c>
    </row>
    <row r="13" spans="2:23" x14ac:dyDescent="0.25">
      <c r="B13" s="54" t="s">
        <v>15</v>
      </c>
      <c r="C13" s="51">
        <f>'DWT - M33'!C26</f>
        <v>7.9191997647285461E-3</v>
      </c>
      <c r="D13" s="52">
        <f>'DWT - M33'!D26</f>
        <v>5.3786938078701496E-3</v>
      </c>
      <c r="E13" s="52">
        <f>'DWT - M33'!E26</f>
        <v>0</v>
      </c>
      <c r="F13" s="52">
        <f>'DWT - M33'!F26</f>
        <v>3.145962487906218E-3</v>
      </c>
      <c r="G13" s="52">
        <f>'DWT - M33'!G26</f>
        <v>4.8926793038845062E-2</v>
      </c>
      <c r="H13" s="52">
        <f>'DWT - M33'!H26</f>
        <v>1.6163961961865429E-2</v>
      </c>
      <c r="I13" s="52">
        <f>'DWT - M33'!I26</f>
        <v>3.8309913128614433E-2</v>
      </c>
      <c r="J13" s="52">
        <f>'DWT - M33'!J26</f>
        <v>1.191698107868433E-2</v>
      </c>
      <c r="K13" s="52">
        <f>'DWT - M33'!K26</f>
        <v>7.2786561213433743E-3</v>
      </c>
      <c r="L13" s="52">
        <f>'DWT - M33'!L26</f>
        <v>2.5183188263326879E-3</v>
      </c>
      <c r="M13" s="52">
        <f>'DWT - M33'!M26</f>
        <v>9.9609373137354851E-3</v>
      </c>
      <c r="N13" s="52">
        <f>'DWT - M33'!N26</f>
        <v>4.0590250864624977E-3</v>
      </c>
      <c r="O13" s="52">
        <f>'DWT - M33'!O26</f>
        <v>1.5987168997526169E-2</v>
      </c>
      <c r="P13" s="52">
        <f>'DWT - M33'!P26</f>
        <v>1.2040475383400921E-2</v>
      </c>
      <c r="Q13" s="52">
        <f>'DWT - M33'!Q26</f>
        <v>9.4804100692272186E-2</v>
      </c>
      <c r="R13" s="52">
        <f>'DWT - M33'!R26</f>
        <v>1.4111556112766269E-2</v>
      </c>
      <c r="S13" s="52">
        <f>'DWT - M33'!S26</f>
        <v>0.10649197548627851</v>
      </c>
      <c r="T13" s="52">
        <f>'DWT - M33'!T26</f>
        <v>2.343008108437061E-2</v>
      </c>
      <c r="U13" s="52">
        <f>'DWT - M33'!U26</f>
        <v>1.9571119546890261</v>
      </c>
      <c r="V13" s="52">
        <f>'DWT - M33'!V26</f>
        <v>2.7388749122619629</v>
      </c>
      <c r="W13" s="53">
        <f>'DWT - M33'!W26</f>
        <v>1.2310435771942141</v>
      </c>
    </row>
    <row r="14" spans="2:23" x14ac:dyDescent="0.25">
      <c r="B14" s="54" t="s">
        <v>52</v>
      </c>
      <c r="C14" s="55">
        <f>'Power - M33'!C39</f>
        <v>7.8399999999999997E-3</v>
      </c>
      <c r="D14" s="56">
        <f>'Power - M33'!D39</f>
        <v>4.6899999999999997E-3</v>
      </c>
      <c r="E14" s="56">
        <f>'Power - M33'!E39</f>
        <v>5.3299999999999997E-3</v>
      </c>
      <c r="F14" s="56">
        <f>'Power - M33'!F39</f>
        <v>5.0200000000000002E-3</v>
      </c>
      <c r="G14" s="56">
        <f>'Power - M33'!G39</f>
        <v>4.8399999999999999E-2</v>
      </c>
      <c r="H14" s="56">
        <f>'Power - M33'!H39</f>
        <v>1.601E-2</v>
      </c>
      <c r="I14" s="56">
        <f>'Power - M33'!I39</f>
        <v>3.7949999999999998E-2</v>
      </c>
      <c r="J14" s="56">
        <f>'Power - M33'!J39</f>
        <v>1.18E-2</v>
      </c>
      <c r="K14" s="56">
        <f>'Power - M33'!K39</f>
        <v>7.2100000000000003E-3</v>
      </c>
      <c r="L14" s="56">
        <f>'Power - M33'!L39</f>
        <v>2.49E-3</v>
      </c>
      <c r="M14" s="56">
        <f>'Power - M33'!M39</f>
        <v>9.8700000000000003E-3</v>
      </c>
      <c r="N14" s="56">
        <f>'Power - M33'!N39</f>
        <v>4.0200000000000001E-3</v>
      </c>
      <c r="O14" s="56">
        <f>'Power - M33'!O39</f>
        <v>1.584E-2</v>
      </c>
      <c r="P14" s="56">
        <f>'Power - M33'!P39</f>
        <v>1.193E-2</v>
      </c>
      <c r="Q14" s="56">
        <f>'Power - M33'!Q39</f>
        <v>9.3909999999999993E-2</v>
      </c>
      <c r="R14" s="56">
        <f>'Power - M33'!R39</f>
        <v>1.3979999999999999E-2</v>
      </c>
      <c r="S14" s="56">
        <f>'Power - M33'!S39</f>
        <v>0.1055</v>
      </c>
      <c r="T14" s="56">
        <f>'Power - M33'!T39</f>
        <v>2.3210000000000001E-2</v>
      </c>
      <c r="U14" s="56">
        <f>'Power - M33'!U39</f>
        <v>1.9387099999999999</v>
      </c>
      <c r="V14" s="56">
        <f>'Power - M33'!V39</f>
        <v>2.71313</v>
      </c>
      <c r="W14" s="57">
        <f>'Power - M33'!W39</f>
        <v>1.2194100000000001</v>
      </c>
    </row>
    <row r="15" spans="2:23" s="46" customFormat="1" ht="15.75" customHeight="1" thickBot="1" x14ac:dyDescent="0.3">
      <c r="B15" s="9" t="s">
        <v>51</v>
      </c>
      <c r="C15" s="41">
        <f t="shared" ref="C15:W15" si="3">(C14-C13)/C13</f>
        <v>-1.0000980791177352E-2</v>
      </c>
      <c r="D15" s="42">
        <f t="shared" si="3"/>
        <v>-0.12804108812858009</v>
      </c>
      <c r="E15" s="10" t="e">
        <f t="shared" si="3"/>
        <v>#DIV/0!</v>
      </c>
      <c r="F15" s="42">
        <f t="shared" si="3"/>
        <v>0.59569607689157156</v>
      </c>
      <c r="G15" s="10">
        <f t="shared" si="3"/>
        <v>-1.0766964399788482E-2</v>
      </c>
      <c r="H15" s="10">
        <f t="shared" si="3"/>
        <v>-9.5250138690415737E-3</v>
      </c>
      <c r="I15" s="10">
        <f t="shared" si="3"/>
        <v>-9.3947779888231778E-3</v>
      </c>
      <c r="J15" s="10">
        <f t="shared" si="3"/>
        <v>-9.8163350190739185E-3</v>
      </c>
      <c r="K15" s="10">
        <f t="shared" si="3"/>
        <v>-9.4325271312175381E-3</v>
      </c>
      <c r="L15" s="10">
        <f t="shared" si="3"/>
        <v>-1.124513148874294E-2</v>
      </c>
      <c r="M15" s="10">
        <f t="shared" si="3"/>
        <v>-9.1293932359245086E-3</v>
      </c>
      <c r="N15" s="10">
        <f t="shared" si="3"/>
        <v>-9.614398933540106E-3</v>
      </c>
      <c r="O15" s="10">
        <f t="shared" si="3"/>
        <v>-9.2054445379880345E-3</v>
      </c>
      <c r="P15" s="10">
        <f t="shared" si="3"/>
        <v>-9.1753340198862075E-3</v>
      </c>
      <c r="Q15" s="10">
        <f t="shared" si="3"/>
        <v>-9.4310339504657531E-3</v>
      </c>
      <c r="R15" s="10">
        <f t="shared" si="3"/>
        <v>-9.3225801403472013E-3</v>
      </c>
      <c r="S15" s="10">
        <f t="shared" si="3"/>
        <v>-9.3150256791538783E-3</v>
      </c>
      <c r="T15" s="10">
        <f t="shared" si="3"/>
        <v>-9.3930995619736276E-3</v>
      </c>
      <c r="U15" s="10">
        <f t="shared" si="3"/>
        <v>-9.4026070634013036E-3</v>
      </c>
      <c r="V15" s="10">
        <f t="shared" si="3"/>
        <v>-9.399813093581854E-3</v>
      </c>
      <c r="W15" s="11">
        <f t="shared" si="3"/>
        <v>-9.4501749651536727E-3</v>
      </c>
    </row>
    <row r="16" spans="2:23" ht="15.75" customHeight="1" thickBot="1" x14ac:dyDescent="0.3"/>
    <row r="17" spans="2:23" ht="19.5" customHeight="1" thickBot="1" x14ac:dyDescent="0.35">
      <c r="B17" s="8" t="s">
        <v>33</v>
      </c>
      <c r="C17" s="13" t="s">
        <v>1</v>
      </c>
      <c r="D17" s="14" t="s">
        <v>24</v>
      </c>
      <c r="E17" s="14" t="s">
        <v>2</v>
      </c>
      <c r="F17" s="14" t="s">
        <v>25</v>
      </c>
      <c r="G17" s="13" t="s">
        <v>3</v>
      </c>
      <c r="H17" s="14" t="s">
        <v>26</v>
      </c>
      <c r="I17" s="14" t="s">
        <v>4</v>
      </c>
      <c r="J17" s="15" t="s">
        <v>27</v>
      </c>
      <c r="K17" s="13" t="s">
        <v>5</v>
      </c>
      <c r="L17" s="14" t="s">
        <v>28</v>
      </c>
      <c r="M17" s="14" t="s">
        <v>6</v>
      </c>
      <c r="N17" s="15" t="s">
        <v>29</v>
      </c>
      <c r="O17" s="14" t="s">
        <v>7</v>
      </c>
      <c r="P17" s="15" t="s">
        <v>30</v>
      </c>
      <c r="Q17" s="13" t="s">
        <v>8</v>
      </c>
      <c r="R17" s="14" t="s">
        <v>9</v>
      </c>
      <c r="S17" s="15" t="s">
        <v>10</v>
      </c>
      <c r="T17" s="14" t="s">
        <v>31</v>
      </c>
      <c r="U17" s="13" t="s">
        <v>11</v>
      </c>
      <c r="V17" s="14" t="s">
        <v>12</v>
      </c>
      <c r="W17" s="15" t="s">
        <v>13</v>
      </c>
    </row>
    <row r="18" spans="2:23" x14ac:dyDescent="0.25">
      <c r="B18" s="50" t="s">
        <v>14</v>
      </c>
      <c r="C18" s="51">
        <f>'DWT - M33'!C37</f>
        <v>1.3463594019412989E-2</v>
      </c>
      <c r="D18" s="52">
        <f>'DWT - M33'!D37</f>
        <v>1.00178187713027E-2</v>
      </c>
      <c r="E18" s="52">
        <f>'DWT - M33'!E37</f>
        <v>0</v>
      </c>
      <c r="F18" s="52">
        <f>'DWT - M33'!F37</f>
        <v>3.127150004729629E-3</v>
      </c>
      <c r="G18" s="52">
        <f>'DWT - M33'!G37</f>
        <v>8.3204962313175201E-2</v>
      </c>
      <c r="H18" s="52">
        <f>'DWT - M33'!H37</f>
        <v>1.6485355794429779E-2</v>
      </c>
      <c r="I18" s="52">
        <f>'DWT - M33'!I37</f>
        <v>7.1039997041225433E-2</v>
      </c>
      <c r="J18" s="52">
        <f>'DWT - M33'!J37</f>
        <v>1.220092456787825E-2</v>
      </c>
      <c r="K18" s="52">
        <f>'DWT - M33'!K37</f>
        <v>8.095981553196907E-3</v>
      </c>
      <c r="L18" s="52">
        <f>'DWT - M33'!L37</f>
        <v>2.610087394714355E-3</v>
      </c>
      <c r="M18" s="52">
        <f>'DWT - M33'!M37</f>
        <v>1.132282521575689E-2</v>
      </c>
      <c r="N18" s="52">
        <f>'DWT - M33'!N37</f>
        <v>4.0552061982452869E-3</v>
      </c>
      <c r="O18" s="52">
        <f>'DWT - M33'!O37</f>
        <v>2.2652013227343559E-2</v>
      </c>
      <c r="P18" s="52">
        <f>'DWT - M33'!P37</f>
        <v>1.4087687246501449E-2</v>
      </c>
      <c r="Q18" s="52">
        <f>'DWT - M33'!Q37</f>
        <v>0.20182850956916809</v>
      </c>
      <c r="R18" s="52">
        <f>'DWT - M33'!R37</f>
        <v>4.1349757462739938E-2</v>
      </c>
      <c r="S18" s="52">
        <f>'DWT - M33'!S37</f>
        <v>0.34526103734970093</v>
      </c>
      <c r="T18" s="52">
        <f>'DWT - M33'!T37</f>
        <v>2.3306287825107571E-2</v>
      </c>
      <c r="U18" s="52">
        <f>'DWT - M33'!U37</f>
        <v>3.7003591060638432</v>
      </c>
      <c r="V18" s="52">
        <f>'DWT - M33'!V37</f>
        <v>3.0999362468719478</v>
      </c>
      <c r="W18" s="53">
        <f>'DWT - M33'!W37</f>
        <v>2.3605189323425289</v>
      </c>
    </row>
    <row r="19" spans="2:23" x14ac:dyDescent="0.25">
      <c r="B19" s="54" t="s">
        <v>50</v>
      </c>
      <c r="C19" s="55">
        <f>'Power - M33'!C55</f>
        <v>1.3339999999999999E-2</v>
      </c>
      <c r="D19" s="56">
        <f>'Power - M33'!D55</f>
        <v>4.7000000000000002E-3</v>
      </c>
      <c r="E19" s="56">
        <f>'Power - M33'!E55</f>
        <v>9.92E-3</v>
      </c>
      <c r="F19" s="56">
        <f>'Power - M33'!F55</f>
        <v>3.0899999999999999E-3</v>
      </c>
      <c r="G19" s="56">
        <f>'Power - M33'!G55</f>
        <v>8.2430000000000003E-2</v>
      </c>
      <c r="H19" s="56">
        <f>'Power - M33'!H55</f>
        <v>1.6320000000000001E-2</v>
      </c>
      <c r="I19" s="56">
        <f>'Power - M33'!I55</f>
        <v>7.0389999999999994E-2</v>
      </c>
      <c r="J19" s="56">
        <f>'Power - M33'!J55</f>
        <v>1.208E-2</v>
      </c>
      <c r="K19" s="56">
        <f>'Power - M33'!K55</f>
        <v>8.0199999999999994E-3</v>
      </c>
      <c r="L19" s="56">
        <f>'Power - M33'!L55</f>
        <v>2.5799999999999998E-3</v>
      </c>
      <c r="M19" s="56">
        <f>'Power - M33'!M55</f>
        <v>1.1220000000000001E-2</v>
      </c>
      <c r="N19" s="56">
        <f>'Power - M33'!N55</f>
        <v>4.0099999999999997E-3</v>
      </c>
      <c r="O19" s="56">
        <f>'Power - M33'!O55</f>
        <v>2.2440000000000002E-2</v>
      </c>
      <c r="P19" s="56">
        <f>'Power - M33'!P55</f>
        <v>1.396E-2</v>
      </c>
      <c r="Q19" s="56">
        <f>'Power - M33'!Q55</f>
        <v>0.19997000000000001</v>
      </c>
      <c r="R19" s="56">
        <f>'Power - M33'!R55</f>
        <v>4.0960000000000003E-2</v>
      </c>
      <c r="S19" s="56">
        <f>'Power - M33'!S55</f>
        <v>0.34209000000000001</v>
      </c>
      <c r="T19" s="56">
        <f>'Power - M33'!T55</f>
        <v>2.3089999999999999E-2</v>
      </c>
      <c r="U19" s="56">
        <f>'Power - M33'!U55</f>
        <v>3.6666099999999999</v>
      </c>
      <c r="V19" s="56">
        <f>'Power - M33'!V55</f>
        <v>3.0712100000000002</v>
      </c>
      <c r="W19" s="57">
        <f>'Power - M33'!W55</f>
        <v>2.3387699999999998</v>
      </c>
    </row>
    <row r="20" spans="2:23" s="46" customFormat="1" ht="15.75" customHeight="1" thickBot="1" x14ac:dyDescent="0.3">
      <c r="B20" s="9" t="s">
        <v>51</v>
      </c>
      <c r="C20" s="44">
        <f t="shared" ref="C20:W20" si="4">(C19-C18)/C18</f>
        <v>-9.1798682606428171E-3</v>
      </c>
      <c r="D20" s="43">
        <f t="shared" si="4"/>
        <v>-0.53083599261510495</v>
      </c>
      <c r="E20" s="40" t="e">
        <f t="shared" si="4"/>
        <v>#DIV/0!</v>
      </c>
      <c r="F20" s="40">
        <f t="shared" si="4"/>
        <v>-1.1879828173717907E-2</v>
      </c>
      <c r="G20" s="40">
        <f t="shared" si="4"/>
        <v>-9.3138953691045152E-3</v>
      </c>
      <c r="H20" s="40">
        <f t="shared" si="4"/>
        <v>-1.0030465613951128E-2</v>
      </c>
      <c r="I20" s="40">
        <f t="shared" si="4"/>
        <v>-9.1497335064391599E-3</v>
      </c>
      <c r="J20" s="40">
        <f t="shared" si="4"/>
        <v>-9.9110987208798212E-3</v>
      </c>
      <c r="K20" s="40">
        <f t="shared" si="4"/>
        <v>-9.3850946543849786E-3</v>
      </c>
      <c r="L20" s="40">
        <f t="shared" si="4"/>
        <v>-1.1527351450102665E-2</v>
      </c>
      <c r="M20" s="40">
        <f t="shared" si="4"/>
        <v>-9.0812331549370642E-3</v>
      </c>
      <c r="N20" s="40">
        <f t="shared" si="4"/>
        <v>-1.1147694108587689E-2</v>
      </c>
      <c r="O20" s="40">
        <f t="shared" si="4"/>
        <v>-9.3595754697703218E-3</v>
      </c>
      <c r="P20" s="40">
        <f t="shared" si="4"/>
        <v>-9.0637479571502432E-3</v>
      </c>
      <c r="Q20" s="40">
        <f t="shared" si="4"/>
        <v>-9.2083599741946132E-3</v>
      </c>
      <c r="R20" s="40">
        <f t="shared" si="4"/>
        <v>-9.4258705892324209E-3</v>
      </c>
      <c r="S20" s="40">
        <f t="shared" si="4"/>
        <v>-9.1844633673191078E-3</v>
      </c>
      <c r="T20" s="40">
        <f t="shared" si="4"/>
        <v>-9.2802348761250354E-3</v>
      </c>
      <c r="U20" s="40">
        <f t="shared" si="4"/>
        <v>-9.1204948213101916E-3</v>
      </c>
      <c r="V20" s="40">
        <f t="shared" si="4"/>
        <v>-9.2667218240163399E-3</v>
      </c>
      <c r="W20" s="45">
        <f t="shared" si="4"/>
        <v>-9.2136233455013556E-3</v>
      </c>
    </row>
    <row r="21" spans="2:23" x14ac:dyDescent="0.25">
      <c r="B21" s="54" t="s">
        <v>15</v>
      </c>
      <c r="C21" s="51">
        <f>'DWT - M33'!C38</f>
        <v>1.357661280781031E-2</v>
      </c>
      <c r="D21" s="52">
        <f>'DWT - M33'!D38</f>
        <v>1.011660601943731E-2</v>
      </c>
      <c r="E21" s="52">
        <f>'DWT - M33'!E38</f>
        <v>0</v>
      </c>
      <c r="F21" s="52">
        <f>'DWT - M33'!F38</f>
        <v>3.1270063482224941E-3</v>
      </c>
      <c r="G21" s="52">
        <f>'DWT - M33'!G38</f>
        <v>8.3204515278339386E-2</v>
      </c>
      <c r="H21" s="52">
        <f>'DWT - M33'!H38</f>
        <v>1.6478056088089939E-2</v>
      </c>
      <c r="I21" s="52">
        <f>'DWT - M33'!I38</f>
        <v>7.1039341390132904E-2</v>
      </c>
      <c r="J21" s="52">
        <f>'DWT - M33'!J38</f>
        <v>1.219561230391264E-2</v>
      </c>
      <c r="K21" s="52">
        <f>'DWT - M33'!K38</f>
        <v>8.392656221985817E-3</v>
      </c>
      <c r="L21" s="52">
        <f>'DWT - M33'!L38</f>
        <v>2.6082687545567751E-3</v>
      </c>
      <c r="M21" s="52">
        <f>'DWT - M33'!M38</f>
        <v>1.161500625312328E-2</v>
      </c>
      <c r="N21" s="52">
        <f>'DWT - M33'!N38</f>
        <v>4.0366873145103446E-3</v>
      </c>
      <c r="O21" s="52">
        <f>'DWT - M33'!O38</f>
        <v>2.263353206217289E-2</v>
      </c>
      <c r="P21" s="52">
        <f>'DWT - M33'!P38</f>
        <v>1.4068931341171259E-2</v>
      </c>
      <c r="Q21" s="52">
        <f>'DWT - M33'!Q38</f>
        <v>0.20185589790344241</v>
      </c>
      <c r="R21" s="52">
        <f>'DWT - M33'!R38</f>
        <v>4.120844230055809E-2</v>
      </c>
      <c r="S21" s="52">
        <f>'DWT - M33'!S38</f>
        <v>0.34567311406135559</v>
      </c>
      <c r="T21" s="52">
        <f>'DWT - M33'!T38</f>
        <v>2.3257799446582791E-2</v>
      </c>
      <c r="U21" s="52">
        <f>'DWT - M33'!U38</f>
        <v>3.7003588676452641</v>
      </c>
      <c r="V21" s="52">
        <f>'DWT - M33'!V38</f>
        <v>3.0910065174102779</v>
      </c>
      <c r="W21" s="53">
        <f>'DWT - M33'!W38</f>
        <v>2.3605258464813228</v>
      </c>
    </row>
    <row r="22" spans="2:23" x14ac:dyDescent="0.25">
      <c r="B22" s="54" t="s">
        <v>52</v>
      </c>
      <c r="C22" s="55">
        <f>'Power - M33'!C56</f>
        <v>1.345E-2</v>
      </c>
      <c r="D22" s="56">
        <f>'Power - M33'!D56</f>
        <v>4.7499999999999999E-3</v>
      </c>
      <c r="E22" s="56">
        <f>'Power - M33'!E56</f>
        <v>1.0019999999999999E-2</v>
      </c>
      <c r="F22" s="56">
        <f>'Power - M33'!F56</f>
        <v>3.0999999999999999E-3</v>
      </c>
      <c r="G22" s="56">
        <f>'Power - M33'!G56</f>
        <v>8.2430000000000003E-2</v>
      </c>
      <c r="H22" s="56">
        <f>'Power - M33'!H56</f>
        <v>1.6330000000000001E-2</v>
      </c>
      <c r="I22" s="56">
        <f>'Power - M33'!I56</f>
        <v>7.0379999999999998E-2</v>
      </c>
      <c r="J22" s="56">
        <f>'Power - M33'!J56</f>
        <v>1.208E-2</v>
      </c>
      <c r="K22" s="56">
        <f>'Power - M33'!K56</f>
        <v>8.3099999999999997E-3</v>
      </c>
      <c r="L22" s="56">
        <f>'Power - M33'!L56</f>
        <v>2.5799999999999998E-3</v>
      </c>
      <c r="M22" s="56">
        <f>'Power - M33'!M56</f>
        <v>1.1509999999999999E-2</v>
      </c>
      <c r="N22" s="56">
        <f>'Power - M33'!N56</f>
        <v>5.9800000000000001E-3</v>
      </c>
      <c r="O22" s="56">
        <f>'Power - M33'!O56</f>
        <v>2.2419999999999999E-2</v>
      </c>
      <c r="P22" s="56">
        <f>'Power - M33'!P56</f>
        <v>1.3939999999999999E-2</v>
      </c>
      <c r="Q22" s="56">
        <f>'Power - M33'!Q56</f>
        <v>0.19997999999999999</v>
      </c>
      <c r="R22" s="56">
        <f>'Power - M33'!R56</f>
        <v>4.0829999999999998E-2</v>
      </c>
      <c r="S22" s="56">
        <f>'Power - M33'!S56</f>
        <v>0.34247</v>
      </c>
      <c r="T22" s="56">
        <f>'Power - M33'!T56</f>
        <v>2.3050000000000001E-2</v>
      </c>
      <c r="U22" s="56">
        <f>'Power - M33'!U56</f>
        <v>3.6658900000000001</v>
      </c>
      <c r="V22" s="56">
        <f>'Power - M33'!V56</f>
        <v>3.0613899999999998</v>
      </c>
      <c r="W22" s="57">
        <f>'Power - M33'!W56</f>
        <v>2.3387799999999999</v>
      </c>
    </row>
    <row r="23" spans="2:23" s="46" customFormat="1" ht="15.75" customHeight="1" thickBot="1" x14ac:dyDescent="0.3">
      <c r="B23" s="9" t="s">
        <v>51</v>
      </c>
      <c r="C23" s="41">
        <f t="shared" ref="C23:W23" si="5">(C22-C21)/C21</f>
        <v>-9.325802363419575E-3</v>
      </c>
      <c r="D23" s="42">
        <f t="shared" si="5"/>
        <v>-0.53047494477162638</v>
      </c>
      <c r="E23" s="10" t="e">
        <f t="shared" si="5"/>
        <v>#DIV/0!</v>
      </c>
      <c r="F23" s="10">
        <f t="shared" si="5"/>
        <v>-8.6364865353873166E-3</v>
      </c>
      <c r="G23" s="10">
        <f t="shared" si="5"/>
        <v>-9.3085726868120111E-3</v>
      </c>
      <c r="H23" s="10">
        <f t="shared" si="5"/>
        <v>-8.9850457662267059E-3</v>
      </c>
      <c r="I23" s="10">
        <f t="shared" si="5"/>
        <v>-9.2813556155024544E-3</v>
      </c>
      <c r="J23" s="10">
        <f t="shared" si="5"/>
        <v>-9.4798277471929808E-3</v>
      </c>
      <c r="K23" s="10">
        <f t="shared" si="5"/>
        <v>-9.8486366889766024E-3</v>
      </c>
      <c r="L23" s="10">
        <f t="shared" si="5"/>
        <v>-1.0838129509234179E-2</v>
      </c>
      <c r="M23" s="10">
        <f t="shared" si="5"/>
        <v>-9.0405679372789222E-3</v>
      </c>
      <c r="N23" s="42">
        <f t="shared" si="5"/>
        <v>0.48141273625633346</v>
      </c>
      <c r="O23" s="10">
        <f t="shared" si="5"/>
        <v>-9.4343234448044429E-3</v>
      </c>
      <c r="P23" s="10">
        <f t="shared" si="5"/>
        <v>-9.1642597468619431E-3</v>
      </c>
      <c r="Q23" s="10">
        <f t="shared" si="5"/>
        <v>-9.2932528745816173E-3</v>
      </c>
      <c r="R23" s="10">
        <f t="shared" si="5"/>
        <v>-9.1836109163720234E-3</v>
      </c>
      <c r="S23" s="10">
        <f t="shared" si="5"/>
        <v>-9.2663095018348882E-3</v>
      </c>
      <c r="T23" s="10">
        <f t="shared" si="5"/>
        <v>-8.9346133996920808E-3</v>
      </c>
      <c r="U23" s="10">
        <f t="shared" si="5"/>
        <v>-9.3150067002010541E-3</v>
      </c>
      <c r="V23" s="10">
        <f t="shared" si="5"/>
        <v>-9.5815124437497127E-3</v>
      </c>
      <c r="W23" s="11">
        <f t="shared" si="5"/>
        <v>-9.2122890811545278E-3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DWT - M33</vt:lpstr>
      <vt:lpstr>Power - M33</vt:lpstr>
      <vt:lpstr>Runtime 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Rabie</dc:creator>
  <cp:lastModifiedBy>(s) Mohamed Rabie</cp:lastModifiedBy>
  <dcterms:created xsi:type="dcterms:W3CDTF">2015-06-05T18:17:20Z</dcterms:created>
  <dcterms:modified xsi:type="dcterms:W3CDTF">2024-04-19T17:50:36Z</dcterms:modified>
</cp:coreProperties>
</file>