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_cortex_m4\Data\"/>
    </mc:Choice>
  </mc:AlternateContent>
  <xr:revisionPtr revIDLastSave="0" documentId="13_ncr:1_{64E6F27F-6F9F-47C3-BB65-64B2A098A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WT - M4" sheetId="1" r:id="rId1"/>
  </sheets>
  <definedNames>
    <definedName name="_xlnm._FilterDatabase" localSheetId="0" hidden="1">'DWT - M4'!$E$43:$F$43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0" i="1" l="1"/>
  <c r="BQ4" i="1" s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3" i="1"/>
  <c r="BK29" i="1"/>
  <c r="BJ30" i="1"/>
  <c r="BJ29" i="1"/>
  <c r="BM30" i="1"/>
  <c r="BM29" i="1"/>
  <c r="BM25" i="1"/>
  <c r="BN25" i="1"/>
  <c r="BL25" i="1"/>
  <c r="I38" i="1"/>
  <c r="H38" i="1"/>
  <c r="D25" i="1"/>
  <c r="E25" i="1"/>
  <c r="F25" i="1"/>
  <c r="G25" i="1"/>
  <c r="C25" i="1"/>
  <c r="BQ15" i="1" l="1"/>
  <c r="BQ7" i="1"/>
  <c r="BQ22" i="1"/>
  <c r="BQ14" i="1"/>
  <c r="BQ6" i="1"/>
  <c r="BQ21" i="1"/>
  <c r="BQ17" i="1"/>
  <c r="BQ13" i="1"/>
  <c r="BQ9" i="1"/>
  <c r="BQ5" i="1"/>
  <c r="BQ19" i="1"/>
  <c r="BQ11" i="1"/>
  <c r="BQ18" i="1"/>
  <c r="BQ10" i="1"/>
  <c r="BQ20" i="1"/>
  <c r="BQ16" i="1"/>
  <c r="BQ12" i="1"/>
  <c r="BQ8" i="1"/>
  <c r="K25" i="1"/>
  <c r="L25" i="1"/>
  <c r="J35" i="1" s="1" a="1"/>
  <c r="J35" i="1" s="1"/>
  <c r="M25" i="1"/>
  <c r="K31" i="1" s="1" a="1"/>
  <c r="K31" i="1" s="1"/>
  <c r="N25" i="1"/>
  <c r="K33" i="1" s="1" a="1"/>
  <c r="K33" i="1" s="1"/>
  <c r="O25" i="1"/>
  <c r="K35" i="1" s="1" a="1"/>
  <c r="K35" i="1" s="1"/>
  <c r="P25" i="1"/>
  <c r="Q25" i="1"/>
  <c r="R25" i="1"/>
  <c r="L35" i="1" s="1" a="1"/>
  <c r="L35" i="1" s="1"/>
  <c r="S25" i="1"/>
  <c r="M31" i="1" s="1" a="1"/>
  <c r="M31" i="1" s="1"/>
  <c r="T25" i="1"/>
  <c r="M33" i="1" s="1" a="1"/>
  <c r="M33" i="1" s="1"/>
  <c r="U25" i="1"/>
  <c r="M35" i="1" s="1" a="1"/>
  <c r="M35" i="1" s="1"/>
  <c r="V25" i="1"/>
  <c r="N31" i="1" s="1" a="1"/>
  <c r="N31" i="1" s="1"/>
  <c r="W25" i="1"/>
  <c r="X25" i="1"/>
  <c r="Y25" i="1"/>
  <c r="Z25" i="1"/>
  <c r="O33" i="1" s="1" a="1"/>
  <c r="O33" i="1" s="1"/>
  <c r="AA25" i="1"/>
  <c r="AB25" i="1"/>
  <c r="AC25" i="1"/>
  <c r="AD25" i="1"/>
  <c r="P35" i="1" s="1" a="1"/>
  <c r="P35" i="1" s="1"/>
  <c r="AE25" i="1"/>
  <c r="AF25" i="1"/>
  <c r="AG25" i="1"/>
  <c r="Q35" i="1" s="1" a="1"/>
  <c r="Q35" i="1" s="1"/>
  <c r="AH25" i="1"/>
  <c r="R31" i="1" s="1" a="1"/>
  <c r="R31" i="1" s="1"/>
  <c r="AI25" i="1"/>
  <c r="AJ25" i="1"/>
  <c r="R35" i="1" s="1" a="1"/>
  <c r="R35" i="1" s="1"/>
  <c r="AK25" i="1"/>
  <c r="S31" i="1" s="1" a="1"/>
  <c r="S31" i="1" s="1"/>
  <c r="AL25" i="1"/>
  <c r="AM25" i="1"/>
  <c r="AN25" i="1"/>
  <c r="AO25" i="1"/>
  <c r="T33" i="1" s="1" a="1"/>
  <c r="T33" i="1" s="1"/>
  <c r="AP25" i="1"/>
  <c r="T35" i="1" s="1" a="1"/>
  <c r="T35" i="1" s="1"/>
  <c r="AQ25" i="1"/>
  <c r="AR25" i="1"/>
  <c r="AS25" i="1"/>
  <c r="U35" i="1" s="1" a="1"/>
  <c r="U35" i="1" s="1"/>
  <c r="AT25" i="1"/>
  <c r="V31" i="1" s="1" a="1"/>
  <c r="V31" i="1" s="1"/>
  <c r="AU25" i="1"/>
  <c r="AV25" i="1"/>
  <c r="AW25" i="1"/>
  <c r="W31" i="1" s="1" a="1"/>
  <c r="W31" i="1" s="1"/>
  <c r="AX25" i="1"/>
  <c r="W33" i="1" s="1" a="1"/>
  <c r="W33" i="1" s="1"/>
  <c r="AY25" i="1"/>
  <c r="AZ25" i="1"/>
  <c r="BA25" i="1"/>
  <c r="X33" i="1" s="1" a="1"/>
  <c r="X33" i="1" s="1"/>
  <c r="BB25" i="1"/>
  <c r="X35" i="1" s="1" a="1"/>
  <c r="X35" i="1" s="1"/>
  <c r="BC25" i="1"/>
  <c r="BD25" i="1"/>
  <c r="Y33" i="1" s="1" a="1"/>
  <c r="Y33" i="1" s="1"/>
  <c r="BE25" i="1"/>
  <c r="Y35" i="1" s="1" a="1"/>
  <c r="Y35" i="1" s="1"/>
  <c r="BF25" i="1"/>
  <c r="Z31" i="1" s="1" a="1"/>
  <c r="Z31" i="1" s="1"/>
  <c r="BG25" i="1"/>
  <c r="BH25" i="1"/>
  <c r="BI25" i="1"/>
  <c r="AA31" i="1" s="1" a="1"/>
  <c r="AA31" i="1" s="1"/>
  <c r="BJ25" i="1"/>
  <c r="AA33" i="1" s="1" a="1"/>
  <c r="AA33" i="1" s="1"/>
  <c r="BK25" i="1"/>
  <c r="AB33" i="1" a="1"/>
  <c r="AB33" i="1" s="1"/>
  <c r="AB35" i="1" a="1"/>
  <c r="AB35" i="1" s="1"/>
  <c r="J25" i="1"/>
  <c r="J31" i="1" s="1" a="1"/>
  <c r="J31" i="1" s="1"/>
  <c r="C23" i="1"/>
  <c r="F23" i="1"/>
  <c r="J23" i="1"/>
  <c r="J24" i="1"/>
  <c r="P31" i="1" a="1"/>
  <c r="P31" i="1" s="1"/>
  <c r="C26" i="1"/>
  <c r="D26" i="1"/>
  <c r="E26" i="1"/>
  <c r="F26" i="1"/>
  <c r="G26" i="1"/>
  <c r="C27" i="1"/>
  <c r="D27" i="1"/>
  <c r="E27" i="1"/>
  <c r="F27" i="1"/>
  <c r="G27" i="1"/>
  <c r="Z35" i="1" a="1"/>
  <c r="Z35" i="1" s="1"/>
  <c r="Q33" i="1" a="1"/>
  <c r="Q33" i="1" s="1"/>
  <c r="BN27" i="1"/>
  <c r="AB36" i="1" s="1" a="1"/>
  <c r="AB36" i="1" s="1"/>
  <c r="BM27" i="1"/>
  <c r="AB34" i="1" s="1" a="1"/>
  <c r="AB34" i="1" s="1"/>
  <c r="BL27" i="1"/>
  <c r="AB32" i="1" s="1" a="1"/>
  <c r="AB32" i="1" s="1"/>
  <c r="BK27" i="1"/>
  <c r="AA36" i="1" s="1" a="1"/>
  <c r="AA36" i="1" s="1"/>
  <c r="BJ27" i="1"/>
  <c r="AA34" i="1" s="1" a="1"/>
  <c r="AA34" i="1" s="1"/>
  <c r="BI27" i="1"/>
  <c r="AA32" i="1" s="1" a="1"/>
  <c r="AA32" i="1" s="1"/>
  <c r="BH27" i="1"/>
  <c r="Z36" i="1" s="1" a="1"/>
  <c r="Z36" i="1" s="1"/>
  <c r="BG27" i="1"/>
  <c r="Z34" i="1" s="1" a="1"/>
  <c r="Z34" i="1" s="1"/>
  <c r="BF27" i="1"/>
  <c r="Z32" i="1" s="1" a="1"/>
  <c r="Z32" i="1" s="1"/>
  <c r="BE27" i="1"/>
  <c r="Y36" i="1" s="1" a="1"/>
  <c r="Y36" i="1" s="1"/>
  <c r="BD27" i="1"/>
  <c r="Y34" i="1" s="1" a="1"/>
  <c r="Y34" i="1" s="1"/>
  <c r="BC27" i="1"/>
  <c r="Y32" i="1" s="1" a="1"/>
  <c r="Y32" i="1" s="1"/>
  <c r="BB27" i="1"/>
  <c r="X36" i="1" s="1" a="1"/>
  <c r="X36" i="1" s="1"/>
  <c r="BA27" i="1"/>
  <c r="X34" i="1" s="1" a="1"/>
  <c r="X34" i="1" s="1"/>
  <c r="AZ27" i="1"/>
  <c r="X32" i="1" s="1" a="1"/>
  <c r="X32" i="1" s="1"/>
  <c r="AY27" i="1"/>
  <c r="W36" i="1" s="1" a="1"/>
  <c r="W36" i="1" s="1"/>
  <c r="AX27" i="1"/>
  <c r="W34" i="1" s="1" a="1"/>
  <c r="W34" i="1" s="1"/>
  <c r="AW27" i="1"/>
  <c r="W32" i="1" s="1" a="1"/>
  <c r="W32" i="1" s="1"/>
  <c r="AV27" i="1"/>
  <c r="V36" i="1" s="1" a="1"/>
  <c r="V36" i="1" s="1"/>
  <c r="AU27" i="1"/>
  <c r="V34" i="1" s="1" a="1"/>
  <c r="V34" i="1" s="1"/>
  <c r="AT27" i="1"/>
  <c r="V32" i="1" s="1" a="1"/>
  <c r="V32" i="1" s="1"/>
  <c r="AS27" i="1"/>
  <c r="U36" i="1" s="1" a="1"/>
  <c r="U36" i="1" s="1"/>
  <c r="AR27" i="1"/>
  <c r="U34" i="1" s="1" a="1"/>
  <c r="U34" i="1" s="1"/>
  <c r="AQ27" i="1"/>
  <c r="U32" i="1" s="1" a="1"/>
  <c r="U32" i="1" s="1"/>
  <c r="AP27" i="1"/>
  <c r="T36" i="1" s="1" a="1"/>
  <c r="T36" i="1" s="1"/>
  <c r="AO27" i="1"/>
  <c r="T34" i="1" s="1" a="1"/>
  <c r="T34" i="1" s="1"/>
  <c r="AN27" i="1"/>
  <c r="T32" i="1" s="1" a="1"/>
  <c r="T32" i="1" s="1"/>
  <c r="AM27" i="1"/>
  <c r="S36" i="1" s="1" a="1"/>
  <c r="S36" i="1" s="1"/>
  <c r="AL27" i="1"/>
  <c r="S34" i="1" s="1" a="1"/>
  <c r="S34" i="1" s="1"/>
  <c r="AK27" i="1"/>
  <c r="S32" i="1" s="1" a="1"/>
  <c r="S32" i="1" s="1"/>
  <c r="AJ27" i="1"/>
  <c r="R36" i="1" s="1" a="1"/>
  <c r="R36" i="1" s="1"/>
  <c r="AI27" i="1"/>
  <c r="R34" i="1" s="1" a="1"/>
  <c r="R34" i="1" s="1"/>
  <c r="AH27" i="1"/>
  <c r="R32" i="1" s="1" a="1"/>
  <c r="R32" i="1" s="1"/>
  <c r="AG27" i="1"/>
  <c r="Q36" i="1" s="1" a="1"/>
  <c r="Q36" i="1" s="1"/>
  <c r="AF27" i="1"/>
  <c r="Q34" i="1" s="1" a="1"/>
  <c r="Q34" i="1" s="1"/>
  <c r="AE27" i="1"/>
  <c r="Q32" i="1" s="1" a="1"/>
  <c r="Q32" i="1" s="1"/>
  <c r="AD27" i="1"/>
  <c r="P36" i="1" s="1" a="1"/>
  <c r="P36" i="1" s="1"/>
  <c r="AC27" i="1"/>
  <c r="P34" i="1" s="1" a="1"/>
  <c r="P34" i="1" s="1"/>
  <c r="AB27" i="1"/>
  <c r="P32" i="1" s="1" a="1"/>
  <c r="P32" i="1" s="1"/>
  <c r="AA27" i="1"/>
  <c r="O36" i="1" s="1" a="1"/>
  <c r="O36" i="1" s="1"/>
  <c r="Z27" i="1"/>
  <c r="O34" i="1" s="1" a="1"/>
  <c r="O34" i="1" s="1"/>
  <c r="Y27" i="1"/>
  <c r="O32" i="1" s="1" a="1"/>
  <c r="O32" i="1" s="1"/>
  <c r="X27" i="1"/>
  <c r="N36" i="1" s="1" a="1"/>
  <c r="N36" i="1" s="1"/>
  <c r="W27" i="1"/>
  <c r="N34" i="1" s="1" a="1"/>
  <c r="N34" i="1" s="1"/>
  <c r="V27" i="1"/>
  <c r="N32" i="1" s="1" a="1"/>
  <c r="N32" i="1" s="1"/>
  <c r="U27" i="1"/>
  <c r="M36" i="1" s="1" a="1"/>
  <c r="M36" i="1" s="1"/>
  <c r="T27" i="1"/>
  <c r="M34" i="1" s="1" a="1"/>
  <c r="M34" i="1" s="1"/>
  <c r="S27" i="1"/>
  <c r="M32" i="1" s="1" a="1"/>
  <c r="M32" i="1" s="1"/>
  <c r="R27" i="1"/>
  <c r="L36" i="1" s="1" a="1"/>
  <c r="L36" i="1" s="1"/>
  <c r="Q27" i="1"/>
  <c r="L34" i="1" s="1" a="1"/>
  <c r="L34" i="1" s="1"/>
  <c r="P27" i="1"/>
  <c r="L32" i="1" s="1" a="1"/>
  <c r="L32" i="1" s="1"/>
  <c r="O27" i="1"/>
  <c r="K36" i="1" s="1" a="1"/>
  <c r="K36" i="1" s="1"/>
  <c r="N27" i="1"/>
  <c r="K34" i="1" s="1" a="1"/>
  <c r="K34" i="1" s="1"/>
  <c r="M27" i="1"/>
  <c r="K32" i="1" s="1" a="1"/>
  <c r="K32" i="1" s="1"/>
  <c r="L27" i="1"/>
  <c r="J36" i="1" s="1" a="1"/>
  <c r="J36" i="1" s="1"/>
  <c r="K27" i="1"/>
  <c r="J34" i="1" s="1" a="1"/>
  <c r="J34" i="1" s="1"/>
  <c r="J27" i="1"/>
  <c r="J32" i="1" s="1" a="1"/>
  <c r="J32" i="1" s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AB31" i="1" a="1"/>
  <c r="AB31" i="1" s="1"/>
  <c r="AA35" i="1" a="1"/>
  <c r="AA35" i="1" s="1"/>
  <c r="Z33" i="1" a="1"/>
  <c r="Z33" i="1" s="1"/>
  <c r="Y31" i="1" a="1"/>
  <c r="Y31" i="1" s="1"/>
  <c r="X31" i="1" a="1"/>
  <c r="X31" i="1" s="1"/>
  <c r="W35" i="1" a="1"/>
  <c r="W35" i="1" s="1"/>
  <c r="V35" i="1" a="1"/>
  <c r="V35" i="1" s="1"/>
  <c r="V33" i="1" a="1"/>
  <c r="V33" i="1" s="1"/>
  <c r="U33" i="1" a="1"/>
  <c r="U33" i="1" s="1"/>
  <c r="U31" i="1" a="1"/>
  <c r="U31" i="1" s="1"/>
  <c r="T31" i="1" a="1"/>
  <c r="T31" i="1" s="1"/>
  <c r="S35" i="1" a="1"/>
  <c r="S35" i="1" s="1"/>
  <c r="S33" i="1" a="1"/>
  <c r="S33" i="1" s="1"/>
  <c r="R33" i="1" a="1"/>
  <c r="R33" i="1" s="1"/>
  <c r="Q31" i="1" a="1"/>
  <c r="Q31" i="1" s="1"/>
  <c r="P33" i="1" a="1"/>
  <c r="P33" i="1" s="1"/>
  <c r="O35" i="1" a="1"/>
  <c r="O35" i="1" s="1"/>
  <c r="O31" i="1" a="1"/>
  <c r="O31" i="1" s="1"/>
  <c r="N35" i="1" a="1"/>
  <c r="N35" i="1" s="1"/>
  <c r="N33" i="1" a="1"/>
  <c r="N33" i="1" s="1"/>
  <c r="L33" i="1" a="1"/>
  <c r="L33" i="1" s="1"/>
  <c r="L31" i="1" a="1"/>
  <c r="L31" i="1" s="1"/>
  <c r="J33" i="1" a="1"/>
  <c r="J33" i="1" s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F24" i="1"/>
  <c r="E24" i="1"/>
  <c r="D24" i="1"/>
  <c r="C24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E23" i="1"/>
  <c r="D23" i="1"/>
  <c r="Q38" i="1" l="1"/>
  <c r="V38" i="1"/>
  <c r="Z38" i="1"/>
  <c r="R38" i="1"/>
  <c r="L38" i="1"/>
  <c r="Y38" i="1"/>
  <c r="U38" i="1"/>
  <c r="O38" i="1"/>
  <c r="P38" i="1"/>
  <c r="AA38" i="1"/>
  <c r="W38" i="1"/>
  <c r="S38" i="1"/>
  <c r="K38" i="1"/>
  <c r="N38" i="1"/>
  <c r="T38" i="1"/>
  <c r="AB38" i="1"/>
  <c r="X38" i="1"/>
  <c r="J38" i="1"/>
  <c r="M38" i="1"/>
  <c r="AC33" i="1"/>
  <c r="AC35" i="1"/>
  <c r="AC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<sst xmlns="http://schemas.openxmlformats.org/spreadsheetml/2006/main" count="159" uniqueCount="54">
  <si>
    <t>Ascon128</t>
  </si>
  <si>
    <t>O2</t>
  </si>
  <si>
    <t>Os</t>
  </si>
  <si>
    <t>ascon128Armv7</t>
  </si>
  <si>
    <t>Ascon128a</t>
  </si>
  <si>
    <t>ascon128aArmv7</t>
  </si>
  <si>
    <t>Isapa128</t>
  </si>
  <si>
    <t>isapa128v20Armv7</t>
  </si>
  <si>
    <t>Isapa128a</t>
  </si>
  <si>
    <t>isapa128av20Armv7</t>
  </si>
  <si>
    <t>Sparkle128</t>
  </si>
  <si>
    <t>Sparkle128Armv7</t>
  </si>
  <si>
    <t>Sparkle256</t>
  </si>
  <si>
    <t>Sparkle256v2Armv7</t>
  </si>
  <si>
    <t>TinyJambu</t>
  </si>
  <si>
    <t>tinyjambuOpt</t>
  </si>
  <si>
    <t>Giftcofb</t>
  </si>
  <si>
    <t>Xoodyak</t>
  </si>
  <si>
    <t>Romulusn</t>
  </si>
  <si>
    <t>RomulusnOpt</t>
  </si>
  <si>
    <t>Elephant160</t>
  </si>
  <si>
    <t>Grain</t>
  </si>
  <si>
    <t>Photonbeetle</t>
  </si>
  <si>
    <t>AVGDEV</t>
  </si>
  <si>
    <t>MAX-MIN</t>
  </si>
  <si>
    <t>Dispersion</t>
  </si>
  <si>
    <t>average</t>
  </si>
  <si>
    <t>O3</t>
  </si>
  <si>
    <t>O3 avg</t>
  </si>
  <si>
    <t>O2 avg</t>
  </si>
  <si>
    <t>Os avg</t>
  </si>
  <si>
    <t>A'</t>
  </si>
  <si>
    <t>AOpt'</t>
  </si>
  <si>
    <t>E</t>
  </si>
  <si>
    <t>Gi</t>
  </si>
  <si>
    <t>Gr</t>
  </si>
  <si>
    <t>I</t>
  </si>
  <si>
    <t>I'</t>
  </si>
  <si>
    <t>IOpt'</t>
  </si>
  <si>
    <t>IOpt</t>
  </si>
  <si>
    <t>P</t>
  </si>
  <si>
    <t>R</t>
  </si>
  <si>
    <t>ROpt</t>
  </si>
  <si>
    <t>S</t>
  </si>
  <si>
    <t>Sopt</t>
  </si>
  <si>
    <t>S'</t>
  </si>
  <si>
    <t>SOpt'</t>
  </si>
  <si>
    <t>T</t>
  </si>
  <si>
    <t>TOpt</t>
  </si>
  <si>
    <t>X</t>
  </si>
  <si>
    <t>A</t>
  </si>
  <si>
    <t>AOpt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</si>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</sst>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%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0" borderId="5" xfId="0" applyBorder="1"/>
    <xf numFmtId="0" fontId="2" fillId="0" borderId="0" xfId="0" applyFont="1"/>
    <xf numFmtId="0" fontId="2" fillId="0" borderId="6" xfId="0" applyFont="1" applyBorder="1"/>
    <xf numFmtId="0" fontId="2" fillId="0" borderId="5" xfId="0" applyFont="1" applyBorder="1"/>
    <xf numFmtId="165" fontId="0" fillId="0" borderId="0" xfId="1" applyNumberFormat="1" applyFont="1"/>
    <xf numFmtId="166" fontId="2" fillId="0" borderId="2" xfId="0" applyNumberFormat="1" applyFont="1" applyBorder="1"/>
    <xf numFmtId="166" fontId="2" fillId="0" borderId="1" xfId="0" applyNumberFormat="1" applyFont="1" applyBorder="1"/>
    <xf numFmtId="166" fontId="2" fillId="0" borderId="3" xfId="0" applyNumberFormat="1" applyFont="1" applyBorder="1"/>
    <xf numFmtId="11" fontId="0" fillId="0" borderId="0" xfId="1" applyNumberFormat="1" applyFont="1"/>
    <xf numFmtId="166" fontId="0" fillId="0" borderId="0" xfId="1" applyNumberFormat="1" applyFont="1"/>
    <xf numFmtId="11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tabSelected="1" topLeftCell="BD1" workbookViewId="0">
      <selection activeCell="BQ3" sqref="BQ3"/>
    </sheetView>
  </sheetViews>
  <sheetFormatPr defaultRowHeight="15" x14ac:dyDescent="0.25"/>
  <cols>
    <col min="5" max="5" width="12" bestFit="1" customWidth="1"/>
    <col min="6" max="6" width="15.28515625" customWidth="1"/>
    <col min="68" max="68" width="9.85546875" bestFit="1" customWidth="1"/>
  </cols>
  <sheetData>
    <row r="1" spans="1:69" ht="15.75" thickBot="1" x14ac:dyDescent="0.3"/>
    <row r="2" spans="1:69" ht="15.75" customHeight="1" thickBot="1" x14ac:dyDescent="0.3">
      <c r="A2" t="s">
        <v>31</v>
      </c>
      <c r="C2" s="1" t="s">
        <v>0</v>
      </c>
      <c r="D2" t="s">
        <v>1</v>
      </c>
      <c r="E2" t="s">
        <v>2</v>
      </c>
      <c r="F2" s="2" t="s">
        <v>3</v>
      </c>
      <c r="G2" s="2"/>
      <c r="H2" s="2"/>
      <c r="I2" s="2"/>
      <c r="J2" s="1" t="s">
        <v>4</v>
      </c>
      <c r="K2" s="2"/>
      <c r="L2" s="3"/>
      <c r="M2" s="4" t="s">
        <v>5</v>
      </c>
      <c r="N2" s="2"/>
      <c r="O2" s="3"/>
      <c r="P2" s="2" t="s">
        <v>6</v>
      </c>
      <c r="Q2" s="2"/>
      <c r="R2" s="2"/>
      <c r="S2" s="1" t="s">
        <v>7</v>
      </c>
      <c r="T2" s="2"/>
      <c r="U2" s="3"/>
      <c r="V2" s="2" t="s">
        <v>8</v>
      </c>
      <c r="W2" s="2"/>
      <c r="X2" s="2"/>
      <c r="Y2" s="1" t="s">
        <v>9</v>
      </c>
      <c r="Z2" s="2"/>
      <c r="AA2" s="3"/>
      <c r="AB2" s="2" t="s">
        <v>10</v>
      </c>
      <c r="AC2" s="2"/>
      <c r="AD2" s="2"/>
      <c r="AE2" s="1" t="s">
        <v>11</v>
      </c>
      <c r="AF2" s="2"/>
      <c r="AG2" s="3"/>
      <c r="AH2" s="2" t="s">
        <v>12</v>
      </c>
      <c r="AI2" s="2"/>
      <c r="AJ2" s="1"/>
      <c r="AK2" s="3" t="s">
        <v>13</v>
      </c>
      <c r="AL2" s="2"/>
      <c r="AM2" s="3"/>
      <c r="AN2" s="2" t="s">
        <v>14</v>
      </c>
      <c r="AO2" s="2"/>
      <c r="AP2" s="2"/>
      <c r="AQ2" s="4" t="s">
        <v>15</v>
      </c>
      <c r="AR2" s="2"/>
      <c r="AS2" s="3"/>
      <c r="AT2" s="1" t="s">
        <v>16</v>
      </c>
      <c r="AU2" s="2"/>
      <c r="AV2" s="3"/>
      <c r="AW2" s="2" t="s">
        <v>17</v>
      </c>
      <c r="AX2" s="2"/>
      <c r="AY2" s="2"/>
      <c r="AZ2" s="1" t="s">
        <v>18</v>
      </c>
      <c r="BA2" s="2"/>
      <c r="BB2" s="3"/>
      <c r="BC2" s="2" t="s">
        <v>19</v>
      </c>
      <c r="BD2" s="2"/>
      <c r="BE2" s="2"/>
      <c r="BF2" s="1" t="s">
        <v>20</v>
      </c>
      <c r="BG2" s="2"/>
      <c r="BH2" s="3"/>
      <c r="BI2" s="2" t="s">
        <v>21</v>
      </c>
      <c r="BJ2" s="2" t="s">
        <v>1</v>
      </c>
      <c r="BK2" s="2" t="s">
        <v>2</v>
      </c>
      <c r="BL2" s="4" t="s">
        <v>22</v>
      </c>
      <c r="BN2" s="5"/>
    </row>
    <row r="3" spans="1:69" x14ac:dyDescent="0.25">
      <c r="A3" t="s">
        <v>32</v>
      </c>
      <c r="C3">
        <v>6.2096662819385529E-2</v>
      </c>
      <c r="D3">
        <v>7.1007464081048965E-2</v>
      </c>
      <c r="E3">
        <v>5.5036449804902077E-2</v>
      </c>
      <c r="F3">
        <v>5.2725924178957939E-2</v>
      </c>
      <c r="G3">
        <v>5.2800389006733887E-2</v>
      </c>
      <c r="J3">
        <v>5.3441150113940239E-2</v>
      </c>
      <c r="K3">
        <v>4.2166275903582573E-2</v>
      </c>
      <c r="L3">
        <v>5.2127499133348458E-2</v>
      </c>
      <c r="M3">
        <v>4.1091499850153923E-2</v>
      </c>
      <c r="N3">
        <v>3.4980649128556252E-2</v>
      </c>
      <c r="O3">
        <v>3.497997485101223E-2</v>
      </c>
      <c r="P3">
        <v>3.5168914124369621E-2</v>
      </c>
      <c r="Q3">
        <v>0.20427028834819791</v>
      </c>
      <c r="R3">
        <v>0.28960244357585913</v>
      </c>
      <c r="S3">
        <v>0.33726653456687927</v>
      </c>
      <c r="T3">
        <v>0.17970810830593109</v>
      </c>
      <c r="U3">
        <v>0.18043515831232071</v>
      </c>
      <c r="V3">
        <v>0.16797466576099401</v>
      </c>
      <c r="W3">
        <v>0.2527606338262558</v>
      </c>
      <c r="X3">
        <v>0.29122476279735571</v>
      </c>
      <c r="Y3">
        <v>0.12978301197290421</v>
      </c>
      <c r="Z3">
        <v>0.13050135970115659</v>
      </c>
      <c r="AA3">
        <v>0.1321995407342911</v>
      </c>
      <c r="AB3">
        <v>3.2676426693797112E-2</v>
      </c>
      <c r="AC3">
        <v>3.1848961487412453E-2</v>
      </c>
      <c r="AD3">
        <v>3.4535663202404983E-2</v>
      </c>
      <c r="AE3">
        <v>2.233116235584021E-2</v>
      </c>
      <c r="AF3">
        <v>2.2143375128507611E-2</v>
      </c>
      <c r="AG3">
        <v>2.2522787563502789E-2</v>
      </c>
      <c r="AH3">
        <v>6.506035104393959E-2</v>
      </c>
      <c r="AI3">
        <v>4.2445875704288483E-2</v>
      </c>
      <c r="AJ3">
        <v>4.6965651214122772E-2</v>
      </c>
      <c r="AK3">
        <v>3.444647416472435E-2</v>
      </c>
      <c r="AL3">
        <v>3.399292379617691E-2</v>
      </c>
      <c r="AM3">
        <v>3.4254038706421852E-2</v>
      </c>
      <c r="AN3">
        <v>6.3855264335870743E-2</v>
      </c>
      <c r="AO3">
        <v>7.853119820356369E-2</v>
      </c>
      <c r="AP3">
        <v>9.021373838186264E-2</v>
      </c>
      <c r="AQ3">
        <v>4.8400148749351501E-2</v>
      </c>
      <c r="AR3">
        <v>4.8400511965155602E-2</v>
      </c>
      <c r="AS3">
        <v>5.2418826147913933E-2</v>
      </c>
      <c r="AT3">
        <v>0.91514095664024353</v>
      </c>
      <c r="AU3">
        <v>0.81768843531608582</v>
      </c>
      <c r="AV3">
        <v>0.80557882785797119</v>
      </c>
      <c r="AW3">
        <v>6.3514474779367447E-2</v>
      </c>
      <c r="AX3">
        <v>0.1476465240120888</v>
      </c>
      <c r="AY3">
        <v>0.16485302895307541</v>
      </c>
      <c r="AZ3">
        <v>0.76842260360717773</v>
      </c>
      <c r="BA3">
        <v>1.138792037963867</v>
      </c>
      <c r="BB3">
        <v>1.3837264776229861</v>
      </c>
      <c r="BC3">
        <v>0.1884789764881134</v>
      </c>
      <c r="BD3">
        <v>0.1883173733949661</v>
      </c>
      <c r="BE3">
        <v>0.18863781541585919</v>
      </c>
      <c r="BF3">
        <v>7.0861120223999023</v>
      </c>
      <c r="BG3">
        <v>10.478580474853519</v>
      </c>
      <c r="BH3">
        <v>14.46337413787842</v>
      </c>
      <c r="BI3">
        <v>8.3129568099975586</v>
      </c>
      <c r="BJ3">
        <v>8.735682487487793</v>
      </c>
      <c r="BK3">
        <v>9.6682872772216797</v>
      </c>
      <c r="BL3">
        <v>5.1313138008117676</v>
      </c>
      <c r="BM3">
        <v>9.1118893623352051</v>
      </c>
      <c r="BN3">
        <v>9.9495143890380859</v>
      </c>
      <c r="BP3" s="16" t="str">
        <f>IF(OR(BI3 &lt; $BJ$29, BI3 &gt; $BJ$30), "Outlier", "")</f>
        <v/>
      </c>
      <c r="BQ3" s="16"/>
    </row>
    <row r="4" spans="1:69" x14ac:dyDescent="0.25">
      <c r="A4" t="s">
        <v>33</v>
      </c>
      <c r="C4">
        <v>6.2096649780869477E-2</v>
      </c>
      <c r="D4">
        <v>7.1007397025823593E-2</v>
      </c>
      <c r="E4">
        <v>5.503620021045208E-2</v>
      </c>
      <c r="F4">
        <v>5.272582545876503E-2</v>
      </c>
      <c r="G4">
        <v>5.2800124511122697E-2</v>
      </c>
      <c r="J4">
        <v>5.3440924733877182E-2</v>
      </c>
      <c r="K4">
        <v>4.2166475206613541E-2</v>
      </c>
      <c r="L4">
        <v>5.2127400413155563E-2</v>
      </c>
      <c r="M4">
        <v>4.1091350838541978E-2</v>
      </c>
      <c r="N4">
        <v>3.4980511292815208E-2</v>
      </c>
      <c r="O4">
        <v>3.4979762509465218E-2</v>
      </c>
      <c r="P4">
        <v>3.5168776288628578E-2</v>
      </c>
      <c r="Q4">
        <v>0.2042696624994278</v>
      </c>
      <c r="R4">
        <v>0.28960171341896063</v>
      </c>
      <c r="S4">
        <v>0.33725637197494512</v>
      </c>
      <c r="T4">
        <v>0.17970763891935351</v>
      </c>
      <c r="U4">
        <v>0.1804342046380043</v>
      </c>
      <c r="V4">
        <v>0.16797398030757901</v>
      </c>
      <c r="W4">
        <v>0.25275894999504089</v>
      </c>
      <c r="X4">
        <v>0.29122212529182429</v>
      </c>
      <c r="Y4">
        <v>0.12978208810091019</v>
      </c>
      <c r="Z4">
        <v>0.13050199300050741</v>
      </c>
      <c r="AA4">
        <v>0.13219963759183881</v>
      </c>
      <c r="AB4">
        <v>3.2674161717295647E-2</v>
      </c>
      <c r="AC4">
        <v>3.1847648322582238E-2</v>
      </c>
      <c r="AD4">
        <v>3.4541787579655647E-2</v>
      </c>
      <c r="AE4">
        <v>2.2330924868583679E-2</v>
      </c>
      <c r="AF4">
        <v>2.214320003986359E-2</v>
      </c>
      <c r="AG4">
        <v>2.252212539315224E-2</v>
      </c>
      <c r="AH4">
        <v>6.5059725195169449E-2</v>
      </c>
      <c r="AI4">
        <v>4.2449798434972763E-2</v>
      </c>
      <c r="AJ4">
        <v>4.6963749453425407E-2</v>
      </c>
      <c r="AK4">
        <v>3.444603830575943E-2</v>
      </c>
      <c r="AL4">
        <v>3.3992838114500053E-2</v>
      </c>
      <c r="AM4">
        <v>3.4253975376486778E-2</v>
      </c>
      <c r="AN4">
        <v>6.3854999840259552E-2</v>
      </c>
      <c r="AO4">
        <v>7.8531160950660706E-2</v>
      </c>
      <c r="AP4">
        <v>9.0213615447282791E-2</v>
      </c>
      <c r="AQ4">
        <v>4.8399601131677628E-2</v>
      </c>
      <c r="AR4">
        <v>4.8400888219475753E-2</v>
      </c>
      <c r="AS4">
        <v>5.241909995675087E-2</v>
      </c>
      <c r="AT4">
        <v>0.91514083743095398</v>
      </c>
      <c r="AU4">
        <v>0.81768947839736938</v>
      </c>
      <c r="AV4">
        <v>0.80557864904403687</v>
      </c>
      <c r="AW4">
        <v>6.3513938337564468E-2</v>
      </c>
      <c r="AX4">
        <v>0.14764852821826929</v>
      </c>
      <c r="AY4">
        <v>0.16485148668289179</v>
      </c>
      <c r="AZ4">
        <v>0.76842832565307617</v>
      </c>
      <c r="BA4">
        <v>1.1387842893600459</v>
      </c>
      <c r="BB4">
        <v>1.3837254047393801</v>
      </c>
      <c r="BC4">
        <v>0.18847899883985519</v>
      </c>
      <c r="BD4">
        <v>0.18831814825534821</v>
      </c>
      <c r="BE4">
        <v>0.1886372119188309</v>
      </c>
      <c r="BF4">
        <v>7.0861115455627441</v>
      </c>
      <c r="BG4">
        <v>10.47858142852783</v>
      </c>
      <c r="BH4">
        <v>14.46337461471558</v>
      </c>
      <c r="BI4">
        <v>8.312960147857666</v>
      </c>
      <c r="BJ4">
        <v>8.7356634140014648</v>
      </c>
      <c r="BK4">
        <v>9.6682829856872559</v>
      </c>
      <c r="BL4">
        <v>5.1313686370849609</v>
      </c>
      <c r="BM4">
        <v>9.1118850708007813</v>
      </c>
      <c r="BN4">
        <v>9.9495091438293457</v>
      </c>
      <c r="BP4" s="16" t="str">
        <f t="shared" ref="BP4:BP22" si="0">IF(OR(BI4 &lt; $BJ$29, BI4 &gt; $BJ$30), "Outlier", "")</f>
        <v/>
      </c>
      <c r="BQ4" s="16" t="str">
        <f t="shared" ref="BQ4:BQ22" si="1">IF(OR(BJ4 &lt; $BK$29, BJ4 &gt; $BK$30), "Outlier", "")</f>
        <v/>
      </c>
    </row>
    <row r="5" spans="1:69" x14ac:dyDescent="0.25">
      <c r="A5" t="s">
        <v>34</v>
      </c>
      <c r="C5">
        <v>6.2096888199448592E-2</v>
      </c>
      <c r="D5">
        <v>7.1007575839757919E-2</v>
      </c>
      <c r="E5">
        <v>5.503624863922596E-2</v>
      </c>
      <c r="F5">
        <v>5.2725886926054948E-2</v>
      </c>
      <c r="G5">
        <v>5.2800050005316727E-2</v>
      </c>
      <c r="J5">
        <v>5.3440513089299202E-2</v>
      </c>
      <c r="K5">
        <v>4.2166149243712432E-2</v>
      </c>
      <c r="L5">
        <v>5.2127286791801453E-2</v>
      </c>
      <c r="M5">
        <v>4.1091512888669968E-2</v>
      </c>
      <c r="N5">
        <v>3.4980474039912217E-2</v>
      </c>
      <c r="O5">
        <v>3.4979712218046188E-2</v>
      </c>
      <c r="P5">
        <v>3.516828827559948E-2</v>
      </c>
      <c r="Q5">
        <v>0.20426927506923681</v>
      </c>
      <c r="R5">
        <v>0.28960220515728002</v>
      </c>
      <c r="S5">
        <v>0.33725461363792419</v>
      </c>
      <c r="T5">
        <v>0.17970725893974299</v>
      </c>
      <c r="U5">
        <v>0.1804342865943909</v>
      </c>
      <c r="V5">
        <v>0.1679741367697716</v>
      </c>
      <c r="W5">
        <v>0.2527599036693573</v>
      </c>
      <c r="X5">
        <v>0.2912222146987915</v>
      </c>
      <c r="Y5">
        <v>0.12978264689445501</v>
      </c>
      <c r="Z5">
        <v>0.1305012181401253</v>
      </c>
      <c r="AA5">
        <v>0.1321987509727478</v>
      </c>
      <c r="AB5">
        <v>3.26730627566576E-2</v>
      </c>
      <c r="AC5">
        <v>3.1848987564444542E-2</v>
      </c>
      <c r="AD5">
        <v>3.4538773819804192E-2</v>
      </c>
      <c r="AE5">
        <v>2.2331300191581249E-2</v>
      </c>
      <c r="AF5">
        <v>2.21433499827981E-2</v>
      </c>
      <c r="AG5">
        <v>2.2522337734699249E-2</v>
      </c>
      <c r="AH5">
        <v>6.5059863030910492E-2</v>
      </c>
      <c r="AI5">
        <v>4.2449301108717918E-2</v>
      </c>
      <c r="AJ5">
        <v>4.6965237706899643E-2</v>
      </c>
      <c r="AK5">
        <v>3.4446200355887413E-2</v>
      </c>
      <c r="AL5">
        <v>3.3993076533079147E-2</v>
      </c>
      <c r="AM5">
        <v>3.4254511818289757E-2</v>
      </c>
      <c r="AN5">
        <v>6.3854958862066269E-2</v>
      </c>
      <c r="AO5">
        <v>7.8530550003051758E-2</v>
      </c>
      <c r="AP5">
        <v>9.0213652700185776E-2</v>
      </c>
      <c r="AQ5">
        <v>4.8399586230516427E-2</v>
      </c>
      <c r="AR5">
        <v>4.8400511965155602E-2</v>
      </c>
      <c r="AS5">
        <v>5.2418548613786697E-2</v>
      </c>
      <c r="AT5">
        <v>0.91513994336128235</v>
      </c>
      <c r="AU5">
        <v>0.81768852472305298</v>
      </c>
      <c r="AV5">
        <v>0.80557858943939209</v>
      </c>
      <c r="AW5">
        <v>6.3514299690723419E-2</v>
      </c>
      <c r="AX5">
        <v>0.14764786511659619</v>
      </c>
      <c r="AY5">
        <v>0.16485228389501569</v>
      </c>
      <c r="AZ5">
        <v>0.76843810081481934</v>
      </c>
      <c r="BA5">
        <v>1.1387848258018489</v>
      </c>
      <c r="BB5">
        <v>1.383726060390472</v>
      </c>
      <c r="BC5">
        <v>0.18847793340682981</v>
      </c>
      <c r="BD5">
        <v>0.18831729143857959</v>
      </c>
      <c r="BE5">
        <v>0.18863774836063391</v>
      </c>
      <c r="BF5">
        <v>7.0861110687255859</v>
      </c>
      <c r="BG5">
        <v>10.47858142852783</v>
      </c>
      <c r="BH5">
        <v>14.463376998901371</v>
      </c>
      <c r="BI5">
        <v>8.312981128692627</v>
      </c>
      <c r="BJ5">
        <v>8.7356600761413574</v>
      </c>
      <c r="BK5">
        <v>9.6683259010314941</v>
      </c>
      <c r="BL5">
        <v>5.1312425136566162</v>
      </c>
      <c r="BM5">
        <v>9.1118874549865723</v>
      </c>
      <c r="BN5">
        <v>9.9495105743408203</v>
      </c>
      <c r="BP5" s="16" t="str">
        <f t="shared" si="0"/>
        <v/>
      </c>
      <c r="BQ5" s="16" t="str">
        <f t="shared" si="1"/>
        <v/>
      </c>
    </row>
    <row r="6" spans="1:69" x14ac:dyDescent="0.25">
      <c r="A6" t="s">
        <v>35</v>
      </c>
      <c r="C6">
        <v>6.2096662819385529E-2</v>
      </c>
      <c r="D6">
        <v>7.1007575839757919E-2</v>
      </c>
      <c r="E6">
        <v>5.5036351084709167E-2</v>
      </c>
      <c r="F6">
        <v>5.2726361900568008E-2</v>
      </c>
      <c r="G6">
        <v>5.280037596821785E-2</v>
      </c>
      <c r="J6">
        <v>5.344066210091114E-2</v>
      </c>
      <c r="K6">
        <v>4.2166676372289658E-2</v>
      </c>
      <c r="L6">
        <v>5.2127625793218613E-2</v>
      </c>
      <c r="M6">
        <v>4.1091574355959892E-2</v>
      </c>
      <c r="N6">
        <v>3.4980511292815208E-2</v>
      </c>
      <c r="O6">
        <v>3.4979725256562233E-2</v>
      </c>
      <c r="P6">
        <v>3.5168023779988289E-2</v>
      </c>
      <c r="Q6">
        <v>0.20426928251981741</v>
      </c>
      <c r="R6">
        <v>0.28960232436656952</v>
      </c>
      <c r="S6">
        <v>0.33726558089256292</v>
      </c>
      <c r="T6">
        <v>0.1797076016664505</v>
      </c>
      <c r="U6">
        <v>0.1804340481758118</v>
      </c>
      <c r="V6">
        <v>0.16797466576099401</v>
      </c>
      <c r="W6">
        <v>0.25275765359401697</v>
      </c>
      <c r="X6">
        <v>0.29122085869312292</v>
      </c>
      <c r="Y6">
        <v>0.12978288531303411</v>
      </c>
      <c r="Z6">
        <v>0.13050059229135511</v>
      </c>
      <c r="AA6">
        <v>0.13219935446977621</v>
      </c>
      <c r="AB6">
        <v>3.2673574984073639E-2</v>
      </c>
      <c r="AC6">
        <v>3.184833750128746E-2</v>
      </c>
      <c r="AD6">
        <v>3.4536838531494141E-2</v>
      </c>
      <c r="AE6">
        <v>2.2331275045871731E-2</v>
      </c>
      <c r="AF6">
        <v>2.2143149748444561E-2</v>
      </c>
      <c r="AG6">
        <v>2.252273820340633E-2</v>
      </c>
      <c r="AH6">
        <v>6.5059863030910492E-2</v>
      </c>
      <c r="AI6">
        <v>4.244643822312355E-2</v>
      </c>
      <c r="AJ6">
        <v>4.6966074034571648E-2</v>
      </c>
      <c r="AK6">
        <v>3.4445974975824363E-2</v>
      </c>
      <c r="AL6">
        <v>3.3992724493145943E-2</v>
      </c>
      <c r="AM6">
        <v>3.4253925085067749E-2</v>
      </c>
      <c r="AN6">
        <v>6.3855085521936417E-2</v>
      </c>
      <c r="AO6">
        <v>7.8530900180339813E-2</v>
      </c>
      <c r="AP6">
        <v>9.0213600546121597E-2</v>
      </c>
      <c r="AQ6">
        <v>4.8399524763226509E-2</v>
      </c>
      <c r="AR6">
        <v>4.8400850966572762E-2</v>
      </c>
      <c r="AS6">
        <v>5.2418675273656852E-2</v>
      </c>
      <c r="AT6">
        <v>0.91514059901237488</v>
      </c>
      <c r="AU6">
        <v>0.81768864393234253</v>
      </c>
      <c r="AV6">
        <v>0.80557847023010254</v>
      </c>
      <c r="AW6">
        <v>6.3514426350593567E-2</v>
      </c>
      <c r="AX6">
        <v>0.14764569699764249</v>
      </c>
      <c r="AY6">
        <v>0.1648511812090874</v>
      </c>
      <c r="AZ6">
        <v>0.76842629909515381</v>
      </c>
      <c r="BA6">
        <v>1.1387825608253479</v>
      </c>
      <c r="BB6">
        <v>1.3837248086929319</v>
      </c>
      <c r="BC6">
        <v>0.1884784251451492</v>
      </c>
      <c r="BD6">
        <v>0.18831724673509601</v>
      </c>
      <c r="BE6">
        <v>0.18863749504089361</v>
      </c>
      <c r="BF6">
        <v>7.0861115455627441</v>
      </c>
      <c r="BG6">
        <v>10.478578567504879</v>
      </c>
      <c r="BH6">
        <v>14.46337461471558</v>
      </c>
      <c r="BI6">
        <v>8.3129072189331055</v>
      </c>
      <c r="BJ6">
        <v>8.7356572151184082</v>
      </c>
      <c r="BK6">
        <v>9.6683034896850586</v>
      </c>
      <c r="BL6">
        <v>5.1312870979309082</v>
      </c>
      <c r="BM6">
        <v>9.1118884086608887</v>
      </c>
      <c r="BN6">
        <v>9.9495105743408203</v>
      </c>
      <c r="BP6" s="16" t="str">
        <f t="shared" si="0"/>
        <v/>
      </c>
      <c r="BQ6" s="16" t="str">
        <f t="shared" si="1"/>
        <v/>
      </c>
    </row>
    <row r="7" spans="1:69" x14ac:dyDescent="0.25">
      <c r="A7" t="s">
        <v>36</v>
      </c>
      <c r="C7">
        <v>6.2097012996673577E-2</v>
      </c>
      <c r="D7">
        <v>7.1007311344146729E-2</v>
      </c>
      <c r="E7">
        <v>5.503622442483902E-2</v>
      </c>
      <c r="F7">
        <v>5.2726348862051957E-2</v>
      </c>
      <c r="G7">
        <v>5.2800225093960762E-2</v>
      </c>
      <c r="J7">
        <v>5.3440174087882042E-2</v>
      </c>
      <c r="K7">
        <v>4.2166300117969513E-2</v>
      </c>
      <c r="L7">
        <v>5.2127387374639511E-2</v>
      </c>
      <c r="M7">
        <v>4.1091363877058029E-2</v>
      </c>
      <c r="N7">
        <v>3.4980487078428268E-2</v>
      </c>
      <c r="O7">
        <v>3.4979837015271187E-2</v>
      </c>
      <c r="P7">
        <v>3.516833670437336E-2</v>
      </c>
      <c r="Q7">
        <v>0.2042678892612457</v>
      </c>
      <c r="R7">
        <v>0.28960168361663818</v>
      </c>
      <c r="S7">
        <v>0.33726835250854492</v>
      </c>
      <c r="T7">
        <v>0.17970782518386841</v>
      </c>
      <c r="U7">
        <v>0.18043449521064761</v>
      </c>
      <c r="V7">
        <v>0.1679728776216507</v>
      </c>
      <c r="W7">
        <v>0.25276027619838709</v>
      </c>
      <c r="X7">
        <v>0.29122115671634669</v>
      </c>
      <c r="Y7">
        <v>0.12978262454271319</v>
      </c>
      <c r="Z7">
        <v>0.13050041347742081</v>
      </c>
      <c r="AA7">
        <v>0.1321991831064224</v>
      </c>
      <c r="AB7">
        <v>3.2673651352524757E-2</v>
      </c>
      <c r="AC7">
        <v>3.1847374513745308E-2</v>
      </c>
      <c r="AD7">
        <v>3.4535938873887062E-2</v>
      </c>
      <c r="AE7">
        <v>2.233085036277771E-2</v>
      </c>
      <c r="AF7">
        <v>2.214373741298914E-2</v>
      </c>
      <c r="AG7">
        <v>2.2522250190377239E-2</v>
      </c>
      <c r="AH7">
        <v>6.5061386674642563E-2</v>
      </c>
      <c r="AI7">
        <v>4.2450636625289917E-2</v>
      </c>
      <c r="AJ7">
        <v>4.6965437009930611E-2</v>
      </c>
      <c r="AK7">
        <v>3.4446561709046357E-2</v>
      </c>
      <c r="AL7">
        <v>3.3993212506175041E-2</v>
      </c>
      <c r="AM7">
        <v>3.4254087135195732E-2</v>
      </c>
      <c r="AN7">
        <v>6.3855215907096863E-2</v>
      </c>
      <c r="AO7">
        <v>7.8531134873628616E-2</v>
      </c>
      <c r="AP7">
        <v>9.0213611721992493E-2</v>
      </c>
      <c r="AQ7">
        <v>4.8400137573480613E-2</v>
      </c>
      <c r="AR7">
        <v>4.8400912433862693E-2</v>
      </c>
      <c r="AS7">
        <v>5.2418636158108711E-2</v>
      </c>
      <c r="AT7">
        <v>0.91514080762863159</v>
      </c>
      <c r="AU7">
        <v>0.81768947839736938</v>
      </c>
      <c r="AV7">
        <v>0.80557864904403687</v>
      </c>
      <c r="AW7">
        <v>6.3513677567243576E-2</v>
      </c>
      <c r="AX7">
        <v>0.1476466506719589</v>
      </c>
      <c r="AY7">
        <v>0.16485089063644409</v>
      </c>
      <c r="AZ7">
        <v>0.76842847466468811</v>
      </c>
      <c r="BA7">
        <v>1.1387843489646909</v>
      </c>
      <c r="BB7">
        <v>1.3837277293205259</v>
      </c>
      <c r="BC7">
        <v>0.18847883492708209</v>
      </c>
      <c r="BD7">
        <v>0.1883171871304512</v>
      </c>
      <c r="BE7">
        <v>0.18863729387521741</v>
      </c>
      <c r="BF7">
        <v>7.0861124992370614</v>
      </c>
      <c r="BG7">
        <v>10.478579998016359</v>
      </c>
      <c r="BH7">
        <v>14.46337270736694</v>
      </c>
      <c r="BI7">
        <v>8.3130021095275879</v>
      </c>
      <c r="BJ7">
        <v>8.7356657981872559</v>
      </c>
      <c r="BK7">
        <v>9.6682567596435547</v>
      </c>
      <c r="BL7">
        <v>5.1313638687133789</v>
      </c>
      <c r="BM7">
        <v>9.1118836402893066</v>
      </c>
      <c r="BN7">
        <v>9.9495096206665039</v>
      </c>
      <c r="BP7" s="16" t="str">
        <f t="shared" si="0"/>
        <v/>
      </c>
      <c r="BQ7" s="16" t="str">
        <f t="shared" si="1"/>
        <v/>
      </c>
    </row>
    <row r="8" spans="1:69" x14ac:dyDescent="0.25">
      <c r="A8" t="s">
        <v>37</v>
      </c>
      <c r="C8">
        <v>6.2096824869513512E-2</v>
      </c>
      <c r="D8">
        <v>7.1007188409566879E-2</v>
      </c>
      <c r="E8">
        <v>5.5036287754774087E-2</v>
      </c>
      <c r="F8">
        <v>5.2726337686181068E-2</v>
      </c>
      <c r="G8">
        <v>5.2800185978412628E-2</v>
      </c>
      <c r="J8">
        <v>5.3440950810909271E-2</v>
      </c>
      <c r="K8">
        <v>4.2166300117969513E-2</v>
      </c>
      <c r="L8">
        <v>5.2127424627542503E-2</v>
      </c>
      <c r="M8">
        <v>4.1091436520218849E-2</v>
      </c>
      <c r="N8">
        <v>3.4980425611138337E-2</v>
      </c>
      <c r="O8">
        <v>3.4979801625013351E-2</v>
      </c>
      <c r="P8">
        <v>3.516831248998642E-2</v>
      </c>
      <c r="Q8">
        <v>0.2042679488658905</v>
      </c>
      <c r="R8">
        <v>0.28960233926773071</v>
      </c>
      <c r="S8">
        <v>0.33725418150424957</v>
      </c>
      <c r="T8">
        <v>0.17970769852399829</v>
      </c>
      <c r="U8">
        <v>0.18043538182973859</v>
      </c>
      <c r="V8">
        <v>0.1679740026593208</v>
      </c>
      <c r="W8">
        <v>0.25276020169258118</v>
      </c>
      <c r="X8">
        <v>0.29122214019298548</v>
      </c>
      <c r="Y8">
        <v>0.1297827884554863</v>
      </c>
      <c r="Z8">
        <v>0.13050162792205811</v>
      </c>
      <c r="AA8">
        <v>0.1321988254785538</v>
      </c>
      <c r="AB8">
        <v>3.2668363302946091E-2</v>
      </c>
      <c r="AC8">
        <v>3.1849212944507599E-2</v>
      </c>
      <c r="AD8">
        <v>3.4542175009846687E-2</v>
      </c>
      <c r="AE8">
        <v>2.2330963052809238E-2</v>
      </c>
      <c r="AF8">
        <v>2.2143312729895111E-2</v>
      </c>
      <c r="AG8">
        <v>2.252276241779327E-2</v>
      </c>
      <c r="AH8">
        <v>6.5059900283813477E-2</v>
      </c>
      <c r="AI8">
        <v>4.2450739070773118E-2</v>
      </c>
      <c r="AJ8">
        <v>4.6965450048446662E-2</v>
      </c>
      <c r="AK8">
        <v>3.4446625038981438E-2</v>
      </c>
      <c r="AL8">
        <v>3.3993162214756012E-2</v>
      </c>
      <c r="AM8">
        <v>3.425426222383976E-2</v>
      </c>
      <c r="AN8">
        <v>6.385522335767746E-2</v>
      </c>
      <c r="AO8">
        <v>7.8530661761760712E-2</v>
      </c>
      <c r="AP8">
        <v>9.0213660150766373E-2</v>
      </c>
      <c r="AQ8">
        <v>4.8400061205029488E-2</v>
      </c>
      <c r="AR8">
        <v>4.8400538042187691E-2</v>
      </c>
      <c r="AS8">
        <v>5.241909995675087E-2</v>
      </c>
      <c r="AT8">
        <v>0.91514033079147339</v>
      </c>
      <c r="AU8">
        <v>0.81768956780433655</v>
      </c>
      <c r="AV8">
        <v>0.80557781457901001</v>
      </c>
      <c r="AW8">
        <v>6.3513636589050293E-2</v>
      </c>
      <c r="AX8">
        <v>0.14764527231454849</v>
      </c>
      <c r="AY8">
        <v>0.16485382616519931</v>
      </c>
      <c r="AZ8">
        <v>0.76842132210731506</v>
      </c>
      <c r="BA8">
        <v>1.1387841105461121</v>
      </c>
      <c r="BB8">
        <v>1.383727490901947</v>
      </c>
      <c r="BC8">
        <v>0.1884784922003746</v>
      </c>
      <c r="BD8">
        <v>0.18831728398799899</v>
      </c>
      <c r="BE8">
        <v>0.18863698840141299</v>
      </c>
      <c r="BF8">
        <v>7.0861120223999023</v>
      </c>
      <c r="BG8">
        <v>10.47858095169067</v>
      </c>
      <c r="BH8">
        <v>14.46337366104126</v>
      </c>
      <c r="BI8">
        <v>8.3129334449768066</v>
      </c>
      <c r="BJ8">
        <v>8.7356767654418945</v>
      </c>
      <c r="BK8">
        <v>9.6682262420654297</v>
      </c>
      <c r="BL8">
        <v>5.1313095092773438</v>
      </c>
      <c r="BM8">
        <v>9.1118850708007813</v>
      </c>
      <c r="BN8">
        <v>9.9495091438293457</v>
      </c>
      <c r="BP8" s="16" t="str">
        <f t="shared" si="0"/>
        <v/>
      </c>
      <c r="BQ8" s="16" t="str">
        <f t="shared" si="1"/>
        <v/>
      </c>
    </row>
    <row r="9" spans="1:69" x14ac:dyDescent="0.25">
      <c r="A9" t="s">
        <v>38</v>
      </c>
      <c r="C9">
        <v>6.2096551060676568E-2</v>
      </c>
      <c r="D9">
        <v>7.1007523685693741E-2</v>
      </c>
      <c r="E9">
        <v>5.5036274716258049E-2</v>
      </c>
      <c r="F9">
        <v>5.272580124437809E-2</v>
      </c>
      <c r="G9">
        <v>5.2799826487898827E-2</v>
      </c>
      <c r="J9">
        <v>5.3440524265170097E-2</v>
      </c>
      <c r="K9">
        <v>4.2166225612163537E-2</v>
      </c>
      <c r="L9">
        <v>5.2127337083220482E-2</v>
      </c>
      <c r="M9">
        <v>4.1091324761509902E-2</v>
      </c>
      <c r="N9">
        <v>3.4980488941073418E-2</v>
      </c>
      <c r="O9">
        <v>3.4979324787855148E-2</v>
      </c>
      <c r="P9">
        <v>3.5168062895536423E-2</v>
      </c>
      <c r="Q9">
        <v>0.20426905900239939</v>
      </c>
      <c r="R9">
        <v>0.28960235416889191</v>
      </c>
      <c r="S9">
        <v>0.33725494146347051</v>
      </c>
      <c r="T9">
        <v>0.1797078400850296</v>
      </c>
      <c r="U9">
        <v>0.18043387681245801</v>
      </c>
      <c r="V9">
        <v>0.16797316074371341</v>
      </c>
      <c r="W9">
        <v>0.25275976955890661</v>
      </c>
      <c r="X9">
        <v>0.29122543334960938</v>
      </c>
      <c r="Y9">
        <v>0.1297824755311012</v>
      </c>
      <c r="Z9">
        <v>0.1305013373494148</v>
      </c>
      <c r="AA9">
        <v>0.1321988254785538</v>
      </c>
      <c r="AB9">
        <v>3.2670024782419198E-2</v>
      </c>
      <c r="AC9">
        <v>3.1850200146436691E-2</v>
      </c>
      <c r="AD9">
        <v>3.4540187567472458E-2</v>
      </c>
      <c r="AE9">
        <v>2.2331187501549721E-2</v>
      </c>
      <c r="AF9">
        <v>2.2143174894154068E-2</v>
      </c>
      <c r="AG9">
        <v>2.2522588260471821E-2</v>
      </c>
      <c r="AH9">
        <v>6.5060026943683624E-2</v>
      </c>
      <c r="AI9">
        <v>4.2448749765753753E-2</v>
      </c>
      <c r="AJ9">
        <v>4.6966150403022773E-2</v>
      </c>
      <c r="AK9">
        <v>3.4445812925696373E-2</v>
      </c>
      <c r="AL9">
        <v>3.3993050456047058E-2</v>
      </c>
      <c r="AM9">
        <v>3.4254712983965867E-2</v>
      </c>
      <c r="AN9">
        <v>6.385514885187149E-2</v>
      </c>
      <c r="AO9">
        <v>7.8530486673116684E-2</v>
      </c>
      <c r="AP9">
        <v>9.0213648974895477E-2</v>
      </c>
      <c r="AQ9">
        <v>4.8400036990642548E-2</v>
      </c>
      <c r="AR9">
        <v>4.8400323837995529E-2</v>
      </c>
      <c r="AS9">
        <v>5.2418762817978859E-2</v>
      </c>
      <c r="AT9">
        <v>0.91514074802398682</v>
      </c>
      <c r="AU9">
        <v>0.81768974661827087</v>
      </c>
      <c r="AV9">
        <v>0.80557733774185181</v>
      </c>
      <c r="AW9">
        <v>6.3513875007629395E-2</v>
      </c>
      <c r="AX9">
        <v>0.147647425532341</v>
      </c>
      <c r="AY9">
        <v>0.16485230624675751</v>
      </c>
      <c r="AZ9">
        <v>0.76842617988586426</v>
      </c>
      <c r="BA9">
        <v>1.1387802362442021</v>
      </c>
      <c r="BB9">
        <v>1.3837265968322749</v>
      </c>
      <c r="BC9">
        <v>0.1884781867265701</v>
      </c>
      <c r="BD9">
        <v>0.18831752240657809</v>
      </c>
      <c r="BE9">
        <v>0.18863726407289511</v>
      </c>
      <c r="BF9">
        <v>7.0861115455627441</v>
      </c>
      <c r="BG9">
        <v>10.478578090667719</v>
      </c>
      <c r="BH9">
        <v>14.463375568389891</v>
      </c>
      <c r="BI9">
        <v>8.3129339218139648</v>
      </c>
      <c r="BJ9">
        <v>8.7356629371643066</v>
      </c>
      <c r="BK9">
        <v>9.6682953834533691</v>
      </c>
      <c r="BL9">
        <v>5.1314456462860107</v>
      </c>
      <c r="BM9">
        <v>9.1118898391723633</v>
      </c>
      <c r="BN9">
        <v>9.9495081901550293</v>
      </c>
      <c r="BP9" s="16" t="str">
        <f t="shared" si="0"/>
        <v/>
      </c>
      <c r="BQ9" s="16" t="str">
        <f t="shared" si="1"/>
        <v/>
      </c>
    </row>
    <row r="10" spans="1:69" x14ac:dyDescent="0.25">
      <c r="A10" t="s">
        <v>39</v>
      </c>
      <c r="C10">
        <v>6.2096875160932541E-2</v>
      </c>
      <c r="D10">
        <v>7.1007497608661652E-2</v>
      </c>
      <c r="E10">
        <v>5.5036263540387147E-2</v>
      </c>
      <c r="F10">
        <v>5.2725600078701973E-2</v>
      </c>
      <c r="G10">
        <v>5.2800286561250687E-2</v>
      </c>
      <c r="J10">
        <v>5.3440714254975319E-2</v>
      </c>
      <c r="K10">
        <v>4.2166337370872498E-2</v>
      </c>
      <c r="L10">
        <v>5.212751217186451E-2</v>
      </c>
      <c r="M10">
        <v>4.1091414168477058E-2</v>
      </c>
      <c r="N10">
        <v>3.4980561584234238E-2</v>
      </c>
      <c r="O10">
        <v>3.4979823976755142E-2</v>
      </c>
      <c r="P10">
        <v>3.516828827559948E-2</v>
      </c>
      <c r="Q10">
        <v>0.2042689174413681</v>
      </c>
      <c r="R10">
        <v>0.28960259258747101</v>
      </c>
      <c r="S10">
        <v>0.3372553288936615</v>
      </c>
      <c r="T10">
        <v>0.17970720678567889</v>
      </c>
      <c r="U10">
        <v>0.18043491989374161</v>
      </c>
      <c r="V10">
        <v>0.16797356307506561</v>
      </c>
      <c r="W10">
        <v>0.25275923311710358</v>
      </c>
      <c r="X10">
        <v>0.29122428596019739</v>
      </c>
      <c r="Y10">
        <v>0.1297827735543251</v>
      </c>
      <c r="Z10">
        <v>0.13050077110528949</v>
      </c>
      <c r="AA10">
        <v>0.13219866901636121</v>
      </c>
      <c r="AB10">
        <v>3.2671473920345313E-2</v>
      </c>
      <c r="AC10">
        <v>3.1848112121224403E-2</v>
      </c>
      <c r="AD10">
        <v>3.4535225480794907E-2</v>
      </c>
      <c r="AE10">
        <v>2.2331112995743752E-2</v>
      </c>
      <c r="AF10">
        <v>2.2143399342894551E-2</v>
      </c>
      <c r="AG10">
        <v>2.2522837854921821E-2</v>
      </c>
      <c r="AH10">
        <v>6.5059900283813477E-2</v>
      </c>
      <c r="AI10">
        <v>4.2448187246918678E-2</v>
      </c>
      <c r="AJ10">
        <v>4.6964935958385468E-2</v>
      </c>
      <c r="AK10">
        <v>3.4446299076080322E-2</v>
      </c>
      <c r="AL10">
        <v>3.3993000164628029E-2</v>
      </c>
      <c r="AM10">
        <v>3.4254487603902817E-2</v>
      </c>
      <c r="AN10">
        <v>6.3855212181806564E-2</v>
      </c>
      <c r="AO10">
        <v>7.8530639410018921E-2</v>
      </c>
      <c r="AP10">
        <v>9.0213675051927567E-2</v>
      </c>
      <c r="AQ10">
        <v>4.8399699851870537E-2</v>
      </c>
      <c r="AR10">
        <v>4.840056411921978E-2</v>
      </c>
      <c r="AS10">
        <v>5.2418725565075867E-2</v>
      </c>
      <c r="AT10">
        <v>0.91514095664024353</v>
      </c>
      <c r="AU10">
        <v>0.81768923997879028</v>
      </c>
      <c r="AV10">
        <v>0.80557799339294434</v>
      </c>
      <c r="AW10">
        <v>6.3513759523630142E-2</v>
      </c>
      <c r="AX10">
        <v>0.14764612913131711</v>
      </c>
      <c r="AY10">
        <v>0.16485217958688739</v>
      </c>
      <c r="AZ10">
        <v>0.76843202114105225</v>
      </c>
      <c r="BA10">
        <v>1.1387801766395571</v>
      </c>
      <c r="BB10">
        <v>1.383727490901947</v>
      </c>
      <c r="BC10">
        <v>0.188478983938694</v>
      </c>
      <c r="BD10">
        <v>0.18831801414489749</v>
      </c>
      <c r="BE10">
        <v>0.1886366009712219</v>
      </c>
      <c r="BF10">
        <v>7.0861115455627441</v>
      </c>
      <c r="BG10">
        <v>10.47857618331909</v>
      </c>
      <c r="BH10">
        <v>14.46337366104126</v>
      </c>
      <c r="BI10">
        <v>8.3129110336303711</v>
      </c>
      <c r="BJ10">
        <v>8.7356629371643066</v>
      </c>
      <c r="BK10">
        <v>9.668281078338623</v>
      </c>
      <c r="BL10">
        <v>5.1313498020172119</v>
      </c>
      <c r="BM10">
        <v>9.1118826866149902</v>
      </c>
      <c r="BN10">
        <v>9.9495100975036621</v>
      </c>
      <c r="BP10" s="16" t="str">
        <f t="shared" si="0"/>
        <v/>
      </c>
      <c r="BQ10" s="16" t="str">
        <f t="shared" si="1"/>
        <v/>
      </c>
    </row>
    <row r="11" spans="1:69" x14ac:dyDescent="0.25">
      <c r="A11" t="s">
        <v>40</v>
      </c>
      <c r="C11">
        <v>6.2096638604998589E-2</v>
      </c>
      <c r="D11">
        <v>7.1007374674081802E-2</v>
      </c>
      <c r="E11">
        <v>5.5036311969161027E-2</v>
      </c>
      <c r="F11">
        <v>5.2726311609148979E-2</v>
      </c>
      <c r="G11">
        <v>5.2800225093960762E-2</v>
      </c>
      <c r="J11">
        <v>5.3440611809492111E-2</v>
      </c>
      <c r="K11">
        <v>4.2166287079453468E-2</v>
      </c>
      <c r="L11">
        <v>5.212748795747757E-2</v>
      </c>
      <c r="M11">
        <v>4.1091425344347947E-2</v>
      </c>
      <c r="N11">
        <v>3.4980537369847298E-2</v>
      </c>
      <c r="O11">
        <v>3.4979762509465218E-2</v>
      </c>
      <c r="P11">
        <v>3.5168150439858437E-2</v>
      </c>
      <c r="Q11">
        <v>0.20426937192678449</v>
      </c>
      <c r="R11">
        <v>0.28960204124450678</v>
      </c>
      <c r="S11">
        <v>0.33726222813129431</v>
      </c>
      <c r="T11">
        <v>0.17970723658800131</v>
      </c>
      <c r="U11">
        <v>0.18043433874845499</v>
      </c>
      <c r="V11">
        <v>0.1679732948541641</v>
      </c>
      <c r="W11">
        <v>0.25275985896587372</v>
      </c>
      <c r="X11">
        <v>0.29122865200042719</v>
      </c>
      <c r="Y11">
        <v>0.12978282570838931</v>
      </c>
      <c r="Z11">
        <v>0.13050126284360891</v>
      </c>
      <c r="AA11">
        <v>0.1321988254785538</v>
      </c>
      <c r="AB11">
        <v>3.267386183142662E-2</v>
      </c>
      <c r="AC11">
        <v>3.1850224360823631E-2</v>
      </c>
      <c r="AD11">
        <v>3.4542549401521683E-2</v>
      </c>
      <c r="AE11">
        <v>2.233108785003424E-2</v>
      </c>
      <c r="AF11">
        <v>2.214320003986359E-2</v>
      </c>
      <c r="AG11">
        <v>2.2522825747728351E-2</v>
      </c>
      <c r="AH11">
        <v>6.5060198307037354E-2</v>
      </c>
      <c r="AI11">
        <v>4.2445212602615363E-2</v>
      </c>
      <c r="AJ11">
        <v>4.6964200213551521E-2</v>
      </c>
      <c r="AK11">
        <v>3.4446263685822487E-2</v>
      </c>
      <c r="AL11">
        <v>3.3993000164628029E-2</v>
      </c>
      <c r="AM11">
        <v>3.4254137426614761E-2</v>
      </c>
      <c r="AN11">
        <v>6.38551265001297E-2</v>
      </c>
      <c r="AO11">
        <v>7.8531064093112946E-2</v>
      </c>
      <c r="AP11">
        <v>9.0213652700185776E-2</v>
      </c>
      <c r="AQ11">
        <v>4.8400111496448517E-2</v>
      </c>
      <c r="AR11">
        <v>4.8400538042187691E-2</v>
      </c>
      <c r="AS11">
        <v>5.241863802075386E-2</v>
      </c>
      <c r="AT11">
        <v>0.91514179110527039</v>
      </c>
      <c r="AU11">
        <v>0.81768804788589478</v>
      </c>
      <c r="AV11">
        <v>0.80557805299758911</v>
      </c>
      <c r="AW11">
        <v>6.3514247536659241E-2</v>
      </c>
      <c r="AX11">
        <v>0.147647850215435</v>
      </c>
      <c r="AY11">
        <v>0.16485090553760531</v>
      </c>
      <c r="AZ11">
        <v>0.76843789219856262</v>
      </c>
      <c r="BA11">
        <v>1.138780415058136</v>
      </c>
      <c r="BB11">
        <v>1.383726239204407</v>
      </c>
      <c r="BC11">
        <v>0.18847870081663129</v>
      </c>
      <c r="BD11">
        <v>0.18831735104322431</v>
      </c>
      <c r="BE11">
        <v>0.1886370852589607</v>
      </c>
      <c r="BF11">
        <v>7.0861115455627441</v>
      </c>
      <c r="BG11">
        <v>10.47857666015625</v>
      </c>
      <c r="BH11">
        <v>14.463375568389891</v>
      </c>
      <c r="BI11">
        <v>8.3129429817199707</v>
      </c>
      <c r="BJ11">
        <v>8.7356696128845215</v>
      </c>
      <c r="BK11">
        <v>9.6682639122009277</v>
      </c>
      <c r="BL11">
        <v>5.131295919418335</v>
      </c>
      <c r="BM11">
        <v>9.1118850708007813</v>
      </c>
      <c r="BN11">
        <v>9.9495096206665039</v>
      </c>
      <c r="BP11" s="16" t="str">
        <f t="shared" si="0"/>
        <v/>
      </c>
      <c r="BQ11" s="16" t="str">
        <f t="shared" si="1"/>
        <v/>
      </c>
    </row>
    <row r="12" spans="1:69" x14ac:dyDescent="0.25">
      <c r="A12" t="s">
        <v>41</v>
      </c>
      <c r="C12">
        <v>6.2097400426864617E-2</v>
      </c>
      <c r="D12">
        <v>7.100764662027359E-2</v>
      </c>
      <c r="E12">
        <v>5.5036073550581932E-2</v>
      </c>
      <c r="F12">
        <v>5.2726173773407943E-2</v>
      </c>
      <c r="G12">
        <v>5.2800299599766731E-2</v>
      </c>
      <c r="J12">
        <v>5.3440200164914131E-2</v>
      </c>
      <c r="K12">
        <v>4.2166061699390411E-2</v>
      </c>
      <c r="L12">
        <v>5.2127363160252571E-2</v>
      </c>
      <c r="M12">
        <v>4.1091363877058029E-2</v>
      </c>
      <c r="N12">
        <v>3.4980462864041328E-2</v>
      </c>
      <c r="O12">
        <v>3.4979762509465218E-2</v>
      </c>
      <c r="P12">
        <v>3.5168249160051353E-2</v>
      </c>
      <c r="Q12">
        <v>0.20426791161298749</v>
      </c>
      <c r="R12">
        <v>0.28960219025611877</v>
      </c>
      <c r="S12">
        <v>0.33725845813751221</v>
      </c>
      <c r="T12">
        <v>0.17970731109380719</v>
      </c>
      <c r="U12">
        <v>0.1804351806640625</v>
      </c>
      <c r="V12">
        <v>0.16797364503145221</v>
      </c>
      <c r="W12">
        <v>0.25275970995426178</v>
      </c>
      <c r="X12">
        <v>0.29122328758239752</v>
      </c>
      <c r="Y12">
        <v>0.12978264689445501</v>
      </c>
      <c r="Z12">
        <v>0.13050114363431931</v>
      </c>
      <c r="AA12">
        <v>0.13219885528087619</v>
      </c>
      <c r="AB12">
        <v>3.2671449705958373E-2</v>
      </c>
      <c r="AC12">
        <v>3.1849486753344543E-2</v>
      </c>
      <c r="AD12">
        <v>3.4536775201559067E-2</v>
      </c>
      <c r="AE12">
        <v>2.2331287153065201E-2</v>
      </c>
      <c r="AF12">
        <v>2.2143262438476089E-2</v>
      </c>
      <c r="AG12">
        <v>2.2522624582052231E-2</v>
      </c>
      <c r="AH12">
        <v>6.505996361374855E-2</v>
      </c>
      <c r="AI12">
        <v>4.2446186766028397E-2</v>
      </c>
      <c r="AJ12">
        <v>4.6966249123215682E-2</v>
      </c>
      <c r="AK12">
        <v>3.4445812925696373E-2</v>
      </c>
      <c r="AL12">
        <v>3.3993374556303017E-2</v>
      </c>
      <c r="AM12">
        <v>3.4253824502229691E-2</v>
      </c>
      <c r="AN12">
        <v>6.3855059444904327E-2</v>
      </c>
      <c r="AO12">
        <v>7.8530974686145782E-2</v>
      </c>
      <c r="AP12">
        <v>9.0213675051927567E-2</v>
      </c>
      <c r="AQ12">
        <v>4.8399986699223518E-2</v>
      </c>
      <c r="AR12">
        <v>4.8400461673736572E-2</v>
      </c>
      <c r="AS12">
        <v>5.2419325336813927E-2</v>
      </c>
      <c r="AT12">
        <v>0.91514074802398682</v>
      </c>
      <c r="AU12">
        <v>0.81768876314163208</v>
      </c>
      <c r="AV12">
        <v>0.8055783212184906</v>
      </c>
      <c r="AW12">
        <v>6.351388618350029E-2</v>
      </c>
      <c r="AX12">
        <v>0.1476481631398201</v>
      </c>
      <c r="AY12">
        <v>0.1648513525724411</v>
      </c>
      <c r="AZ12">
        <v>0.76843023300170898</v>
      </c>
      <c r="BA12">
        <v>1.138774037361145</v>
      </c>
      <c r="BB12">
        <v>1.3837248086929319</v>
      </c>
      <c r="BC12">
        <v>0.1884782016277313</v>
      </c>
      <c r="BD12">
        <v>0.18831746280193329</v>
      </c>
      <c r="BE12">
        <v>0.18863727152347559</v>
      </c>
      <c r="BF12">
        <v>7.0861120223999023</v>
      </c>
      <c r="BG12">
        <v>10.478579044342039</v>
      </c>
      <c r="BH12">
        <v>14.46337461471558</v>
      </c>
      <c r="BI12">
        <v>8.3129715919494629</v>
      </c>
      <c r="BJ12">
        <v>8.7356753349304199</v>
      </c>
      <c r="BK12">
        <v>9.6682910919189453</v>
      </c>
      <c r="BL12">
        <v>5.131385326385498</v>
      </c>
      <c r="BM12">
        <v>9.1118888854980469</v>
      </c>
      <c r="BN12">
        <v>9.9495100975036621</v>
      </c>
      <c r="BP12" s="16" t="str">
        <f t="shared" si="0"/>
        <v/>
      </c>
      <c r="BQ12" s="16" t="str">
        <f t="shared" si="1"/>
        <v/>
      </c>
    </row>
    <row r="13" spans="1:69" x14ac:dyDescent="0.25">
      <c r="A13" t="s">
        <v>42</v>
      </c>
      <c r="C13">
        <v>6.2096651643514633E-2</v>
      </c>
      <c r="D13">
        <v>7.1007523685693741E-2</v>
      </c>
      <c r="E13">
        <v>5.5036261677741997E-2</v>
      </c>
      <c r="F13">
        <v>5.2726276218891137E-2</v>
      </c>
      <c r="G13">
        <v>5.2800001576542847E-2</v>
      </c>
      <c r="J13">
        <v>5.3440112620592117E-2</v>
      </c>
      <c r="K13">
        <v>4.2166300117969513E-2</v>
      </c>
      <c r="L13">
        <v>5.2127586677670479E-2</v>
      </c>
      <c r="M13">
        <v>4.1091373190283782E-2</v>
      </c>
      <c r="N13">
        <v>3.4980226308107383E-2</v>
      </c>
      <c r="O13">
        <v>3.4979850053787231E-2</v>
      </c>
      <c r="P13">
        <v>3.5168187692761421E-2</v>
      </c>
      <c r="Q13">
        <v>0.2042686864733696</v>
      </c>
      <c r="R13">
        <v>0.28960217535495758</v>
      </c>
      <c r="S13">
        <v>0.33725608885288239</v>
      </c>
      <c r="T13">
        <v>0.17970812320709231</v>
      </c>
      <c r="U13">
        <v>0.18043472617864609</v>
      </c>
      <c r="V13">
        <v>0.16797393560409549</v>
      </c>
      <c r="W13">
        <v>0.25276032090187073</v>
      </c>
      <c r="X13">
        <v>0.29122726619243622</v>
      </c>
      <c r="Y13">
        <v>0.1297826021909714</v>
      </c>
      <c r="Z13">
        <v>0.13050113618373871</v>
      </c>
      <c r="AA13">
        <v>0.1321989893913269</v>
      </c>
      <c r="AB13">
        <v>3.2668700441718102E-2</v>
      </c>
      <c r="AC13">
        <v>3.1847726553678513E-2</v>
      </c>
      <c r="AD13">
        <v>3.4540612250566483E-2</v>
      </c>
      <c r="AE13">
        <v>2.2330999374389648E-2</v>
      </c>
      <c r="AF13">
        <v>2.2143312729895111E-2</v>
      </c>
      <c r="AG13">
        <v>2.2522174753248692E-2</v>
      </c>
      <c r="AH13">
        <v>6.5059736371040344E-2</v>
      </c>
      <c r="AI13">
        <v>4.2449086904525757E-2</v>
      </c>
      <c r="AJ13">
        <v>4.6966049820184708E-2</v>
      </c>
      <c r="AK13">
        <v>3.4446123987436288E-2</v>
      </c>
      <c r="AL13">
        <v>3.3993124961853027E-2</v>
      </c>
      <c r="AM13">
        <v>3.4253912046551697E-2</v>
      </c>
      <c r="AN13">
        <v>6.3855212181806564E-2</v>
      </c>
      <c r="AO13">
        <v>7.8530900180339813E-2</v>
      </c>
      <c r="AP13">
        <v>9.0213600546121597E-2</v>
      </c>
      <c r="AQ13">
        <v>4.8399612307548523E-2</v>
      </c>
      <c r="AR13">
        <v>4.8400538042187691E-2</v>
      </c>
      <c r="AS13">
        <v>5.2418861538171768E-2</v>
      </c>
      <c r="AT13">
        <v>0.91514104604721069</v>
      </c>
      <c r="AU13">
        <v>0.81768837571144104</v>
      </c>
      <c r="AV13">
        <v>0.8055783212184906</v>
      </c>
      <c r="AW13">
        <v>6.351432204246521E-2</v>
      </c>
      <c r="AX13">
        <v>0.14764812588691709</v>
      </c>
      <c r="AY13">
        <v>0.16485100984573359</v>
      </c>
      <c r="AZ13">
        <v>0.76842674612998962</v>
      </c>
      <c r="BA13">
        <v>1.1387796401977539</v>
      </c>
      <c r="BB13">
        <v>1.383725762367249</v>
      </c>
      <c r="BC13">
        <v>0.18847823143005371</v>
      </c>
      <c r="BD13">
        <v>0.18831764906644821</v>
      </c>
      <c r="BE13">
        <v>0.1886366009712219</v>
      </c>
      <c r="BF13">
        <v>7.0861124992370614</v>
      </c>
      <c r="BG13">
        <v>10.478580474853519</v>
      </c>
      <c r="BH13">
        <v>14.463375568389891</v>
      </c>
      <c r="BI13">
        <v>8.3129973411560059</v>
      </c>
      <c r="BJ13">
        <v>8.7356705665588379</v>
      </c>
      <c r="BK13">
        <v>9.668269157409668</v>
      </c>
      <c r="BL13">
        <v>5.1312456130981454</v>
      </c>
      <c r="BM13">
        <v>9.1118841171264648</v>
      </c>
      <c r="BN13">
        <v>9.9495100975036621</v>
      </c>
      <c r="BP13" s="16" t="str">
        <f t="shared" si="0"/>
        <v/>
      </c>
      <c r="BQ13" s="16" t="str">
        <f t="shared" si="1"/>
        <v/>
      </c>
    </row>
    <row r="14" spans="1:69" x14ac:dyDescent="0.25">
      <c r="A14" t="s">
        <v>43</v>
      </c>
      <c r="C14">
        <v>6.2096439301967621E-2</v>
      </c>
      <c r="D14">
        <v>7.1007385849952698E-2</v>
      </c>
      <c r="E14">
        <v>5.5036311969161027E-2</v>
      </c>
      <c r="F14">
        <v>5.2726125344634063E-2</v>
      </c>
      <c r="G14">
        <v>5.2800199016928673E-2</v>
      </c>
      <c r="J14">
        <v>5.3440775722265237E-2</v>
      </c>
      <c r="K14">
        <v>4.2166111990809441E-2</v>
      </c>
      <c r="L14">
        <v>5.2127350121736533E-2</v>
      </c>
      <c r="M14">
        <v>4.1091563180088997E-2</v>
      </c>
      <c r="N14">
        <v>3.4980611875653267E-2</v>
      </c>
      <c r="O14">
        <v>3.4979837015271187E-2</v>
      </c>
      <c r="P14">
        <v>3.5168075934052467E-2</v>
      </c>
      <c r="Q14">
        <v>0.20426852256059649</v>
      </c>
      <c r="R14">
        <v>0.28960148990154272</v>
      </c>
      <c r="S14">
        <v>0.33726069331169128</v>
      </c>
      <c r="T14">
        <v>0.1797076091170311</v>
      </c>
      <c r="U14">
        <v>0.18043411523103711</v>
      </c>
      <c r="V14">
        <v>0.16797259449958801</v>
      </c>
      <c r="W14">
        <v>0.2527586966753006</v>
      </c>
      <c r="X14">
        <v>0.2912285178899765</v>
      </c>
      <c r="Y14">
        <v>0.12978273630142209</v>
      </c>
      <c r="Z14">
        <v>0.13050102442502981</v>
      </c>
      <c r="AA14">
        <v>0.13219891488552091</v>
      </c>
      <c r="AB14">
        <v>3.2678212970495217E-2</v>
      </c>
      <c r="AC14">
        <v>3.184841200709343E-2</v>
      </c>
      <c r="AD14">
        <v>3.4538475796580308E-2</v>
      </c>
      <c r="AE14">
        <v>2.2330812178552151E-2</v>
      </c>
      <c r="AF14">
        <v>2.2143324837088581E-2</v>
      </c>
      <c r="AG14">
        <v>2.2522486746311191E-2</v>
      </c>
      <c r="AH14">
        <v>6.5059773623943329E-2</v>
      </c>
      <c r="AI14">
        <v>4.2449036613106728E-2</v>
      </c>
      <c r="AJ14">
        <v>4.6963412314653397E-2</v>
      </c>
      <c r="AK14">
        <v>3.4446025267243392E-2</v>
      </c>
      <c r="AL14">
        <v>3.3993037417531007E-2</v>
      </c>
      <c r="AM14">
        <v>3.4253975376486778E-2</v>
      </c>
      <c r="AN14">
        <v>6.3855063170194626E-2</v>
      </c>
      <c r="AO14">
        <v>7.8530274331569672E-2</v>
      </c>
      <c r="AP14">
        <v>9.0214014053344727E-2</v>
      </c>
      <c r="AQ14">
        <v>4.8399550840258598E-2</v>
      </c>
      <c r="AR14">
        <v>4.8400511965155602E-2</v>
      </c>
      <c r="AS14">
        <v>5.2419073879718781E-2</v>
      </c>
      <c r="AT14">
        <v>0.91514045000076294</v>
      </c>
      <c r="AU14">
        <v>0.81768900156021118</v>
      </c>
      <c r="AV14">
        <v>0.80557790398597717</v>
      </c>
      <c r="AW14">
        <v>6.3514340668916702E-2</v>
      </c>
      <c r="AX14">
        <v>0.14764741808176041</v>
      </c>
      <c r="AY14">
        <v>0.1648512780666351</v>
      </c>
      <c r="AZ14">
        <v>0.7684251070022583</v>
      </c>
      <c r="BA14">
        <v>1.1387783885002141</v>
      </c>
      <c r="BB14">
        <v>1.383726894855499</v>
      </c>
      <c r="BC14">
        <v>0.18847864866256711</v>
      </c>
      <c r="BD14">
        <v>0.18831732869148249</v>
      </c>
      <c r="BE14">
        <v>0.18863753974437711</v>
      </c>
      <c r="BF14">
        <v>7.0861110687255859</v>
      </c>
      <c r="BG14">
        <v>10.478579044342039</v>
      </c>
      <c r="BH14">
        <v>14.46337413787842</v>
      </c>
      <c r="BI14">
        <v>8.3129425048828125</v>
      </c>
      <c r="BJ14">
        <v>8.7356672286987305</v>
      </c>
      <c r="BK14">
        <v>9.6683177947998047</v>
      </c>
      <c r="BL14">
        <v>5.1314363479614258</v>
      </c>
      <c r="BM14">
        <v>9.1118879318237305</v>
      </c>
      <c r="BN14">
        <v>9.9495091438293457</v>
      </c>
      <c r="BP14" s="16" t="str">
        <f t="shared" si="0"/>
        <v/>
      </c>
      <c r="BQ14" s="16" t="str">
        <f t="shared" si="1"/>
        <v/>
      </c>
    </row>
    <row r="15" spans="1:69" x14ac:dyDescent="0.25">
      <c r="A15" t="s">
        <v>44</v>
      </c>
      <c r="C15">
        <v>6.209656223654747E-2</v>
      </c>
      <c r="D15">
        <v>7.1007348597049713E-2</v>
      </c>
      <c r="E15">
        <v>5.5036162957549102E-2</v>
      </c>
      <c r="F15">
        <v>5.2726423367857933E-2</v>
      </c>
      <c r="G15">
        <v>5.2799586206674583E-2</v>
      </c>
      <c r="J15">
        <v>5.3440064191818237E-2</v>
      </c>
      <c r="K15">
        <v>4.2166238650679588E-2</v>
      </c>
      <c r="L15">
        <v>5.2127262577414513E-2</v>
      </c>
      <c r="M15">
        <v>4.1091987863183022E-2</v>
      </c>
      <c r="N15">
        <v>3.4980425611138337E-2</v>
      </c>
      <c r="O15">
        <v>3.4979637712240219E-2</v>
      </c>
      <c r="P15">
        <v>3.516821376979351E-2</v>
      </c>
      <c r="Q15">
        <v>0.20426926016807559</v>
      </c>
      <c r="R15">
        <v>0.28960169851779938</v>
      </c>
      <c r="S15">
        <v>0.33725698292255402</v>
      </c>
      <c r="T15">
        <v>0.1797076612710953</v>
      </c>
      <c r="U15">
        <v>0.1804352551698685</v>
      </c>
      <c r="V15">
        <v>0.16797443479299551</v>
      </c>
      <c r="W15">
        <v>0.2527596652507782</v>
      </c>
      <c r="X15">
        <v>0.2912202775478363</v>
      </c>
      <c r="Y15">
        <v>0.12978238612413409</v>
      </c>
      <c r="Z15">
        <v>0.13050057739019391</v>
      </c>
      <c r="AA15">
        <v>0.1321990787982941</v>
      </c>
      <c r="AB15">
        <v>3.2673800364136703E-2</v>
      </c>
      <c r="AC15">
        <v>3.1849225983023637E-2</v>
      </c>
      <c r="AD15">
        <v>3.4541076049208641E-2</v>
      </c>
      <c r="AE15">
        <v>2.2331199608743191E-2</v>
      </c>
      <c r="AF15">
        <v>2.214336208999157E-2</v>
      </c>
      <c r="AG15">
        <v>2.252227533608675E-2</v>
      </c>
      <c r="AH15">
        <v>6.505926325917244E-2</v>
      </c>
      <c r="AI15">
        <v>4.2450487613677979E-2</v>
      </c>
      <c r="AJ15">
        <v>4.6965325251221657E-2</v>
      </c>
      <c r="AK15">
        <v>3.4446099773049348E-2</v>
      </c>
      <c r="AL15">
        <v>3.3993449062108987E-2</v>
      </c>
      <c r="AM15">
        <v>3.4253861755132682E-2</v>
      </c>
      <c r="AN15">
        <v>6.3855074346065521E-2</v>
      </c>
      <c r="AO15">
        <v>7.8530613332986832E-2</v>
      </c>
      <c r="AP15">
        <v>9.0214099735021591E-2</v>
      </c>
      <c r="AQ15">
        <v>4.8400100320577621E-2</v>
      </c>
      <c r="AR15">
        <v>4.8400787636637688E-2</v>
      </c>
      <c r="AS15">
        <v>5.2419038489460952E-2</v>
      </c>
      <c r="AT15">
        <v>0.91513991355895996</v>
      </c>
      <c r="AU15">
        <v>0.81768900156021118</v>
      </c>
      <c r="AV15">
        <v>0.8055785596370697</v>
      </c>
      <c r="AW15">
        <v>6.3514214009046555E-2</v>
      </c>
      <c r="AX15">
        <v>0.1476462855935097</v>
      </c>
      <c r="AY15">
        <v>0.16485220938920969</v>
      </c>
      <c r="AZ15">
        <v>0.76841828227043152</v>
      </c>
      <c r="BA15">
        <v>1.1387825012207029</v>
      </c>
      <c r="BB15">
        <v>1.3837247490882869</v>
      </c>
      <c r="BC15">
        <v>0.1884786635637283</v>
      </c>
      <c r="BD15">
        <v>0.18831703811883929</v>
      </c>
      <c r="BE15">
        <v>0.1886375620961189</v>
      </c>
      <c r="BF15">
        <v>7.0861120223999023</v>
      </c>
      <c r="BG15">
        <v>10.47858095169067</v>
      </c>
      <c r="BH15">
        <v>14.46337413787842</v>
      </c>
      <c r="BI15">
        <v>8.3128972053527832</v>
      </c>
      <c r="BJ15">
        <v>8.7356624603271484</v>
      </c>
      <c r="BK15">
        <v>9.6682767868041992</v>
      </c>
      <c r="BL15">
        <v>5.131361722946167</v>
      </c>
      <c r="BM15">
        <v>9.1118836402893066</v>
      </c>
      <c r="BN15">
        <v>9.9495120048522949</v>
      </c>
      <c r="BP15" s="16" t="str">
        <f t="shared" si="0"/>
        <v/>
      </c>
      <c r="BQ15" s="16" t="str">
        <f t="shared" si="1"/>
        <v/>
      </c>
    </row>
    <row r="16" spans="1:69" x14ac:dyDescent="0.25">
      <c r="A16" t="s">
        <v>45</v>
      </c>
      <c r="C16">
        <v>6.2096888199448592E-2</v>
      </c>
      <c r="D16">
        <v>7.1007575839757919E-2</v>
      </c>
      <c r="E16">
        <v>5.5036274716258049E-2</v>
      </c>
      <c r="F16">
        <v>5.2725637331604958E-2</v>
      </c>
      <c r="G16">
        <v>5.2800286561250687E-2</v>
      </c>
      <c r="J16">
        <v>5.3440049290657043E-2</v>
      </c>
      <c r="K16">
        <v>4.2166111990809441E-2</v>
      </c>
      <c r="L16">
        <v>5.2127299830317497E-2</v>
      </c>
      <c r="M16">
        <v>4.109138622879982E-2</v>
      </c>
      <c r="N16">
        <v>3.4980550408363342E-2</v>
      </c>
      <c r="O16">
        <v>3.4979900345206261E-2</v>
      </c>
      <c r="P16">
        <v>3.5168251022696502E-2</v>
      </c>
      <c r="Q16">
        <v>0.20426907390356061</v>
      </c>
      <c r="R16">
        <v>0.2896023690700531</v>
      </c>
      <c r="S16">
        <v>0.33726076781749731</v>
      </c>
      <c r="T16">
        <v>0.17970772087574011</v>
      </c>
      <c r="U16">
        <v>0.18043515086174011</v>
      </c>
      <c r="V16">
        <v>0.16797251999378199</v>
      </c>
      <c r="W16">
        <v>0.2527603954076767</v>
      </c>
      <c r="X16">
        <v>0.2912256270647049</v>
      </c>
      <c r="Y16">
        <v>0.12978249043226239</v>
      </c>
      <c r="Z16">
        <v>0.13050136715173721</v>
      </c>
      <c r="AA16">
        <v>0.13219878822565079</v>
      </c>
      <c r="AB16">
        <v>3.2671438530087471E-2</v>
      </c>
      <c r="AC16">
        <v>3.1849361956119537E-2</v>
      </c>
      <c r="AD16">
        <v>3.4535350278019912E-2</v>
      </c>
      <c r="AE16">
        <v>2.2331587970256809E-2</v>
      </c>
      <c r="AF16">
        <v>2.214327547699213E-2</v>
      </c>
      <c r="AG16">
        <v>2.2522249259054661E-2</v>
      </c>
      <c r="AH16">
        <v>6.5060298889875412E-2</v>
      </c>
      <c r="AI16">
        <v>4.2445225641131401E-2</v>
      </c>
      <c r="AJ16">
        <v>4.6964425593614578E-2</v>
      </c>
      <c r="AK16">
        <v>3.4445773810148239E-2</v>
      </c>
      <c r="AL16">
        <v>3.3993113785982132E-2</v>
      </c>
      <c r="AM16">
        <v>3.4254249185323722E-2</v>
      </c>
      <c r="AN16">
        <v>6.3855249434709549E-2</v>
      </c>
      <c r="AO16">
        <v>7.8530915081501007E-2</v>
      </c>
      <c r="AP16">
        <v>9.0213950723409653E-2</v>
      </c>
      <c r="AQ16">
        <v>4.8399537801742547E-2</v>
      </c>
      <c r="AR16">
        <v>4.8400888219475753E-2</v>
      </c>
      <c r="AS16">
        <v>5.2418723702430732E-2</v>
      </c>
      <c r="AT16">
        <v>0.91514059901237488</v>
      </c>
      <c r="AU16">
        <v>0.81768780946731567</v>
      </c>
      <c r="AV16">
        <v>0.80557847023010254</v>
      </c>
      <c r="AW16">
        <v>6.3513588160276413E-2</v>
      </c>
      <c r="AX16">
        <v>0.14764692634344101</v>
      </c>
      <c r="AY16">
        <v>0.16485124826431269</v>
      </c>
      <c r="AZ16">
        <v>0.76842692494392395</v>
      </c>
      <c r="BA16">
        <v>1.138774991035461</v>
      </c>
      <c r="BB16">
        <v>1.383728086948395</v>
      </c>
      <c r="BC16">
        <v>0.1884787529706955</v>
      </c>
      <c r="BD16">
        <v>0.18831740319728851</v>
      </c>
      <c r="BE16">
        <v>0.18863727897405619</v>
      </c>
      <c r="BF16">
        <v>7.0861120223999023</v>
      </c>
      <c r="BG16">
        <v>10.478578567504879</v>
      </c>
      <c r="BH16">
        <v>14.46337461471558</v>
      </c>
      <c r="BI16">
        <v>8.3129482269287109</v>
      </c>
      <c r="BJ16">
        <v>8.7356686592102051</v>
      </c>
      <c r="BK16">
        <v>9.668276309967041</v>
      </c>
      <c r="BL16">
        <v>5.1314046382904053</v>
      </c>
      <c r="BM16">
        <v>9.1118874549865723</v>
      </c>
      <c r="BN16">
        <v>9.9495110511779785</v>
      </c>
      <c r="BP16" s="16" t="str">
        <f t="shared" si="0"/>
        <v/>
      </c>
      <c r="BQ16" s="16" t="str">
        <f t="shared" si="1"/>
        <v/>
      </c>
    </row>
    <row r="17" spans="1:69" x14ac:dyDescent="0.25">
      <c r="A17" t="s">
        <v>46</v>
      </c>
      <c r="C17">
        <v>6.2096750363707542E-2</v>
      </c>
      <c r="D17">
        <v>7.1007490158081055E-2</v>
      </c>
      <c r="E17">
        <v>5.5036412551999092E-2</v>
      </c>
      <c r="F17">
        <v>5.272582545876503E-2</v>
      </c>
      <c r="G17">
        <v>5.2799837663769722E-2</v>
      </c>
      <c r="J17">
        <v>5.3440699353814132E-2</v>
      </c>
      <c r="K17">
        <v>4.2166749015450478E-2</v>
      </c>
      <c r="L17">
        <v>5.2127338945865631E-2</v>
      </c>
      <c r="M17">
        <v>4.109138622879982E-2</v>
      </c>
      <c r="N17">
        <v>3.4980561584234238E-2</v>
      </c>
      <c r="O17">
        <v>3.4979725256562233E-2</v>
      </c>
      <c r="P17">
        <v>3.5168174654245377E-2</v>
      </c>
      <c r="Q17">
        <v>0.20427016168832779</v>
      </c>
      <c r="R17">
        <v>0.28960227966308588</v>
      </c>
      <c r="S17">
        <v>0.33726631104946142</v>
      </c>
      <c r="T17">
        <v>0.17970860004425049</v>
      </c>
      <c r="U17">
        <v>0.18043406307697299</v>
      </c>
      <c r="V17">
        <v>0.1679732874035835</v>
      </c>
      <c r="W17">
        <v>0.25275978446006769</v>
      </c>
      <c r="X17">
        <v>0.29122567176818848</v>
      </c>
      <c r="Y17">
        <v>0.12978371232748029</v>
      </c>
      <c r="Z17">
        <v>0.13050216436386111</v>
      </c>
      <c r="AA17">
        <v>0.1321985125541687</v>
      </c>
      <c r="AB17">
        <v>3.2674413174390793E-2</v>
      </c>
      <c r="AC17">
        <v>3.184993751347065E-2</v>
      </c>
      <c r="AD17">
        <v>3.4538187086582177E-2</v>
      </c>
      <c r="AE17">
        <v>2.2331062704324719E-2</v>
      </c>
      <c r="AF17">
        <v>2.2143412381410599E-2</v>
      </c>
      <c r="AG17">
        <v>2.2522562183439732E-2</v>
      </c>
      <c r="AH17">
        <v>6.5060149878263474E-2</v>
      </c>
      <c r="AI17">
        <v>4.244537465274334E-2</v>
      </c>
      <c r="AJ17">
        <v>4.6966264024376869E-2</v>
      </c>
      <c r="AK17">
        <v>3.4445863217115402E-2</v>
      </c>
      <c r="AL17">
        <v>3.399326279759407E-2</v>
      </c>
      <c r="AM17">
        <v>3.4254373982548707E-2</v>
      </c>
      <c r="AN17">
        <v>6.385517492890358E-2</v>
      </c>
      <c r="AO17">
        <v>7.853076234459877E-2</v>
      </c>
      <c r="AP17">
        <v>9.021368995308876E-2</v>
      </c>
      <c r="AQ17">
        <v>4.8399675637483597E-2</v>
      </c>
      <c r="AR17">
        <v>4.8400525003671653E-2</v>
      </c>
      <c r="AS17">
        <v>5.2418563514947891E-2</v>
      </c>
      <c r="AT17">
        <v>0.91514110565185547</v>
      </c>
      <c r="AU17">
        <v>0.81768819689750671</v>
      </c>
      <c r="AV17">
        <v>0.80557790398597717</v>
      </c>
      <c r="AW17">
        <v>6.3514485955238342E-2</v>
      </c>
      <c r="AX17">
        <v>0.1476485878229141</v>
      </c>
      <c r="AY17">
        <v>0.16485100239515299</v>
      </c>
      <c r="AZ17">
        <v>0.76842838525772095</v>
      </c>
      <c r="BA17">
        <v>1.138783872127533</v>
      </c>
      <c r="BB17">
        <v>1.383725523948669</v>
      </c>
      <c r="BC17">
        <v>0.1884787380695343</v>
      </c>
      <c r="BD17">
        <v>0.18831734359264371</v>
      </c>
      <c r="BE17">
        <v>0.18863719701766971</v>
      </c>
      <c r="BF17">
        <v>7.0861115455627441</v>
      </c>
      <c r="BG17">
        <v>10.478578567504879</v>
      </c>
      <c r="BH17">
        <v>14.463376998901371</v>
      </c>
      <c r="BI17">
        <v>8.312995433807373</v>
      </c>
      <c r="BJ17">
        <v>8.7356677055358887</v>
      </c>
      <c r="BK17">
        <v>9.6682701110839844</v>
      </c>
      <c r="BL17">
        <v>5.131305456161499</v>
      </c>
      <c r="BM17">
        <v>9.1118855476379395</v>
      </c>
      <c r="BN17">
        <v>9.9495091438293457</v>
      </c>
      <c r="BP17" s="16" t="str">
        <f t="shared" si="0"/>
        <v/>
      </c>
      <c r="BQ17" s="16" t="str">
        <f t="shared" si="1"/>
        <v/>
      </c>
    </row>
    <row r="18" spans="1:69" x14ac:dyDescent="0.25">
      <c r="A18" t="s">
        <v>47</v>
      </c>
      <c r="C18">
        <v>6.2096636742353439E-2</v>
      </c>
      <c r="D18">
        <v>7.1007374674081802E-2</v>
      </c>
      <c r="E18">
        <v>5.5036325007677078E-2</v>
      </c>
      <c r="F18">
        <v>5.272623710334301E-2</v>
      </c>
      <c r="G18">
        <v>5.2799763157963753E-2</v>
      </c>
      <c r="J18">
        <v>5.3440012037754059E-2</v>
      </c>
      <c r="K18">
        <v>4.2166337370872498E-2</v>
      </c>
      <c r="L18">
        <v>5.212746188044548E-2</v>
      </c>
      <c r="M18">
        <v>4.1091550141572952E-2</v>
      </c>
      <c r="N18">
        <v>3.4980524331331253E-2</v>
      </c>
      <c r="O18">
        <v>3.4979738295078278E-2</v>
      </c>
      <c r="P18">
        <v>3.5168524831533432E-2</v>
      </c>
      <c r="Q18">
        <v>0.20426901429891589</v>
      </c>
      <c r="R18">
        <v>0.28960135579109192</v>
      </c>
      <c r="S18">
        <v>0.3372538834810257</v>
      </c>
      <c r="T18">
        <v>0.17970758676528931</v>
      </c>
      <c r="U18">
        <v>0.18043422698974609</v>
      </c>
      <c r="V18">
        <v>0.16797371208667761</v>
      </c>
      <c r="W18">
        <v>0.2527601569890976</v>
      </c>
      <c r="X18">
        <v>0.29122258722782141</v>
      </c>
      <c r="Y18">
        <v>0.1297824829816818</v>
      </c>
      <c r="Z18">
        <v>0.13050064444541931</v>
      </c>
      <c r="AA18">
        <v>0.13219886273145681</v>
      </c>
      <c r="AB18">
        <v>3.2666623592376709E-2</v>
      </c>
      <c r="AC18">
        <v>3.1848037615418427E-2</v>
      </c>
      <c r="AD18">
        <v>3.4540412947535508E-2</v>
      </c>
      <c r="AE18">
        <v>2.23307628184557E-2</v>
      </c>
      <c r="AF18">
        <v>2.2143174894154068E-2</v>
      </c>
      <c r="AG18">
        <v>2.2522799670696259E-2</v>
      </c>
      <c r="AH18">
        <v>6.5060161054134369E-2</v>
      </c>
      <c r="AI18">
        <v>4.2448800057172782E-2</v>
      </c>
      <c r="AJ18">
        <v>4.6965876594185829E-2</v>
      </c>
      <c r="AK18">
        <v>3.444606252014637E-2</v>
      </c>
      <c r="AL18">
        <v>3.399290144443512E-2</v>
      </c>
      <c r="AM18">
        <v>3.4254275262355798E-2</v>
      </c>
      <c r="AN18">
        <v>6.385517492890358E-2</v>
      </c>
      <c r="AO18">
        <v>7.8530449420213699E-2</v>
      </c>
      <c r="AP18">
        <v>9.0214025229215622E-2</v>
      </c>
      <c r="AQ18">
        <v>4.8399688675999641E-2</v>
      </c>
      <c r="AR18">
        <v>4.8400912433862693E-2</v>
      </c>
      <c r="AS18">
        <v>5.2418751642107957E-2</v>
      </c>
      <c r="AT18">
        <v>0.91514036059379578</v>
      </c>
      <c r="AU18">
        <v>0.817689448595047</v>
      </c>
      <c r="AV18">
        <v>0.80557814240455627</v>
      </c>
      <c r="AW18">
        <v>6.3514459878206253E-2</v>
      </c>
      <c r="AX18">
        <v>0.14764733612537381</v>
      </c>
      <c r="AY18">
        <v>0.16485137492418289</v>
      </c>
      <c r="AZ18">
        <v>0.76842918992042542</v>
      </c>
      <c r="BA18">
        <v>1.138777613639832</v>
      </c>
      <c r="BB18">
        <v>1.383727014064789</v>
      </c>
      <c r="BC18">
        <v>0.18847943097352979</v>
      </c>
      <c r="BD18">
        <v>0.18831773102283481</v>
      </c>
      <c r="BE18">
        <v>0.18863686174154279</v>
      </c>
      <c r="BF18">
        <v>7.0861115455627441</v>
      </c>
      <c r="BG18">
        <v>10.478574275970461</v>
      </c>
      <c r="BH18">
        <v>14.46337461471558</v>
      </c>
      <c r="BI18">
        <v>8.3129410743713379</v>
      </c>
      <c r="BJ18">
        <v>8.7356657981872559</v>
      </c>
      <c r="BK18">
        <v>9.6682591438293457</v>
      </c>
      <c r="BL18">
        <v>5.131366491317749</v>
      </c>
      <c r="BM18">
        <v>9.1118865013122559</v>
      </c>
      <c r="BN18">
        <v>9.9495096206665039</v>
      </c>
      <c r="BP18" s="16" t="str">
        <f t="shared" si="0"/>
        <v/>
      </c>
      <c r="BQ18" s="16" t="str">
        <f t="shared" si="1"/>
        <v/>
      </c>
    </row>
    <row r="19" spans="1:69" x14ac:dyDescent="0.25">
      <c r="A19" t="s">
        <v>48</v>
      </c>
      <c r="C19">
        <v>6.2096398323774338E-2</v>
      </c>
      <c r="D19">
        <v>7.1007288992404938E-2</v>
      </c>
      <c r="E19">
        <v>5.5036136880517013E-2</v>
      </c>
      <c r="F19">
        <v>5.2725862711668008E-2</v>
      </c>
      <c r="G19">
        <v>5.2800150588154793E-2</v>
      </c>
      <c r="J19">
        <v>5.344068817794323E-2</v>
      </c>
      <c r="K19">
        <v>4.2166011407971382E-2</v>
      </c>
      <c r="L19">
        <v>5.212738923728466E-2</v>
      </c>
      <c r="M19">
        <v>4.1091563180088997E-2</v>
      </c>
      <c r="N19">
        <v>3.4980500116944313E-2</v>
      </c>
      <c r="O19">
        <v>3.4979874268174171E-2</v>
      </c>
      <c r="P19">
        <v>3.5168176516890533E-2</v>
      </c>
      <c r="Q19">
        <v>0.20426787436008451</v>
      </c>
      <c r="R19">
        <v>0.2896018922328949</v>
      </c>
      <c r="S19">
        <v>0.3372633159160614</v>
      </c>
      <c r="T19">
        <v>0.1797075420618057</v>
      </c>
      <c r="U19">
        <v>0.18043508380651471</v>
      </c>
      <c r="V19">
        <v>0.16797421127557749</v>
      </c>
      <c r="W19">
        <v>0.25275842845439911</v>
      </c>
      <c r="X19">
        <v>0.29122710227966309</v>
      </c>
      <c r="Y19">
        <v>0.12978263944387439</v>
      </c>
      <c r="Z19">
        <v>0.13050055503845209</v>
      </c>
      <c r="AA19">
        <v>0.13219878822565079</v>
      </c>
      <c r="AB19">
        <v>3.2672861590981483E-2</v>
      </c>
      <c r="AC19">
        <v>3.1849836930632591E-2</v>
      </c>
      <c r="AD19">
        <v>3.4536875784397132E-2</v>
      </c>
      <c r="AE19">
        <v>2.2331299260258671E-2</v>
      </c>
      <c r="AF19">
        <v>2.2143387235701081E-2</v>
      </c>
      <c r="AG19">
        <v>2.2523012012243271E-2</v>
      </c>
      <c r="AH19">
        <v>6.50608129799366E-2</v>
      </c>
      <c r="AI19">
        <v>4.2446637526154518E-2</v>
      </c>
      <c r="AJ19">
        <v>4.6965314075350761E-2</v>
      </c>
      <c r="AK19">
        <v>3.4446373581886292E-2</v>
      </c>
      <c r="AL19">
        <v>3.3993087708950043E-2</v>
      </c>
      <c r="AM19">
        <v>3.4253861755132682E-2</v>
      </c>
      <c r="AN19">
        <v>6.385476142168045E-2</v>
      </c>
      <c r="AO19">
        <v>7.8530635684728622E-2</v>
      </c>
      <c r="AP19">
        <v>9.0213652700185776E-2</v>
      </c>
      <c r="AQ19">
        <v>4.8399688675999641E-2</v>
      </c>
      <c r="AR19">
        <v>4.8400912433862693E-2</v>
      </c>
      <c r="AS19">
        <v>5.241909995675087E-2</v>
      </c>
      <c r="AT19">
        <v>0.9151419997215271</v>
      </c>
      <c r="AU19">
        <v>0.81768840551376343</v>
      </c>
      <c r="AV19">
        <v>0.80557850003242493</v>
      </c>
      <c r="AW19">
        <v>6.3513625413179398E-2</v>
      </c>
      <c r="AX19">
        <v>0.14764818549156189</v>
      </c>
      <c r="AY19">
        <v>0.1648508608341217</v>
      </c>
      <c r="AZ19">
        <v>0.76843145489692688</v>
      </c>
      <c r="BA19">
        <v>1.1387807726860051</v>
      </c>
      <c r="BB19">
        <v>1.3837287425994871</v>
      </c>
      <c r="BC19">
        <v>0.18847901374101639</v>
      </c>
      <c r="BD19">
        <v>0.1883174404501915</v>
      </c>
      <c r="BE19">
        <v>0.18863724917173391</v>
      </c>
      <c r="BF19">
        <v>7.0861115455627441</v>
      </c>
      <c r="BG19">
        <v>10.47857713699341</v>
      </c>
      <c r="BH19">
        <v>14.46337461471558</v>
      </c>
      <c r="BI19">
        <v>8.3129143714904785</v>
      </c>
      <c r="BJ19">
        <v>8.7356657981872559</v>
      </c>
      <c r="BK19">
        <v>9.6682548522949219</v>
      </c>
      <c r="BL19">
        <v>5.1312863826751709</v>
      </c>
      <c r="BM19">
        <v>9.1118841171264648</v>
      </c>
      <c r="BN19">
        <v>9.9495096206665039</v>
      </c>
      <c r="BP19" s="16" t="str">
        <f t="shared" si="0"/>
        <v/>
      </c>
      <c r="BQ19" s="16" t="str">
        <f t="shared" si="1"/>
        <v/>
      </c>
    </row>
    <row r="20" spans="1:69" x14ac:dyDescent="0.25">
      <c r="A20" t="s">
        <v>49</v>
      </c>
      <c r="C20">
        <v>6.2096426263451583E-2</v>
      </c>
      <c r="D20">
        <v>7.1007423102855682E-2</v>
      </c>
      <c r="E20">
        <v>5.5036187171936042E-2</v>
      </c>
      <c r="F20">
        <v>5.2726224064826972E-2</v>
      </c>
      <c r="G20">
        <v>5.2799824625253677E-2</v>
      </c>
      <c r="J20">
        <v>5.3439924493432038E-2</v>
      </c>
      <c r="K20">
        <v>4.2166387662291527E-2</v>
      </c>
      <c r="L20">
        <v>5.2127337083220482E-2</v>
      </c>
      <c r="M20">
        <v>4.1091451421380043E-2</v>
      </c>
      <c r="N20">
        <v>3.498031385242939E-2</v>
      </c>
      <c r="O20">
        <v>3.4979762509465218E-2</v>
      </c>
      <c r="P20">
        <v>3.5168137401342392E-2</v>
      </c>
      <c r="Q20">
        <v>0.20426894724369049</v>
      </c>
      <c r="R20">
        <v>0.28960159420967102</v>
      </c>
      <c r="S20">
        <v>0.33725742995738978</v>
      </c>
      <c r="T20">
        <v>0.17970769852399829</v>
      </c>
      <c r="U20">
        <v>0.18043383955955511</v>
      </c>
      <c r="V20">
        <v>0.1679719761013985</v>
      </c>
      <c r="W20">
        <v>0.2527599036693573</v>
      </c>
      <c r="X20">
        <v>0.29122203588485718</v>
      </c>
      <c r="Y20">
        <v>0.12978190183639529</v>
      </c>
      <c r="Z20">
        <v>0.13050117343664169</v>
      </c>
      <c r="AA20">
        <v>0.13219886273145681</v>
      </c>
      <c r="AB20">
        <v>3.2668663188815117E-2</v>
      </c>
      <c r="AC20">
        <v>3.1847849488258362E-2</v>
      </c>
      <c r="AD20">
        <v>3.4542350098490722E-2</v>
      </c>
      <c r="AE20">
        <v>2.2330812178552151E-2</v>
      </c>
      <c r="AF20">
        <v>2.2143324837088581E-2</v>
      </c>
      <c r="AG20">
        <v>2.2522625513374809E-2</v>
      </c>
      <c r="AH20">
        <v>6.5059736371040344E-2</v>
      </c>
      <c r="AI20">
        <v>4.244726151227951E-2</v>
      </c>
      <c r="AJ20">
        <v>4.696621373295784E-2</v>
      </c>
      <c r="AK20">
        <v>3.4446112811565399E-2</v>
      </c>
      <c r="AL20">
        <v>3.3992975950241089E-2</v>
      </c>
      <c r="AM20">
        <v>3.4254299476742738E-2</v>
      </c>
      <c r="AN20">
        <v>6.3855133950710297E-2</v>
      </c>
      <c r="AO20">
        <v>7.8530464321374893E-2</v>
      </c>
      <c r="AP20">
        <v>9.0213611721992493E-2</v>
      </c>
      <c r="AQ20">
        <v>4.8399686813354492E-2</v>
      </c>
      <c r="AR20">
        <v>4.8400498926639557E-2</v>
      </c>
      <c r="AS20">
        <v>5.2419213578104973E-2</v>
      </c>
      <c r="AT20">
        <v>0.91514042019844055</v>
      </c>
      <c r="AU20">
        <v>0.8176887035369873</v>
      </c>
      <c r="AV20">
        <v>0.80557852983474731</v>
      </c>
      <c r="AW20">
        <v>6.3513912260532379E-2</v>
      </c>
      <c r="AX20">
        <v>0.1476461514830589</v>
      </c>
      <c r="AY20">
        <v>0.16485355794429779</v>
      </c>
      <c r="AZ20">
        <v>0.76842489838600159</v>
      </c>
      <c r="BA20">
        <v>1.1387791037559509</v>
      </c>
      <c r="BB20">
        <v>1.3837254643440251</v>
      </c>
      <c r="BC20">
        <v>0.1884787380695343</v>
      </c>
      <c r="BD20">
        <v>0.18831826746463781</v>
      </c>
      <c r="BE20">
        <v>0.1886372044682503</v>
      </c>
      <c r="BF20">
        <v>7.0861110687255859</v>
      </c>
      <c r="BG20">
        <v>10.47857713699341</v>
      </c>
      <c r="BH20">
        <v>14.463375568389891</v>
      </c>
      <c r="BI20">
        <v>8.3129010200500488</v>
      </c>
      <c r="BJ20">
        <v>8.7356610298156738</v>
      </c>
      <c r="BK20">
        <v>9.6683206558227539</v>
      </c>
      <c r="BL20">
        <v>5.1314244270324707</v>
      </c>
      <c r="BM20">
        <v>9.111884593963623</v>
      </c>
      <c r="BN20">
        <v>9.9495100975036621</v>
      </c>
      <c r="BP20" s="16" t="str">
        <f t="shared" si="0"/>
        <v/>
      </c>
      <c r="BQ20" s="16" t="str">
        <f t="shared" si="1"/>
        <v/>
      </c>
    </row>
    <row r="21" spans="1:69" x14ac:dyDescent="0.25">
      <c r="C21">
        <v>6.2097111716866493E-2</v>
      </c>
      <c r="D21">
        <v>7.1007609367370605E-2</v>
      </c>
      <c r="E21">
        <v>5.5036311969161027E-2</v>
      </c>
      <c r="F21">
        <v>5.2726063877344131E-2</v>
      </c>
      <c r="G21">
        <v>5.2800213918089867E-2</v>
      </c>
      <c r="J21">
        <v>5.3440788760781288E-2</v>
      </c>
      <c r="K21">
        <v>4.2166413739323623E-2</v>
      </c>
      <c r="L21">
        <v>5.2127312868833542E-2</v>
      </c>
      <c r="M21">
        <v>4.1091699153184891E-2</v>
      </c>
      <c r="N21">
        <v>3.4980449825525277E-2</v>
      </c>
      <c r="O21">
        <v>3.4979749470949173E-2</v>
      </c>
      <c r="P21">
        <v>3.5168113186955452E-2</v>
      </c>
      <c r="Q21">
        <v>0.20426815748214719</v>
      </c>
      <c r="R21">
        <v>0.28960143029689789</v>
      </c>
      <c r="S21">
        <v>0.33725334703922272</v>
      </c>
      <c r="T21">
        <v>0.17970860004425049</v>
      </c>
      <c r="U21">
        <v>0.18043424189090729</v>
      </c>
      <c r="V21">
        <v>0.16797405481338501</v>
      </c>
      <c r="W21">
        <v>0.25276073813438421</v>
      </c>
      <c r="X21">
        <v>0.2912256121635437</v>
      </c>
      <c r="Y21">
        <v>0.12978262454271319</v>
      </c>
      <c r="Z21">
        <v>0.13050144165754321</v>
      </c>
      <c r="AA21">
        <v>0.13219873607158661</v>
      </c>
      <c r="AB21">
        <v>3.2675599679350853E-2</v>
      </c>
      <c r="AC21">
        <v>3.1849624589085579E-2</v>
      </c>
      <c r="AD21">
        <v>3.4536125138401992E-2</v>
      </c>
      <c r="AE21">
        <v>2.233109995722771E-2</v>
      </c>
      <c r="AF21">
        <v>2.214320003986359E-2</v>
      </c>
      <c r="AG21">
        <v>2.2522312588989731E-2</v>
      </c>
      <c r="AH21">
        <v>6.5060973167419434E-2</v>
      </c>
      <c r="AI21">
        <v>4.2447499930858612E-2</v>
      </c>
      <c r="AJ21">
        <v>4.6965450048446662E-2</v>
      </c>
      <c r="AK21">
        <v>3.4446476027369499E-2</v>
      </c>
      <c r="AL21">
        <v>3.3993275836110122E-2</v>
      </c>
      <c r="AM21">
        <v>3.4254373982548707E-2</v>
      </c>
      <c r="AN21">
        <v>6.3855212181806564E-2</v>
      </c>
      <c r="AO21">
        <v>7.8530874103307724E-2</v>
      </c>
      <c r="AP21">
        <v>9.0213548392057419E-2</v>
      </c>
      <c r="AQ21">
        <v>4.8399638384580612E-2</v>
      </c>
      <c r="AR21">
        <v>4.8400513827800751E-2</v>
      </c>
      <c r="AS21">
        <v>5.241909995675087E-2</v>
      </c>
      <c r="AT21">
        <v>0.915140300989151</v>
      </c>
      <c r="AU21">
        <v>0.81768947839736938</v>
      </c>
      <c r="AV21">
        <v>0.80557850003242493</v>
      </c>
      <c r="AW21">
        <v>6.3513737171888351E-2</v>
      </c>
      <c r="AX21">
        <v>0.14764630794525149</v>
      </c>
      <c r="AY21">
        <v>0.16485082358121869</v>
      </c>
      <c r="AZ21">
        <v>0.76843163371086121</v>
      </c>
      <c r="BA21">
        <v>1.1387785673141479</v>
      </c>
      <c r="BB21">
        <v>1.38372790813446</v>
      </c>
      <c r="BC21">
        <v>0.18847841769456861</v>
      </c>
      <c r="BD21">
        <v>0.18831806629896161</v>
      </c>
      <c r="BE21">
        <v>0.188637375831604</v>
      </c>
      <c r="BF21">
        <v>7.0861110687255859</v>
      </c>
      <c r="BG21">
        <v>10.478580474853519</v>
      </c>
      <c r="BH21">
        <v>14.463375091552731</v>
      </c>
      <c r="BI21">
        <v>8.3129935264587402</v>
      </c>
      <c r="BJ21">
        <v>8.7356739044189453</v>
      </c>
      <c r="BK21">
        <v>9.6682591438293457</v>
      </c>
      <c r="BL21">
        <v>5.1313719749450684</v>
      </c>
      <c r="BM21">
        <v>9.1118869781494141</v>
      </c>
      <c r="BN21">
        <v>9.9495096206665039</v>
      </c>
      <c r="BP21" s="16" t="str">
        <f t="shared" si="0"/>
        <v/>
      </c>
      <c r="BQ21" s="16" t="str">
        <f t="shared" si="1"/>
        <v/>
      </c>
    </row>
    <row r="22" spans="1:69" x14ac:dyDescent="0.25">
      <c r="C22">
        <v>6.2097437679767609E-2</v>
      </c>
      <c r="D22">
        <v>7.1007050573825836E-2</v>
      </c>
      <c r="E22">
        <v>5.503697507083416E-2</v>
      </c>
      <c r="F22">
        <v>5.2726199850440032E-2</v>
      </c>
      <c r="G22">
        <v>5.2799824625253677E-2</v>
      </c>
      <c r="J22">
        <v>5.3440125659108162E-2</v>
      </c>
      <c r="K22">
        <v>4.2166337370872498E-2</v>
      </c>
      <c r="L22">
        <v>5.212751217186451E-2</v>
      </c>
      <c r="M22">
        <v>4.1091412305831909E-2</v>
      </c>
      <c r="N22">
        <v>3.4980474039912217E-2</v>
      </c>
      <c r="O22">
        <v>3.4979637712240219E-2</v>
      </c>
      <c r="P22">
        <v>3.5168150439858437E-2</v>
      </c>
      <c r="Q22">
        <v>0.20426864176988599</v>
      </c>
      <c r="R22">
        <v>0.2896014004945755</v>
      </c>
      <c r="S22">
        <v>0.33725999295711517</v>
      </c>
      <c r="T22">
        <v>0.17970737814903259</v>
      </c>
      <c r="U22">
        <v>0.18043509125709531</v>
      </c>
      <c r="V22">
        <v>0.16797437518835071</v>
      </c>
      <c r="W22">
        <v>0.25275847315788269</v>
      </c>
      <c r="X22">
        <v>0.29122854769229889</v>
      </c>
      <c r="Y22">
        <v>0.12978219985961911</v>
      </c>
      <c r="Z22">
        <v>0.13050058484077451</v>
      </c>
      <c r="AA22">
        <v>0.13219878077507019</v>
      </c>
      <c r="AB22">
        <v>3.2672900706529617E-2</v>
      </c>
      <c r="AC22">
        <v>3.1850112602114677E-2</v>
      </c>
      <c r="AD22">
        <v>3.4540938213467598E-2</v>
      </c>
      <c r="AE22">
        <v>2.233124990016222E-2</v>
      </c>
      <c r="AF22">
        <v>2.2143324837088581E-2</v>
      </c>
      <c r="AG22">
        <v>2.2522250190377239E-2</v>
      </c>
      <c r="AH22">
        <v>6.5059598535299301E-2</v>
      </c>
      <c r="AI22">
        <v>4.2449325323104858E-2</v>
      </c>
      <c r="AJ22">
        <v>4.6965787187218673E-2</v>
      </c>
      <c r="AK22">
        <v>3.4446399658918381E-2</v>
      </c>
      <c r="AL22">
        <v>3.3993374556303017E-2</v>
      </c>
      <c r="AM22">
        <v>3.4254176542162902E-2</v>
      </c>
      <c r="AN22">
        <v>6.385522335767746E-2</v>
      </c>
      <c r="AO22">
        <v>7.8530736267566681E-2</v>
      </c>
      <c r="AP22">
        <v>9.0213611721992493E-2</v>
      </c>
      <c r="AQ22">
        <v>4.8399623483419418E-2</v>
      </c>
      <c r="AR22">
        <v>4.8400811851024628E-2</v>
      </c>
      <c r="AS22">
        <v>5.2418725565075867E-2</v>
      </c>
      <c r="AT22">
        <v>0.91514068841934204</v>
      </c>
      <c r="AU22">
        <v>0.81768712401390076</v>
      </c>
      <c r="AV22">
        <v>0.80557790398597717</v>
      </c>
      <c r="AW22">
        <v>6.351422518491745E-2</v>
      </c>
      <c r="AX22">
        <v>0.14764611423015589</v>
      </c>
      <c r="AY22">
        <v>0.16485074162483221</v>
      </c>
      <c r="AZ22">
        <v>0.76843032240867615</v>
      </c>
      <c r="BA22">
        <v>1.138778150081635</v>
      </c>
      <c r="BB22">
        <v>1.3837248086929319</v>
      </c>
      <c r="BC22">
        <v>0.18847884982824331</v>
      </c>
      <c r="BD22">
        <v>0.18831752240657809</v>
      </c>
      <c r="BE22">
        <v>0.18863715976476669</v>
      </c>
      <c r="BF22">
        <v>7.0861110687255859</v>
      </c>
      <c r="BG22">
        <v>10.47857666015625</v>
      </c>
      <c r="BH22">
        <v>14.46337461471558</v>
      </c>
      <c r="BI22">
        <v>8.3129501342773438</v>
      </c>
      <c r="BJ22">
        <v>8.7356772422790527</v>
      </c>
      <c r="BK22">
        <v>9.6682839393615723</v>
      </c>
      <c r="BL22">
        <v>5.1313331127166748</v>
      </c>
      <c r="BM22">
        <v>9.1118860244750977</v>
      </c>
      <c r="BN22">
        <v>9.9495096206665039</v>
      </c>
      <c r="BP22" s="16" t="str">
        <f t="shared" si="0"/>
        <v/>
      </c>
      <c r="BQ22" s="16" t="str">
        <f t="shared" si="1"/>
        <v/>
      </c>
    </row>
    <row r="23" spans="1:69" s="6" customFormat="1" x14ac:dyDescent="0.25">
      <c r="B23" s="6" t="s">
        <v>23</v>
      </c>
      <c r="C23" s="6">
        <f t="shared" ref="C23" si="2">AVEDEV(C3:C22)</f>
        <v>2.2515654563882992E-7</v>
      </c>
      <c r="D23" s="6">
        <f>AVEDEV(D3:D22)</f>
        <v>1.169741153717041E-7</v>
      </c>
      <c r="E23" s="6">
        <f t="shared" ref="E23:BN23" si="3">AVEDEV(E3:E22)</f>
        <v>1.031160354606625E-7</v>
      </c>
      <c r="F23" s="6">
        <f t="shared" si="3"/>
        <v>2.2239051759367911E-7</v>
      </c>
      <c r="J23" s="7">
        <f t="shared" si="3"/>
        <v>3.2037496566807158E-7</v>
      </c>
      <c r="K23" s="6">
        <f t="shared" si="3"/>
        <v>1.27889215946822E-7</v>
      </c>
      <c r="L23" s="8">
        <f t="shared" si="3"/>
        <v>8.4005296229622273E-8</v>
      </c>
      <c r="M23" s="7">
        <f t="shared" si="3"/>
        <v>1.0948628187124055E-7</v>
      </c>
      <c r="N23" s="6">
        <f t="shared" si="3"/>
        <v>6.4698979260202624E-8</v>
      </c>
      <c r="O23" s="8">
        <f t="shared" si="3"/>
        <v>8.2924962044317324E-8</v>
      </c>
      <c r="P23" s="6">
        <f t="shared" si="3"/>
        <v>1.5482306480220365E-7</v>
      </c>
      <c r="Q23" s="6">
        <f t="shared" si="3"/>
        <v>5.5462121964083839E-7</v>
      </c>
      <c r="R23" s="6">
        <f t="shared" si="3"/>
        <v>3.5494565963078984E-7</v>
      </c>
      <c r="S23" s="7">
        <f t="shared" si="3"/>
        <v>4.0344893932425793E-6</v>
      </c>
      <c r="T23" s="6">
        <f t="shared" si="3"/>
        <v>2.8315931558942075E-7</v>
      </c>
      <c r="U23" s="8">
        <f t="shared" si="3"/>
        <v>4.6897679566726416E-7</v>
      </c>
      <c r="V23" s="6">
        <f t="shared" si="3"/>
        <v>5.9731304646593046E-7</v>
      </c>
      <c r="W23" s="6">
        <f t="shared" si="3"/>
        <v>6.3911080361578328E-7</v>
      </c>
      <c r="X23" s="6">
        <f t="shared" si="3"/>
        <v>2.3111701011685471E-6</v>
      </c>
      <c r="Y23" s="7">
        <f t="shared" si="3"/>
        <v>2.3953616619803996E-7</v>
      </c>
      <c r="Z23" s="6">
        <f t="shared" si="3"/>
        <v>3.792345523931373E-7</v>
      </c>
      <c r="AA23" s="8">
        <f t="shared" si="3"/>
        <v>2.1494925021570132E-7</v>
      </c>
      <c r="AB23" s="6">
        <f t="shared" si="3"/>
        <v>2.2968649864198859E-6</v>
      </c>
      <c r="AC23" s="6">
        <f t="shared" si="3"/>
        <v>7.970258593566204E-7</v>
      </c>
      <c r="AD23" s="6">
        <f t="shared" si="3"/>
        <v>2.2745877504344593E-6</v>
      </c>
      <c r="AE23" s="7">
        <f t="shared" si="3"/>
        <v>1.6433186829038078E-7</v>
      </c>
      <c r="AF23" s="6">
        <f t="shared" si="3"/>
        <v>8.6752697824217515E-8</v>
      </c>
      <c r="AG23" s="8">
        <f t="shared" si="3"/>
        <v>2.3195985704611843E-7</v>
      </c>
      <c r="AH23" s="6">
        <f t="shared" si="3"/>
        <v>3.6589801311603944E-7</v>
      </c>
      <c r="AI23" s="6">
        <f t="shared" si="3"/>
        <v>1.6225036233667028E-6</v>
      </c>
      <c r="AJ23" s="7">
        <f t="shared" si="3"/>
        <v>6.300956010830278E-7</v>
      </c>
      <c r="AK23" s="6">
        <f t="shared" si="3"/>
        <v>2.1550804376567479E-7</v>
      </c>
      <c r="AL23" s="6">
        <f t="shared" si="3"/>
        <v>1.4653429388916673E-7</v>
      </c>
      <c r="AM23" s="8">
        <f t="shared" si="3"/>
        <v>2.0619481801847916E-7</v>
      </c>
      <c r="AN23" s="6">
        <f t="shared" si="3"/>
        <v>9.0077519415698859E-8</v>
      </c>
      <c r="AO23" s="6">
        <f t="shared" si="3"/>
        <v>2.1941959857940673E-7</v>
      </c>
      <c r="AP23" s="6">
        <f t="shared" si="3"/>
        <v>1.2442469596724014E-7</v>
      </c>
      <c r="AQ23" s="7">
        <f t="shared" si="3"/>
        <v>2.0888634026071385E-7</v>
      </c>
      <c r="AR23" s="6">
        <f t="shared" si="3"/>
        <v>1.7635524273001968E-7</v>
      </c>
      <c r="AS23" s="8">
        <f t="shared" si="3"/>
        <v>2.0552426576656012E-7</v>
      </c>
      <c r="AT23" s="7">
        <f t="shared" si="3"/>
        <v>3.6954879760742189E-7</v>
      </c>
      <c r="AU23" s="6">
        <f t="shared" si="3"/>
        <v>5.4791569710221925E-7</v>
      </c>
      <c r="AV23" s="8">
        <f t="shared" si="3"/>
        <v>3.1232833861416511E-7</v>
      </c>
      <c r="AW23" s="6">
        <f t="shared" si="3"/>
        <v>2.9299408197402956E-7</v>
      </c>
      <c r="AX23" s="6">
        <f t="shared" si="3"/>
        <v>8.7134540080469058E-7</v>
      </c>
      <c r="AY23" s="6">
        <f t="shared" si="3"/>
        <v>7.6502561570240826E-7</v>
      </c>
      <c r="AZ23" s="7">
        <f t="shared" si="3"/>
        <v>3.5615265369437487E-6</v>
      </c>
      <c r="BA23" s="6">
        <f t="shared" si="3"/>
        <v>3.0291080473254796E-6</v>
      </c>
      <c r="BB23" s="8">
        <f t="shared" si="3"/>
        <v>1.0401010513194641E-6</v>
      </c>
      <c r="BC23" s="6">
        <f t="shared" si="3"/>
        <v>2.7507543564897484E-7</v>
      </c>
      <c r="BD23" s="6">
        <f t="shared" si="3"/>
        <v>2.6747584343234099E-7</v>
      </c>
      <c r="BE23" s="6">
        <f t="shared" si="3"/>
        <v>2.2515654563848298E-7</v>
      </c>
      <c r="BF23" s="7">
        <f t="shared" si="3"/>
        <v>3.6239624021661145E-7</v>
      </c>
      <c r="BG23" s="6">
        <f t="shared" si="3"/>
        <v>1.6212463384235321E-6</v>
      </c>
      <c r="BH23" s="8">
        <f t="shared" si="3"/>
        <v>7.7247619456599637E-7</v>
      </c>
      <c r="BI23" s="6">
        <f t="shared" si="3"/>
        <v>2.6667118072509764E-5</v>
      </c>
      <c r="BJ23" s="6">
        <f t="shared" si="3"/>
        <v>5.1784515381569914E-6</v>
      </c>
      <c r="BK23" s="6">
        <f t="shared" si="3"/>
        <v>1.8858909606933592E-5</v>
      </c>
      <c r="BL23" s="7">
        <f t="shared" si="3"/>
        <v>4.8482418060258328E-5</v>
      </c>
      <c r="BM23" s="6">
        <f t="shared" si="3"/>
        <v>1.7738342284800978E-6</v>
      </c>
      <c r="BN23" s="8">
        <f t="shared" si="3"/>
        <v>8.3208084102892597E-7</v>
      </c>
    </row>
    <row r="24" spans="1:69" s="6" customFormat="1" x14ac:dyDescent="0.25">
      <c r="B24" s="6" t="s">
        <v>24</v>
      </c>
      <c r="C24" s="6">
        <f t="shared" ref="C24:BN24" si="4">MAX(C3:C22)-MIN(C3:C22)</f>
        <v>1.039355993270874E-6</v>
      </c>
      <c r="D24" s="6">
        <f t="shared" si="4"/>
        <v>5.9604644775390625E-7</v>
      </c>
      <c r="E24" s="6">
        <f t="shared" si="4"/>
        <v>9.015202522277832E-7</v>
      </c>
      <c r="F24" s="6">
        <f t="shared" si="4"/>
        <v>8.2328915596008301E-7</v>
      </c>
      <c r="J24" s="7">
        <f t="shared" si="4"/>
        <v>1.2256205082009086E-6</v>
      </c>
      <c r="K24" s="6">
        <f t="shared" si="4"/>
        <v>7.3760747909545898E-7</v>
      </c>
      <c r="L24" s="8">
        <f t="shared" si="4"/>
        <v>3.6321580410003662E-7</v>
      </c>
      <c r="M24" s="7">
        <f t="shared" si="4"/>
        <v>6.6310167311928181E-7</v>
      </c>
      <c r="N24" s="6">
        <f t="shared" si="4"/>
        <v>4.2282044886848835E-7</v>
      </c>
      <c r="O24" s="8">
        <f t="shared" si="4"/>
        <v>6.50063157081604E-7</v>
      </c>
      <c r="P24" s="6">
        <f t="shared" si="4"/>
        <v>8.9034438133239746E-7</v>
      </c>
      <c r="Q24" s="6">
        <f t="shared" si="4"/>
        <v>2.4139881134033203E-6</v>
      </c>
      <c r="R24" s="6">
        <f t="shared" si="4"/>
        <v>1.2367963790893555E-6</v>
      </c>
      <c r="S24" s="7">
        <f t="shared" si="4"/>
        <v>1.500546932220459E-5</v>
      </c>
      <c r="T24" s="6">
        <f t="shared" si="4"/>
        <v>1.3932585715970003E-6</v>
      </c>
      <c r="U24" s="8">
        <f t="shared" si="4"/>
        <v>1.5422701834799657E-6</v>
      </c>
      <c r="V24" s="6">
        <f t="shared" si="4"/>
        <v>2.6896595955172575E-6</v>
      </c>
      <c r="W24" s="6">
        <f t="shared" si="4"/>
        <v>3.0845403672374871E-6</v>
      </c>
      <c r="X24" s="6">
        <f t="shared" si="4"/>
        <v>8.3744525908868717E-6</v>
      </c>
      <c r="Y24" s="7">
        <f t="shared" si="4"/>
        <v>1.8104910849969791E-6</v>
      </c>
      <c r="Z24" s="6">
        <f t="shared" si="4"/>
        <v>1.7508864403048552E-6</v>
      </c>
      <c r="AA24" s="8">
        <f t="shared" si="4"/>
        <v>1.1250376701077425E-6</v>
      </c>
      <c r="AB24" s="6">
        <f t="shared" si="4"/>
        <v>1.1589378118508076E-5</v>
      </c>
      <c r="AC24" s="6">
        <f t="shared" si="4"/>
        <v>2.8498470783233643E-6</v>
      </c>
      <c r="AD24" s="6">
        <f t="shared" si="4"/>
        <v>7.323920726776123E-6</v>
      </c>
      <c r="AE24" s="7">
        <f t="shared" si="4"/>
        <v>8.2515180110931396E-7</v>
      </c>
      <c r="AF24" s="6">
        <f t="shared" si="4"/>
        <v>5.876645445788975E-7</v>
      </c>
      <c r="AG24" s="8">
        <f t="shared" si="4"/>
        <v>8.866190910304661E-7</v>
      </c>
      <c r="AH24" s="6">
        <f t="shared" si="4"/>
        <v>2.123415470123291E-6</v>
      </c>
      <c r="AI24" s="6">
        <f t="shared" si="4"/>
        <v>5.5264681577543717E-6</v>
      </c>
      <c r="AJ24" s="7">
        <f t="shared" si="4"/>
        <v>2.8517097234725952E-6</v>
      </c>
      <c r="AK24" s="6">
        <f t="shared" si="4"/>
        <v>8.5122883319854736E-7</v>
      </c>
      <c r="AL24" s="6">
        <f t="shared" si="4"/>
        <v>7.2456896304390339E-7</v>
      </c>
      <c r="AM24" s="8">
        <f t="shared" si="4"/>
        <v>8.8848173617622761E-7</v>
      </c>
      <c r="AN24" s="6">
        <f t="shared" si="4"/>
        <v>5.029141902923584E-7</v>
      </c>
      <c r="AO24" s="6">
        <f t="shared" si="4"/>
        <v>9.2387199401855469E-7</v>
      </c>
      <c r="AP24" s="6">
        <f t="shared" si="4"/>
        <v>5.5134296417236328E-7</v>
      </c>
      <c r="AQ24" s="7">
        <f t="shared" si="4"/>
        <v>6.2398612499237061E-7</v>
      </c>
      <c r="AR24" s="6">
        <f t="shared" si="4"/>
        <v>5.8859586716392132E-7</v>
      </c>
      <c r="AS24" s="8">
        <f t="shared" si="4"/>
        <v>7.7672302722930908E-7</v>
      </c>
      <c r="AT24" s="7">
        <f t="shared" si="4"/>
        <v>2.0861625671386719E-6</v>
      </c>
      <c r="AU24" s="6">
        <f t="shared" si="4"/>
        <v>2.6226043701171875E-6</v>
      </c>
      <c r="AV24" s="8">
        <f t="shared" si="4"/>
        <v>1.4901161193847656E-6</v>
      </c>
      <c r="AW24" s="6">
        <f t="shared" si="4"/>
        <v>8.9779496192932129E-7</v>
      </c>
      <c r="AX24" s="6">
        <f t="shared" si="4"/>
        <v>3.3155083656033479E-6</v>
      </c>
      <c r="AY24" s="6">
        <f t="shared" si="4"/>
        <v>3.0845403670987093E-6</v>
      </c>
      <c r="AZ24" s="7">
        <f t="shared" si="4"/>
        <v>1.9818544387817383E-5</v>
      </c>
      <c r="BA24" s="6">
        <f t="shared" si="4"/>
        <v>1.8000602721945924E-5</v>
      </c>
      <c r="BB24" s="8">
        <f t="shared" si="4"/>
        <v>3.9935112001732165E-6</v>
      </c>
      <c r="BC24" s="6">
        <f t="shared" si="4"/>
        <v>1.4975666999816895E-6</v>
      </c>
      <c r="BD24" s="6">
        <f t="shared" si="4"/>
        <v>1.2293457985201872E-6</v>
      </c>
      <c r="BE24" s="6">
        <f t="shared" si="4"/>
        <v>1.214444637298584E-6</v>
      </c>
      <c r="BF24" s="7">
        <f t="shared" si="4"/>
        <v>1.4305114754975534E-6</v>
      </c>
      <c r="BG24" s="6">
        <f t="shared" si="4"/>
        <v>7.1525573694941613E-6</v>
      </c>
      <c r="BH24" s="8">
        <f t="shared" si="4"/>
        <v>4.2915344309335524E-6</v>
      </c>
      <c r="BI24" s="6">
        <f t="shared" si="4"/>
        <v>1.049041748046875E-4</v>
      </c>
      <c r="BJ24" s="6">
        <f t="shared" si="4"/>
        <v>2.5272369384765625E-5</v>
      </c>
      <c r="BK24" s="6">
        <f t="shared" si="4"/>
        <v>9.9658966064453125E-5</v>
      </c>
      <c r="BL24" s="7">
        <f t="shared" si="4"/>
        <v>2.0313262939453125E-4</v>
      </c>
      <c r="BM24" s="6">
        <f t="shared" si="4"/>
        <v>7.152557373046875E-6</v>
      </c>
      <c r="BN24" s="8">
        <f t="shared" si="4"/>
        <v>6.198883056640625E-6</v>
      </c>
    </row>
    <row r="25" spans="1:69" s="15" customFormat="1" x14ac:dyDescent="0.25">
      <c r="C25" s="13">
        <f>_xlfn.STDEV.S(C2:C21)</f>
        <v>2.5166336596720299E-7</v>
      </c>
      <c r="D25" s="13">
        <f t="shared" ref="D25:G25" si="5">_xlfn.STDEV.S(D2:D21)</f>
        <v>1.2232041601127001E-7</v>
      </c>
      <c r="E25" s="13">
        <f t="shared" si="5"/>
        <v>9.1243377232038293E-8</v>
      </c>
      <c r="F25" s="13">
        <f t="shared" si="5"/>
        <v>2.6067974045927893E-7</v>
      </c>
      <c r="G25" s="13">
        <f t="shared" si="5"/>
        <v>2.2885397576204604E-7</v>
      </c>
      <c r="H25" s="13"/>
      <c r="I25" s="13"/>
      <c r="J25" s="13">
        <f>_xlfn.STDEV.S(J2:J21)</f>
        <v>3.6778314836353284E-7</v>
      </c>
      <c r="K25" s="13">
        <f t="shared" ref="K25:BN25" si="6">_xlfn.STDEV.S(K2:K21)</f>
        <v>1.8867778179336612E-7</v>
      </c>
      <c r="L25" s="13">
        <f t="shared" si="6"/>
        <v>1.0145920777005108E-7</v>
      </c>
      <c r="M25" s="13">
        <f t="shared" si="6"/>
        <v>1.5657082209302674E-7</v>
      </c>
      <c r="N25" s="13">
        <f t="shared" si="6"/>
        <v>9.7154337030941123E-8</v>
      </c>
      <c r="O25" s="13">
        <f t="shared" si="6"/>
        <v>1.3199234840687185E-7</v>
      </c>
      <c r="P25" s="13">
        <f t="shared" si="6"/>
        <v>2.3195278301184877E-7</v>
      </c>
      <c r="Q25" s="13">
        <f t="shared" si="6"/>
        <v>7.2662111580110968E-7</v>
      </c>
      <c r="R25" s="13">
        <f t="shared" si="6"/>
        <v>3.8488298953976791E-7</v>
      </c>
      <c r="S25" s="13">
        <f t="shared" si="6"/>
        <v>4.8749057019678808E-6</v>
      </c>
      <c r="T25" s="13">
        <f t="shared" si="6"/>
        <v>3.9787293259008068E-7</v>
      </c>
      <c r="U25" s="13">
        <f t="shared" si="6"/>
        <v>5.186066199116176E-7</v>
      </c>
      <c r="V25" s="13">
        <f t="shared" si="6"/>
        <v>7.448824493020038E-7</v>
      </c>
      <c r="W25" s="13">
        <f t="shared" si="6"/>
        <v>7.9318797062214694E-7</v>
      </c>
      <c r="X25" s="13">
        <f t="shared" si="6"/>
        <v>2.5900092677762486E-6</v>
      </c>
      <c r="Y25" s="13">
        <f t="shared" si="6"/>
        <v>3.6669011794219573E-7</v>
      </c>
      <c r="Z25" s="13">
        <f t="shared" si="6"/>
        <v>4.8002384654902109E-7</v>
      </c>
      <c r="AA25" s="13">
        <f t="shared" si="6"/>
        <v>2.9227862108964927E-7</v>
      </c>
      <c r="AB25" s="13">
        <f t="shared" si="6"/>
        <v>2.987979670395349E-6</v>
      </c>
      <c r="AC25" s="13">
        <f t="shared" si="6"/>
        <v>9.121056832568136E-7</v>
      </c>
      <c r="AD25" s="13">
        <f t="shared" si="6"/>
        <v>2.6011134040662802E-6</v>
      </c>
      <c r="AE25" s="13">
        <f t="shared" si="6"/>
        <v>2.1178007147962878E-7</v>
      </c>
      <c r="AF25" s="13">
        <f t="shared" si="6"/>
        <v>1.3289989188605775E-7</v>
      </c>
      <c r="AG25" s="13">
        <f t="shared" si="6"/>
        <v>2.6526182992579801E-7</v>
      </c>
      <c r="AH25" s="13">
        <f t="shared" si="6"/>
        <v>4.9836281283213264E-7</v>
      </c>
      <c r="AI25" s="13">
        <f t="shared" si="6"/>
        <v>1.8885718426401362E-6</v>
      </c>
      <c r="AJ25" s="13">
        <f t="shared" si="6"/>
        <v>8.5365950327328018E-7</v>
      </c>
      <c r="AK25" s="13">
        <f t="shared" si="6"/>
        <v>2.598405697444107E-7</v>
      </c>
      <c r="AL25" s="13">
        <f t="shared" si="6"/>
        <v>1.8096214579972327E-7</v>
      </c>
      <c r="AM25" s="13">
        <f t="shared" si="6"/>
        <v>2.5547897848026425E-7</v>
      </c>
      <c r="AN25" s="13">
        <f t="shared" si="6"/>
        <v>1.2223546158862968E-7</v>
      </c>
      <c r="AO25" s="13">
        <f t="shared" si="6"/>
        <v>2.6930344447071628E-7</v>
      </c>
      <c r="AP25" s="13">
        <f t="shared" si="6"/>
        <v>1.6613686866548832E-7</v>
      </c>
      <c r="AQ25" s="13">
        <f t="shared" si="6"/>
        <v>2.3540636645713771E-7</v>
      </c>
      <c r="AR25" s="13">
        <f t="shared" si="6"/>
        <v>1.9423212119325113E-7</v>
      </c>
      <c r="AS25" s="13">
        <f t="shared" si="6"/>
        <v>2.3773954393819759E-7</v>
      </c>
      <c r="AT25" s="13">
        <f t="shared" si="6"/>
        <v>5.3092841014499924E-7</v>
      </c>
      <c r="AU25" s="13">
        <f t="shared" si="6"/>
        <v>5.7650717243800516E-7</v>
      </c>
      <c r="AV25" s="13">
        <f t="shared" si="6"/>
        <v>3.7408213583156924E-7</v>
      </c>
      <c r="AW25" s="13">
        <f t="shared" si="6"/>
        <v>3.2838999337962822E-7</v>
      </c>
      <c r="AX25" s="13">
        <f t="shared" si="6"/>
        <v>1.0004528903236265E-6</v>
      </c>
      <c r="AY25" s="13">
        <f t="shared" si="6"/>
        <v>9.299857391368471E-7</v>
      </c>
      <c r="AZ25" s="13">
        <f t="shared" si="6"/>
        <v>4.9605112111798711E-6</v>
      </c>
      <c r="BA25" s="13">
        <f t="shared" si="6"/>
        <v>4.0577342648779462E-6</v>
      </c>
      <c r="BB25" s="13">
        <f t="shared" si="6"/>
        <v>1.2075990529479667E-6</v>
      </c>
      <c r="BC25" s="13">
        <f t="shared" si="6"/>
        <v>3.6353822343913068E-7</v>
      </c>
      <c r="BD25" s="13">
        <f t="shared" si="6"/>
        <v>3.51191386551656E-7</v>
      </c>
      <c r="BE25" s="13">
        <f t="shared" si="6"/>
        <v>3.2687601444637855E-7</v>
      </c>
      <c r="BF25" s="13">
        <f t="shared" si="6"/>
        <v>4.4510776452551193E-7</v>
      </c>
      <c r="BG25" s="13">
        <f t="shared" si="6"/>
        <v>1.9842264727268363E-6</v>
      </c>
      <c r="BH25" s="13">
        <f t="shared" si="6"/>
        <v>1.0699749538618859E-6</v>
      </c>
      <c r="BI25" s="13">
        <f t="shared" si="6"/>
        <v>3.4161576950804149E-5</v>
      </c>
      <c r="BJ25" s="13">
        <f t="shared" si="6"/>
        <v>6.3376147182086161E-6</v>
      </c>
      <c r="BK25" s="13">
        <f t="shared" si="6"/>
        <v>2.5378295357610785E-5</v>
      </c>
      <c r="BL25" s="13">
        <f>_xlfn.STDEV.S(BL3:BL21)</f>
        <v>6.043485880755564E-5</v>
      </c>
      <c r="BM25" s="13">
        <f t="shared" ref="BM25:BN25" si="7">_xlfn.STDEV.S(BM3:BM21)</f>
        <v>2.1477028120946731E-6</v>
      </c>
      <c r="BN25" s="13">
        <f t="shared" si="7"/>
        <v>1.3298352981155324E-6</v>
      </c>
    </row>
    <row r="26" spans="1:69" x14ac:dyDescent="0.25">
      <c r="B26" t="s">
        <v>25</v>
      </c>
      <c r="C26" s="9">
        <f t="shared" ref="C26" si="8">STDEV(C3:C22)/AVERAGE(C3:C22)</f>
        <v>4.6796593528145799E-6</v>
      </c>
      <c r="D26" s="9">
        <f t="shared" ref="D26:G26" si="9">STDEV(D3:D22)/AVERAGE(D3:D22)</f>
        <v>2.0985768700982481E-6</v>
      </c>
      <c r="E26" s="9">
        <f t="shared" si="9"/>
        <v>3.2989292024261187E-6</v>
      </c>
      <c r="F26" s="9">
        <f t="shared" si="9"/>
        <v>4.8457164807401599E-6</v>
      </c>
      <c r="G26" s="9">
        <f t="shared" si="9"/>
        <v>4.3741065815747341E-6</v>
      </c>
      <c r="H26" s="9"/>
      <c r="I26" s="9"/>
      <c r="J26" s="9">
        <f>STDEV(J3:J22)/AVERAGE(J3:J22)</f>
        <v>6.8812567938318591E-6</v>
      </c>
      <c r="K26" s="9">
        <f t="shared" ref="K26:BN26" si="10">STDEV(K3:K22)/AVERAGE(K3:K22)</f>
        <v>4.3591524055971148E-6</v>
      </c>
      <c r="L26" s="9">
        <f t="shared" si="10"/>
        <v>1.9511169963091735E-6</v>
      </c>
      <c r="M26" s="9">
        <f t="shared" si="10"/>
        <v>3.7300778282462004E-6</v>
      </c>
      <c r="N26" s="9">
        <f t="shared" si="10"/>
        <v>2.7047945167327554E-6</v>
      </c>
      <c r="O26" s="9">
        <f t="shared" si="10"/>
        <v>3.7637933744784777E-6</v>
      </c>
      <c r="P26" s="9">
        <f t="shared" si="10"/>
        <v>6.4696074151868785E-6</v>
      </c>
      <c r="Q26" s="9">
        <f t="shared" si="10"/>
        <v>3.4748041460302401E-6</v>
      </c>
      <c r="R26" s="9">
        <f t="shared" si="10"/>
        <v>1.3762668236674468E-6</v>
      </c>
      <c r="S26" s="9">
        <f t="shared" si="10"/>
        <v>1.4077991205300041E-5</v>
      </c>
      <c r="T26" s="9">
        <f t="shared" si="10"/>
        <v>2.1989460022116782E-6</v>
      </c>
      <c r="U26" s="9">
        <f t="shared" si="10"/>
        <v>2.8746691060499997E-6</v>
      </c>
      <c r="V26" s="9">
        <f t="shared" si="10"/>
        <v>4.4327416571275002E-6</v>
      </c>
      <c r="W26" s="9">
        <f t="shared" si="10"/>
        <v>3.2412092960704488E-6</v>
      </c>
      <c r="X26" s="9">
        <f t="shared" si="10"/>
        <v>9.2803786114348563E-6</v>
      </c>
      <c r="Y26" s="9">
        <f t="shared" si="10"/>
        <v>2.8571594832618014E-6</v>
      </c>
      <c r="Z26" s="9">
        <f t="shared" si="10"/>
        <v>3.7077652732771822E-6</v>
      </c>
      <c r="AA26" s="9">
        <f t="shared" si="10"/>
        <v>2.1703165853425983E-6</v>
      </c>
      <c r="AB26" s="9">
        <f t="shared" si="10"/>
        <v>8.9069130795516139E-5</v>
      </c>
      <c r="AC26" s="9">
        <f t="shared" si="10"/>
        <v>2.9204878836161193E-5</v>
      </c>
      <c r="AD26" s="9">
        <f t="shared" si="10"/>
        <v>7.4714465295020344E-5</v>
      </c>
      <c r="AE26" s="9">
        <f t="shared" si="10"/>
        <v>9.361640049574751E-6</v>
      </c>
      <c r="AF26" s="9">
        <f t="shared" si="10"/>
        <v>5.8430721301780924E-6</v>
      </c>
      <c r="AG26" s="9">
        <f t="shared" si="10"/>
        <v>1.1833972075332729E-5</v>
      </c>
      <c r="AH26" s="9">
        <f t="shared" si="10"/>
        <v>7.6599130116618258E-6</v>
      </c>
      <c r="AI26" s="9">
        <f t="shared" si="10"/>
        <v>4.3930370971278837E-5</v>
      </c>
      <c r="AJ26" s="9">
        <f t="shared" si="10"/>
        <v>1.7819028508071151E-5</v>
      </c>
      <c r="AK26" s="9">
        <f t="shared" si="10"/>
        <v>7.5098970830220453E-6</v>
      </c>
      <c r="AL26" s="9">
        <f t="shared" si="10"/>
        <v>5.5232595617820573E-6</v>
      </c>
      <c r="AM26" s="9">
        <f t="shared" si="10"/>
        <v>7.2597621257485561E-6</v>
      </c>
      <c r="AN26" s="9">
        <f t="shared" si="10"/>
        <v>1.8955708007144916E-6</v>
      </c>
      <c r="AO26" s="9">
        <f t="shared" si="10"/>
        <v>3.3393215581822082E-6</v>
      </c>
      <c r="AP26" s="9">
        <f t="shared" si="10"/>
        <v>1.8133092735093958E-6</v>
      </c>
      <c r="AQ26" s="9">
        <f t="shared" si="10"/>
        <v>4.798692204408881E-6</v>
      </c>
      <c r="AR26" s="9">
        <f t="shared" si="10"/>
        <v>3.9844108698286971E-6</v>
      </c>
      <c r="AS26" s="9">
        <f t="shared" si="10"/>
        <v>4.4647736001695751E-6</v>
      </c>
      <c r="AT26" s="9">
        <f t="shared" si="10"/>
        <v>5.6478862463570098E-7</v>
      </c>
      <c r="AU26" s="9">
        <f t="shared" si="10"/>
        <v>8.3450113693538505E-7</v>
      </c>
      <c r="AV26" s="9">
        <f t="shared" si="10"/>
        <v>4.6459692206415917E-7</v>
      </c>
      <c r="AW26" s="9">
        <f t="shared" si="10"/>
        <v>5.0710754543006541E-6</v>
      </c>
      <c r="AX26" s="9">
        <f t="shared" si="10"/>
        <v>6.7715635700493662E-6</v>
      </c>
      <c r="AY26" s="9">
        <f t="shared" si="10"/>
        <v>5.651111120906286E-6</v>
      </c>
      <c r="AZ26" s="9">
        <f t="shared" si="10"/>
        <v>6.3161447041708575E-6</v>
      </c>
      <c r="BA26" s="9">
        <f t="shared" si="10"/>
        <v>3.5189698371044877E-6</v>
      </c>
      <c r="BB26" s="9">
        <f t="shared" si="10"/>
        <v>8.9168601874399782E-7</v>
      </c>
      <c r="BC26" s="9">
        <f t="shared" si="10"/>
        <v>1.8921179516178496E-6</v>
      </c>
      <c r="BD26" s="9">
        <f t="shared" si="10"/>
        <v>1.8152038735352644E-6</v>
      </c>
      <c r="BE26" s="9">
        <f t="shared" si="10"/>
        <v>1.6895973964525129E-6</v>
      </c>
      <c r="BF26" s="9">
        <f t="shared" si="10"/>
        <v>6.4024990675271166E-8</v>
      </c>
      <c r="BG26" s="9">
        <f t="shared" si="10"/>
        <v>1.9050791474232221E-7</v>
      </c>
      <c r="BH26" s="9">
        <f t="shared" si="10"/>
        <v>7.2072000066735699E-8</v>
      </c>
      <c r="BI26" s="9">
        <f t="shared" si="10"/>
        <v>3.99995189037265E-6</v>
      </c>
      <c r="BJ26" s="9">
        <f t="shared" si="10"/>
        <v>7.5012821091891912E-7</v>
      </c>
      <c r="BK26" s="9">
        <f t="shared" si="10"/>
        <v>2.5566012343892005E-6</v>
      </c>
      <c r="BL26" s="9">
        <f t="shared" si="10"/>
        <v>1.1476236028226548E-5</v>
      </c>
      <c r="BM26" s="9">
        <f t="shared" si="10"/>
        <v>2.2943009857192884E-7</v>
      </c>
      <c r="BN26" s="9">
        <f t="shared" si="10"/>
        <v>1.3053414672377427E-7</v>
      </c>
    </row>
    <row r="27" spans="1:69" x14ac:dyDescent="0.25">
      <c r="B27" t="s">
        <v>26</v>
      </c>
      <c r="C27">
        <f t="shared" ref="C27:G27" si="11">AVERAGE(C3:C22)</f>
        <v>6.209677346050739E-2</v>
      </c>
      <c r="D27">
        <f t="shared" si="11"/>
        <v>7.1007431298494336E-2</v>
      </c>
      <c r="E27">
        <f t="shared" si="11"/>
        <v>5.5036302283406259E-2</v>
      </c>
      <c r="F27">
        <f t="shared" si="11"/>
        <v>5.2726072352379562E-2</v>
      </c>
      <c r="G27">
        <f t="shared" si="11"/>
        <v>5.280008381232619E-2</v>
      </c>
      <c r="J27">
        <f>AVERAGE(J3:J22)</f>
        <v>5.3440483286976814E-2</v>
      </c>
      <c r="K27">
        <f t="shared" ref="K27:BN27" si="12">AVERAGE(K3:K22)</f>
        <v>4.2166304402053358E-2</v>
      </c>
      <c r="L27">
        <f t="shared" si="12"/>
        <v>5.2127408795058727E-2</v>
      </c>
      <c r="M27">
        <f t="shared" si="12"/>
        <v>4.1091481968760488E-2</v>
      </c>
      <c r="N27">
        <f t="shared" si="12"/>
        <v>3.4980487357825038E-2</v>
      </c>
      <c r="O27">
        <f t="shared" si="12"/>
        <v>3.4979759994894263E-2</v>
      </c>
      <c r="P27">
        <f t="shared" si="12"/>
        <v>3.5168270394206044E-2</v>
      </c>
      <c r="Q27">
        <f t="shared" si="12"/>
        <v>0.2042688973248005</v>
      </c>
      <c r="R27">
        <f t="shared" si="12"/>
        <v>0.28960197865962983</v>
      </c>
      <c r="S27">
        <f t="shared" si="12"/>
        <v>0.33725927025079727</v>
      </c>
      <c r="T27">
        <f t="shared" si="12"/>
        <v>0.17970771230757238</v>
      </c>
      <c r="U27">
        <f t="shared" si="12"/>
        <v>0.18043458424508571</v>
      </c>
      <c r="V27">
        <f t="shared" si="12"/>
        <v>0.16797365471720696</v>
      </c>
      <c r="W27">
        <f t="shared" si="12"/>
        <v>0.25275963768362997</v>
      </c>
      <c r="X27">
        <f t="shared" si="12"/>
        <v>0.29122440814971923</v>
      </c>
      <c r="Y27">
        <f t="shared" si="12"/>
        <v>0.12978262715041639</v>
      </c>
      <c r="Z27">
        <f t="shared" si="12"/>
        <v>0.13050111941993237</v>
      </c>
      <c r="AA27">
        <f t="shared" si="12"/>
        <v>0.13219893909990788</v>
      </c>
      <c r="AB27">
        <f t="shared" si="12"/>
        <v>3.2672463264316318E-2</v>
      </c>
      <c r="AC27">
        <f t="shared" si="12"/>
        <v>3.1848933547735214E-2</v>
      </c>
      <c r="AD27">
        <f t="shared" si="12"/>
        <v>3.4538815915584567E-2</v>
      </c>
      <c r="AE27">
        <f t="shared" si="12"/>
        <v>2.2331101866438986E-2</v>
      </c>
      <c r="AF27">
        <f t="shared" si="12"/>
        <v>2.2143313055858017E-2</v>
      </c>
      <c r="AG27">
        <f t="shared" si="12"/>
        <v>2.2522531310096384E-2</v>
      </c>
      <c r="AH27">
        <f t="shared" si="12"/>
        <v>6.5060084126889711E-2</v>
      </c>
      <c r="AI27">
        <f t="shared" si="12"/>
        <v>4.2447993066161871E-2</v>
      </c>
      <c r="AJ27">
        <f t="shared" si="12"/>
        <v>4.6965362690389159E-2</v>
      </c>
      <c r="AK27">
        <f t="shared" si="12"/>
        <v>3.4446168690919876E-2</v>
      </c>
      <c r="AL27">
        <f t="shared" si="12"/>
        <v>3.3993098326027392E-2</v>
      </c>
      <c r="AM27">
        <f t="shared" si="12"/>
        <v>3.4254166111350057E-2</v>
      </c>
      <c r="AN27">
        <f t="shared" si="12"/>
        <v>6.3855128735303884E-2</v>
      </c>
      <c r="AO27">
        <f t="shared" si="12"/>
        <v>7.8530769795179367E-2</v>
      </c>
      <c r="AP27">
        <f t="shared" si="12"/>
        <v>9.0213716775178907E-2</v>
      </c>
      <c r="AQ27">
        <f t="shared" si="12"/>
        <v>4.8399784881621596E-2</v>
      </c>
      <c r="AR27">
        <f t="shared" si="12"/>
        <v>4.8400650080293414E-2</v>
      </c>
      <c r="AS27">
        <f t="shared" si="12"/>
        <v>5.2418874483555554E-2</v>
      </c>
      <c r="AT27">
        <f t="shared" si="12"/>
        <v>0.91514073014259334</v>
      </c>
      <c r="AU27">
        <f t="shared" si="12"/>
        <v>0.81768877357244496</v>
      </c>
      <c r="AV27">
        <f t="shared" si="12"/>
        <v>0.80557827204465871</v>
      </c>
      <c r="AW27">
        <f t="shared" si="12"/>
        <v>6.3514056615531445E-2</v>
      </c>
      <c r="AX27">
        <f t="shared" si="12"/>
        <v>0.1476470772176981</v>
      </c>
      <c r="AY27">
        <f t="shared" si="12"/>
        <v>0.16485167741775514</v>
      </c>
      <c r="AZ27">
        <f t="shared" si="12"/>
        <v>0.76842821985483167</v>
      </c>
      <c r="BA27">
        <f t="shared" si="12"/>
        <v>1.1387810319662095</v>
      </c>
      <c r="BB27">
        <f t="shared" si="12"/>
        <v>1.3837264031171799</v>
      </c>
      <c r="BC27">
        <f t="shared" si="12"/>
        <v>0.18847866095602511</v>
      </c>
      <c r="BD27">
        <f t="shared" si="12"/>
        <v>0.18831753358244896</v>
      </c>
      <c r="BE27">
        <f t="shared" si="12"/>
        <v>0.18863724023103715</v>
      </c>
      <c r="BF27">
        <f t="shared" si="12"/>
        <v>7.0861116409301754</v>
      </c>
      <c r="BG27">
        <f t="shared" si="12"/>
        <v>10.478578805923462</v>
      </c>
      <c r="BH27">
        <f t="shared" si="12"/>
        <v>14.463374805450439</v>
      </c>
      <c r="BI27">
        <f t="shared" si="12"/>
        <v>8.3129490613937378</v>
      </c>
      <c r="BJ27">
        <f t="shared" si="12"/>
        <v>8.7356678485870365</v>
      </c>
      <c r="BK27">
        <f t="shared" si="12"/>
        <v>9.6682801008224484</v>
      </c>
      <c r="BL27">
        <f t="shared" si="12"/>
        <v>5.1313449144363403</v>
      </c>
      <c r="BM27">
        <f t="shared" si="12"/>
        <v>9.1118861198425289</v>
      </c>
      <c r="BN27">
        <f t="shared" si="12"/>
        <v>9.9495100736618038</v>
      </c>
    </row>
    <row r="29" spans="1:69" ht="15.75" thickBot="1" x14ac:dyDescent="0.3">
      <c r="J29">
        <v>0</v>
      </c>
      <c r="K29">
        <v>1</v>
      </c>
      <c r="L29">
        <v>2</v>
      </c>
      <c r="M29">
        <v>3</v>
      </c>
      <c r="N29">
        <v>4</v>
      </c>
      <c r="O29">
        <v>5</v>
      </c>
      <c r="P29">
        <v>6</v>
      </c>
      <c r="Q29">
        <v>7</v>
      </c>
      <c r="R29">
        <v>8</v>
      </c>
      <c r="S29">
        <v>9</v>
      </c>
      <c r="T29">
        <v>10</v>
      </c>
      <c r="U29">
        <v>11</v>
      </c>
      <c r="V29">
        <v>12</v>
      </c>
      <c r="W29">
        <v>13</v>
      </c>
      <c r="X29">
        <v>14</v>
      </c>
      <c r="Y29">
        <v>15</v>
      </c>
      <c r="Z29">
        <v>16</v>
      </c>
      <c r="AA29">
        <v>17</v>
      </c>
      <c r="AB29">
        <v>18</v>
      </c>
      <c r="BI29" t="s">
        <v>53</v>
      </c>
      <c r="BJ29">
        <f>_xlfn.QUARTILE.INC(BI3:BI21,1) -1.5*(_xlfn.QUARTILE.INC(BI3:BI21,3) -_xlfn.QUARTILE.INC(BI3:BI21,1))</f>
        <v>8.3128452301025391</v>
      </c>
      <c r="BK29">
        <f>_xlfn.QUARTILE.INC(BJ3:BJ21,1) -1.5*(_xlfn.QUARTILE.INC(BJ3:BJ21,3) -_xlfn.QUARTILE.INC(BJ3:BJ21,1))</f>
        <v>8.7356522083282471</v>
      </c>
      <c r="BL29" t="s">
        <v>53</v>
      </c>
      <c r="BM29">
        <f>_xlfn.QUARTILE.INC(BL3:BL21,1) -1.5*(_xlfn.QUARTILE.INC(BL3:BL21,3) -_xlfn.QUARTILE.INC(BL3:BL21,1))</f>
        <v>5.1311837434768677</v>
      </c>
    </row>
    <row r="30" spans="1:69" ht="15.75" thickBot="1" x14ac:dyDescent="0.3">
      <c r="H30" t="s">
        <v>50</v>
      </c>
      <c r="I30" t="s">
        <v>51</v>
      </c>
      <c r="J30" s="10" t="s">
        <v>4</v>
      </c>
      <c r="K30" s="10" t="s">
        <v>5</v>
      </c>
      <c r="L30" s="11" t="s">
        <v>6</v>
      </c>
      <c r="M30" s="10" t="s">
        <v>7</v>
      </c>
      <c r="N30" s="10" t="s">
        <v>8</v>
      </c>
      <c r="O30" s="12" t="s">
        <v>9</v>
      </c>
      <c r="P30" s="11" t="s">
        <v>10</v>
      </c>
      <c r="Q30" s="10" t="s">
        <v>11</v>
      </c>
      <c r="R30" s="10" t="s">
        <v>12</v>
      </c>
      <c r="S30" s="12" t="s">
        <v>13</v>
      </c>
      <c r="T30" s="10" t="s">
        <v>14</v>
      </c>
      <c r="U30" s="12" t="s">
        <v>15</v>
      </c>
      <c r="V30" s="11" t="s">
        <v>16</v>
      </c>
      <c r="W30" s="10" t="s">
        <v>17</v>
      </c>
      <c r="X30" s="12" t="s">
        <v>18</v>
      </c>
      <c r="Y30" s="10" t="s">
        <v>19</v>
      </c>
      <c r="Z30" s="11" t="s">
        <v>20</v>
      </c>
      <c r="AA30" s="10" t="s">
        <v>21</v>
      </c>
      <c r="AB30" s="12" t="s">
        <v>22</v>
      </c>
      <c r="BI30" t="s">
        <v>52</v>
      </c>
      <c r="BJ30">
        <f>_xlfn.QUARTILE.INC(BI3:BI21,3) +1.5*(_xlfn.QUARTILE.INC(BI3:BI21,3) -_xlfn.QUARTILE.INC(BI3:BI21,1))</f>
        <v>8.3130550384521484</v>
      </c>
      <c r="BK30">
        <f>_xlfn.QUARTILE.INC(BJ3:BJ21,3) +1.5*(_xlfn.QUARTILE.INC(BJ3:BJ21,3) -_xlfn.QUARTILE.INC(BJ3:BJ21,1))</f>
        <v>8.7356808185577393</v>
      </c>
      <c r="BL30" t="s">
        <v>52</v>
      </c>
      <c r="BM30">
        <f>_xlfn.QUARTILE.INC(BL3:BL21,3) +1.5*(_xlfn.QUARTILE.INC(BL3:BL21,3) -_xlfn.QUARTILE.INC(BL3:BL21,1))</f>
        <v>5.1314955949783325</v>
      </c>
    </row>
    <row r="31" spans="1:69" x14ac:dyDescent="0.25">
      <c r="G31" t="s">
        <v>27</v>
      </c>
      <c r="J31" s="13" cm="1">
        <f t="array" ref="J31">INDEX($25:$25, COLUMN($J$25)+3*J29)</f>
        <v>3.6778314836353284E-7</v>
      </c>
      <c r="K31" s="13" cm="1">
        <f t="array" ref="K31">INDEX($25:$25, COLUMN($J$25)+3*K29)</f>
        <v>1.5657082209302674E-7</v>
      </c>
      <c r="L31" s="13" cm="1">
        <f t="array" ref="L31">INDEX($25:$25, COLUMN($J$25)+3*L29)</f>
        <v>2.3195278301184877E-7</v>
      </c>
      <c r="M31" s="13" cm="1">
        <f t="array" ref="M31">INDEX($25:$25, COLUMN($J$25)+3*M29)</f>
        <v>4.8749057019678808E-6</v>
      </c>
      <c r="N31" s="13" cm="1">
        <f t="array" ref="N31">INDEX($25:$25, COLUMN($J$25)+3*N29)</f>
        <v>7.448824493020038E-7</v>
      </c>
      <c r="O31" s="13" cm="1">
        <f t="array" ref="O31">INDEX($25:$25, COLUMN($J$25)+3*O29)</f>
        <v>3.6669011794219573E-7</v>
      </c>
      <c r="P31" s="13" cm="1">
        <f t="array" ref="P31">INDEX($25:$25, COLUMN($J$25)+3*P29)</f>
        <v>2.987979670395349E-6</v>
      </c>
      <c r="Q31" s="13" cm="1">
        <f t="array" ref="Q31">INDEX($25:$25, COLUMN($J$25)+3*Q29)</f>
        <v>2.1178007147962878E-7</v>
      </c>
      <c r="R31" s="13" cm="1">
        <f t="array" ref="R31">INDEX($25:$25, COLUMN($J$25)+3*R29)</f>
        <v>4.9836281283213264E-7</v>
      </c>
      <c r="S31" s="13" cm="1">
        <f t="array" ref="S31">INDEX($25:$25, COLUMN($J$25)+3*S29)</f>
        <v>2.598405697444107E-7</v>
      </c>
      <c r="T31" s="13" cm="1">
        <f t="array" ref="T31">INDEX($25:$25, COLUMN($J$25)+3*T29)</f>
        <v>1.2223546158862968E-7</v>
      </c>
      <c r="U31" s="13" cm="1">
        <f t="array" ref="U31">INDEX($25:$25, COLUMN($J$25)+3*U29)</f>
        <v>2.3540636645713771E-7</v>
      </c>
      <c r="V31" s="13" cm="1">
        <f t="array" ref="V31">INDEX($25:$25, COLUMN($J$25)+3*V29)</f>
        <v>5.3092841014499924E-7</v>
      </c>
      <c r="W31" s="13" cm="1">
        <f t="array" ref="W31">INDEX($25:$25, COLUMN($J$25)+3*W29)</f>
        <v>3.2838999337962822E-7</v>
      </c>
      <c r="X31" s="13" cm="1">
        <f t="array" ref="X31">INDEX($25:$25, COLUMN($J$25)+3*X29)</f>
        <v>4.9605112111798711E-6</v>
      </c>
      <c r="Y31" s="13" cm="1">
        <f t="array" ref="Y31">INDEX($25:$25, COLUMN($J$25)+3*Y29)</f>
        <v>3.6353822343913068E-7</v>
      </c>
      <c r="Z31" s="13" cm="1">
        <f t="array" ref="Z31">INDEX($25:$25, COLUMN($J$25)+3*Z29)</f>
        <v>4.4510776452551193E-7</v>
      </c>
      <c r="AA31" s="13" cm="1">
        <f t="array" ref="AA31">INDEX($25:$25, COLUMN($J$25)+3*AA29)</f>
        <v>3.4161576950804149E-5</v>
      </c>
      <c r="AB31" s="13" cm="1">
        <f t="array" ref="AB31">INDEX($25:$25, COLUMN($J$25)+3*AB29)</f>
        <v>6.043485880755564E-5</v>
      </c>
      <c r="AC31" s="15">
        <f>AVERAGE(J31:AB31)</f>
        <v>5.9096474387477222E-6</v>
      </c>
    </row>
    <row r="32" spans="1:69" x14ac:dyDescent="0.25">
      <c r="G32" t="s">
        <v>28</v>
      </c>
      <c r="J32" s="14" cm="1">
        <f t="array" ref="J32">INDEX($27:$27, COLUMN($J$25)+3*J$29)</f>
        <v>5.3440483286976814E-2</v>
      </c>
      <c r="K32" s="14" cm="1">
        <f t="array" ref="K32">INDEX($27:$27, COLUMN($J$25)+3*K$29)</f>
        <v>4.1091481968760488E-2</v>
      </c>
      <c r="L32" s="14" cm="1">
        <f t="array" ref="L32">INDEX($27:$27, COLUMN($J$25)+3*L$29)</f>
        <v>3.5168270394206044E-2</v>
      </c>
      <c r="M32" s="14" cm="1">
        <f t="array" ref="M32">INDEX($27:$27, COLUMN($J$25)+3*M$29)</f>
        <v>0.33725927025079727</v>
      </c>
      <c r="N32" s="14" cm="1">
        <f t="array" ref="N32">INDEX($27:$27, COLUMN($J$25)+3*N$29)</f>
        <v>0.16797365471720696</v>
      </c>
      <c r="O32" s="14" cm="1">
        <f t="array" ref="O32">INDEX($27:$27, COLUMN($J$25)+3*O$29)</f>
        <v>0.12978262715041639</v>
      </c>
      <c r="P32" s="14" cm="1">
        <f t="array" ref="P32">INDEX($27:$27, COLUMN($J$25)+3*P$29)</f>
        <v>3.2672463264316318E-2</v>
      </c>
      <c r="Q32" s="14" cm="1">
        <f t="array" ref="Q32">INDEX($27:$27, COLUMN($J$25)+3*Q$29)</f>
        <v>2.2331101866438986E-2</v>
      </c>
      <c r="R32" s="14" cm="1">
        <f t="array" ref="R32">INDEX($27:$27, COLUMN($J$25)+3*R$29)</f>
        <v>6.5060084126889711E-2</v>
      </c>
      <c r="S32" s="14" cm="1">
        <f t="array" ref="S32">INDEX($27:$27, COLUMN($J$25)+3*S$29)</f>
        <v>3.4446168690919876E-2</v>
      </c>
      <c r="T32" s="14" cm="1">
        <f t="array" ref="T32">INDEX($27:$27, COLUMN($J$25)+3*T$29)</f>
        <v>6.3855128735303884E-2</v>
      </c>
      <c r="U32" s="14" cm="1">
        <f t="array" ref="U32">INDEX($27:$27, COLUMN($J$25)+3*U$29)</f>
        <v>4.8399784881621596E-2</v>
      </c>
      <c r="V32" s="14" cm="1">
        <f t="array" ref="V32">INDEX($27:$27, COLUMN($J$25)+3*V$29)</f>
        <v>0.91514073014259334</v>
      </c>
      <c r="W32" s="14" cm="1">
        <f t="array" ref="W32">INDEX($27:$27, COLUMN($J$25)+3*W$29)</f>
        <v>6.3514056615531445E-2</v>
      </c>
      <c r="X32" s="14" cm="1">
        <f t="array" ref="X32">INDEX($27:$27, COLUMN($J$25)+3*X$29)</f>
        <v>0.76842821985483167</v>
      </c>
      <c r="Y32" s="14" cm="1">
        <f t="array" ref="Y32">INDEX($27:$27, COLUMN($J$25)+3*Y$29)</f>
        <v>0.18847866095602511</v>
      </c>
      <c r="Z32" s="14" cm="1">
        <f t="array" ref="Z32">INDEX($27:$27, COLUMN($J$25)+3*Z$29)</f>
        <v>7.0861116409301754</v>
      </c>
      <c r="AA32" s="14" cm="1">
        <f t="array" ref="AA32">INDEX($27:$27, COLUMN($J$25)+3*AA$29)</f>
        <v>8.3129490613937378</v>
      </c>
      <c r="AB32" s="14" cm="1">
        <f t="array" ref="AB32">INDEX($27:$27, COLUMN($J$25)+3*AB$29)</f>
        <v>5.1313449144363403</v>
      </c>
    </row>
    <row r="33" spans="5:29" x14ac:dyDescent="0.25">
      <c r="G33" t="s">
        <v>1</v>
      </c>
      <c r="J33" s="13" cm="1">
        <f t="array" ref="J33">INDEX($25:$25, COLUMN($K$25)+3*J29)</f>
        <v>1.8867778179336612E-7</v>
      </c>
      <c r="K33" s="13" cm="1">
        <f t="array" ref="K33">INDEX($25:$25, COLUMN($K$25)+3*K29)</f>
        <v>9.7154337030941123E-8</v>
      </c>
      <c r="L33" s="13" cm="1">
        <f t="array" ref="L33">INDEX($25:$25, COLUMN($K$25)+3*L29)</f>
        <v>7.2662111580110968E-7</v>
      </c>
      <c r="M33" s="13" cm="1">
        <f t="array" ref="M33">INDEX($25:$25, COLUMN($K$25)+3*M29)</f>
        <v>3.9787293259008068E-7</v>
      </c>
      <c r="N33" s="13" cm="1">
        <f t="array" ref="N33">INDEX($25:$25, COLUMN($K$25)+3*N29)</f>
        <v>7.9318797062214694E-7</v>
      </c>
      <c r="O33" s="13" cm="1">
        <f t="array" ref="O33">INDEX($25:$25, COLUMN($K$25)+3*O29)</f>
        <v>4.8002384654902109E-7</v>
      </c>
      <c r="P33" s="13" cm="1">
        <f t="array" ref="P33">INDEX($25:$25, COLUMN($K$25)+3*P29)</f>
        <v>9.121056832568136E-7</v>
      </c>
      <c r="Q33" s="13" cm="1">
        <f t="array" ref="Q33">INDEX($25:$25, COLUMN($K$25)+3*Q29)</f>
        <v>1.3289989188605775E-7</v>
      </c>
      <c r="R33" s="13" cm="1">
        <f t="array" ref="R33">INDEX($25:$25, COLUMN($K$25)+3*R29)</f>
        <v>1.8885718426401362E-6</v>
      </c>
      <c r="S33" s="13" cm="1">
        <f t="array" ref="S33">INDEX($25:$25, COLUMN($K$25)+3*S29)</f>
        <v>1.8096214579972327E-7</v>
      </c>
      <c r="T33" s="13" cm="1">
        <f t="array" ref="T33">INDEX($25:$25, COLUMN($K$25)+3*T29)</f>
        <v>2.6930344447071628E-7</v>
      </c>
      <c r="U33" s="13" cm="1">
        <f t="array" ref="U33">INDEX($25:$25, COLUMN($K$25)+3*U29)</f>
        <v>1.9423212119325113E-7</v>
      </c>
      <c r="V33" s="13" cm="1">
        <f t="array" ref="V33">INDEX($25:$25, COLUMN($K$25)+3*V29)</f>
        <v>5.7650717243800516E-7</v>
      </c>
      <c r="W33" s="13" cm="1">
        <f t="array" ref="W33">INDEX($25:$25, COLUMN($K$25)+3*W29)</f>
        <v>1.0004528903236265E-6</v>
      </c>
      <c r="X33" s="13" cm="1">
        <f t="array" ref="X33">INDEX($25:$25, COLUMN($K$25)+3*X29)</f>
        <v>4.0577342648779462E-6</v>
      </c>
      <c r="Y33" s="13" cm="1">
        <f t="array" ref="Y33">INDEX($25:$25, COLUMN($K$25)+3*Y29)</f>
        <v>3.51191386551656E-7</v>
      </c>
      <c r="Z33" s="13" cm="1">
        <f t="array" ref="Z33">INDEX($25:$25, COLUMN($K$25)+3*Z29)</f>
        <v>1.9842264727268363E-6</v>
      </c>
      <c r="AA33" s="13" cm="1">
        <f t="array" ref="AA33">INDEX($25:$25, COLUMN($K$25)+3*AA29)</f>
        <v>6.3376147182086161E-6</v>
      </c>
      <c r="AB33" s="13" cm="1">
        <f t="array" ref="AB33">INDEX($25:$25, COLUMN($K$25)+3*AB29)</f>
        <v>2.1477028120946731E-6</v>
      </c>
      <c r="AC33" s="15">
        <f>AVERAGE(J33:AB33)</f>
        <v>1.1956338332028801E-6</v>
      </c>
    </row>
    <row r="34" spans="5:29" x14ac:dyDescent="0.25">
      <c r="G34" t="s">
        <v>29</v>
      </c>
      <c r="J34" s="14" cm="1">
        <f t="array" ref="J34">INDEX($27:$27, COLUMN($K$25)+3*J$29)</f>
        <v>4.2166304402053358E-2</v>
      </c>
      <c r="K34" s="14" cm="1">
        <f t="array" ref="K34">INDEX($27:$27, COLUMN($K$25)+3*K$29)</f>
        <v>3.4980487357825038E-2</v>
      </c>
      <c r="L34" s="14" cm="1">
        <f t="array" ref="L34">INDEX($27:$27, COLUMN($K$25)+3*L$29)</f>
        <v>0.2042688973248005</v>
      </c>
      <c r="M34" s="14" cm="1">
        <f t="array" ref="M34">INDEX($27:$27, COLUMN($K$25)+3*M$29)</f>
        <v>0.17970771230757238</v>
      </c>
      <c r="N34" s="14" cm="1">
        <f t="array" ref="N34">INDEX($27:$27, COLUMN($K$25)+3*N$29)</f>
        <v>0.25275963768362997</v>
      </c>
      <c r="O34" s="14" cm="1">
        <f t="array" ref="O34">INDEX($27:$27, COLUMN($K$25)+3*O$29)</f>
        <v>0.13050111941993237</v>
      </c>
      <c r="P34" s="14" cm="1">
        <f t="array" ref="P34">INDEX($27:$27, COLUMN($K$25)+3*P$29)</f>
        <v>3.1848933547735214E-2</v>
      </c>
      <c r="Q34" s="14" cm="1">
        <f t="array" ref="Q34">INDEX($27:$27, COLUMN($K$25)+3*Q$29)</f>
        <v>2.2143313055858017E-2</v>
      </c>
      <c r="R34" s="14" cm="1">
        <f t="array" ref="R34">INDEX($27:$27, COLUMN($K$25)+3*R$29)</f>
        <v>4.2447993066161871E-2</v>
      </c>
      <c r="S34" s="14" cm="1">
        <f t="array" ref="S34">INDEX($27:$27, COLUMN($K$25)+3*S$29)</f>
        <v>3.3993098326027392E-2</v>
      </c>
      <c r="T34" s="14" cm="1">
        <f t="array" ref="T34">INDEX($27:$27, COLUMN($K$25)+3*T$29)</f>
        <v>7.8530769795179367E-2</v>
      </c>
      <c r="U34" s="14" cm="1">
        <f t="array" ref="U34">INDEX($27:$27, COLUMN($K$25)+3*U$29)</f>
        <v>4.8400650080293414E-2</v>
      </c>
      <c r="V34" s="14" cm="1">
        <f t="array" ref="V34">INDEX($27:$27, COLUMN($K$25)+3*V$29)</f>
        <v>0.81768877357244496</v>
      </c>
      <c r="W34" s="14" cm="1">
        <f t="array" ref="W34">INDEX($27:$27, COLUMN($K$25)+3*W$29)</f>
        <v>0.1476470772176981</v>
      </c>
      <c r="X34" s="14" cm="1">
        <f t="array" ref="X34">INDEX($27:$27, COLUMN($K$25)+3*X$29)</f>
        <v>1.1387810319662095</v>
      </c>
      <c r="Y34" s="14" cm="1">
        <f t="array" ref="Y34">INDEX($27:$27, COLUMN($K$25)+3*Y$29)</f>
        <v>0.18831753358244896</v>
      </c>
      <c r="Z34" s="14" cm="1">
        <f t="array" ref="Z34">INDEX($27:$27, COLUMN($K$25)+3*Z$29)</f>
        <v>10.478578805923462</v>
      </c>
      <c r="AA34" s="14" cm="1">
        <f t="array" ref="AA34">INDEX($27:$27, COLUMN($K$25)+3*AA$29)</f>
        <v>8.7356678485870365</v>
      </c>
      <c r="AB34" s="14" cm="1">
        <f t="array" ref="AB34">INDEX($27:$27, COLUMN($K$25)+3*AB$29)</f>
        <v>9.1118861198425289</v>
      </c>
    </row>
    <row r="35" spans="5:29" x14ac:dyDescent="0.25">
      <c r="G35" t="s">
        <v>2</v>
      </c>
      <c r="J35" s="13" cm="1">
        <f t="array" ref="J35">INDEX($25:$25, COLUMN($L$25)+3*J$29)</f>
        <v>1.0145920777005108E-7</v>
      </c>
      <c r="K35" s="13" cm="1">
        <f t="array" ref="K35">INDEX($25:$25, COLUMN($L$25)+3*K29)</f>
        <v>1.3199234840687185E-7</v>
      </c>
      <c r="L35" s="13" cm="1">
        <f t="array" ref="L35">INDEX($25:$25, COLUMN($L$25)+3*L29)</f>
        <v>3.8488298953976791E-7</v>
      </c>
      <c r="M35" s="13" cm="1">
        <f t="array" ref="M35">INDEX($25:$25, COLUMN($L$25)+3*M29)</f>
        <v>5.186066199116176E-7</v>
      </c>
      <c r="N35" s="13" cm="1">
        <f t="array" ref="N35">INDEX($25:$25, COLUMN($L$25)+3*N29)</f>
        <v>2.5900092677762486E-6</v>
      </c>
      <c r="O35" s="13" cm="1">
        <f t="array" ref="O35">INDEX($25:$25, COLUMN($L$25)+3*O29)</f>
        <v>2.9227862108964927E-7</v>
      </c>
      <c r="P35" s="13" cm="1">
        <f t="array" ref="P35">INDEX($25:$25, COLUMN($L$25)+3*P29)</f>
        <v>2.6011134040662802E-6</v>
      </c>
      <c r="Q35" s="13" cm="1">
        <f t="array" ref="Q35">INDEX($25:$25, COLUMN($L$25)+3*Q29)</f>
        <v>2.6526182992579801E-7</v>
      </c>
      <c r="R35" s="13" cm="1">
        <f t="array" ref="R35">INDEX($25:$25, COLUMN($L$25)+3*R29)</f>
        <v>8.5365950327328018E-7</v>
      </c>
      <c r="S35" s="13" cm="1">
        <f t="array" ref="S35">INDEX($25:$25, COLUMN($L$25)+3*S29)</f>
        <v>2.5547897848026425E-7</v>
      </c>
      <c r="T35" s="13" cm="1">
        <f t="array" ref="T35">INDEX($25:$25, COLUMN($L$25)+3*T29)</f>
        <v>1.6613686866548832E-7</v>
      </c>
      <c r="U35" s="13" cm="1">
        <f t="array" ref="U35">INDEX($25:$25, COLUMN($L$25)+3*U29)</f>
        <v>2.3773954393819759E-7</v>
      </c>
      <c r="V35" s="13" cm="1">
        <f t="array" ref="V35">INDEX($25:$25, COLUMN($L$25)+3*V29)</f>
        <v>3.7408213583156924E-7</v>
      </c>
      <c r="W35" s="13" cm="1">
        <f t="array" ref="W35">INDEX($25:$25, COLUMN($L$25)+3*W29)</f>
        <v>9.299857391368471E-7</v>
      </c>
      <c r="X35" s="13" cm="1">
        <f t="array" ref="X35">INDEX($25:$25, COLUMN($L$25)+3*X29)</f>
        <v>1.2075990529479667E-6</v>
      </c>
      <c r="Y35" s="13" cm="1">
        <f t="array" ref="Y35">INDEX($25:$25, COLUMN($L$25)+3*Y29)</f>
        <v>3.2687601444637855E-7</v>
      </c>
      <c r="Z35" s="13" cm="1">
        <f t="array" ref="Z35">INDEX($25:$25, COLUMN($L$25)+3*Z29)</f>
        <v>1.0699749538618859E-6</v>
      </c>
      <c r="AA35" s="13" cm="1">
        <f t="array" ref="AA35">INDEX($25:$25, COLUMN($L$25)+3*AA29)</f>
        <v>2.5378295357610785E-5</v>
      </c>
      <c r="AB35" s="13" cm="1">
        <f t="array" ref="AB35">INDEX($25:$25, COLUMN($L$25)+3*AB29)</f>
        <v>1.3298352981155324E-6</v>
      </c>
      <c r="AC35" s="15">
        <f>AVERAGE(J35:AB35)</f>
        <v>2.0534351439365514E-6</v>
      </c>
    </row>
    <row r="36" spans="5:29" ht="15.75" thickBot="1" x14ac:dyDescent="0.3">
      <c r="G36" t="s">
        <v>30</v>
      </c>
      <c r="J36" s="14" cm="1">
        <f t="array" ref="J36">INDEX($27:$27, COLUMN($L$25)+3*J$29)</f>
        <v>5.2127408795058727E-2</v>
      </c>
      <c r="K36" s="14" cm="1">
        <f t="array" ref="K36">INDEX($27:$27, COLUMN($L$25)+3*K$29)</f>
        <v>3.4979759994894263E-2</v>
      </c>
      <c r="L36" s="14" cm="1">
        <f t="array" ref="L36">INDEX($27:$27, COLUMN($L$25)+3*L$29)</f>
        <v>0.28960197865962983</v>
      </c>
      <c r="M36" s="14" cm="1">
        <f t="array" ref="M36">INDEX($27:$27, COLUMN($L$25)+3*M$29)</f>
        <v>0.18043458424508571</v>
      </c>
      <c r="N36" s="14" cm="1">
        <f t="array" ref="N36">INDEX($27:$27, COLUMN($L$25)+3*N$29)</f>
        <v>0.29122440814971923</v>
      </c>
      <c r="O36" s="14" cm="1">
        <f t="array" ref="O36">INDEX($27:$27, COLUMN($L$25)+3*O$29)</f>
        <v>0.13219893909990788</v>
      </c>
      <c r="P36" s="14" cm="1">
        <f t="array" ref="P36">INDEX($27:$27, COLUMN($L$25)+3*P$29)</f>
        <v>3.4538815915584567E-2</v>
      </c>
      <c r="Q36" s="14" cm="1">
        <f t="array" ref="Q36">INDEX($27:$27, COLUMN($L$25)+3*Q$29)</f>
        <v>2.2522531310096384E-2</v>
      </c>
      <c r="R36" s="14" cm="1">
        <f t="array" ref="R36">INDEX($27:$27, COLUMN($L$25)+3*R$29)</f>
        <v>4.6965362690389159E-2</v>
      </c>
      <c r="S36" s="14" cm="1">
        <f t="array" ref="S36">INDEX($27:$27, COLUMN($L$25)+3*S$29)</f>
        <v>3.4254166111350057E-2</v>
      </c>
      <c r="T36" s="14" cm="1">
        <f t="array" ref="T36">INDEX($27:$27, COLUMN($L$25)+3*T$29)</f>
        <v>9.0213716775178907E-2</v>
      </c>
      <c r="U36" s="14" cm="1">
        <f t="array" ref="U36">INDEX($27:$27, COLUMN($L$25)+3*U$29)</f>
        <v>5.2418874483555554E-2</v>
      </c>
      <c r="V36" s="14" cm="1">
        <f t="array" ref="V36">INDEX($27:$27, COLUMN($L$25)+3*V$29)</f>
        <v>0.80557827204465871</v>
      </c>
      <c r="W36" s="14" cm="1">
        <f t="array" ref="W36">INDEX($27:$27, COLUMN($L$25)+3*W$29)</f>
        <v>0.16485167741775514</v>
      </c>
      <c r="X36" s="14" cm="1">
        <f t="array" ref="X36">INDEX($27:$27, COLUMN($L$25)+3*X$29)</f>
        <v>1.3837264031171799</v>
      </c>
      <c r="Y36" s="14" cm="1">
        <f t="array" ref="Y36">INDEX($27:$27, COLUMN($L$25)+3*Y$29)</f>
        <v>0.18863724023103715</v>
      </c>
      <c r="Z36" s="14" cm="1">
        <f t="array" ref="Z36">INDEX($27:$27, COLUMN($L$25)+3*Z$29)</f>
        <v>14.463374805450439</v>
      </c>
      <c r="AA36" s="14" cm="1">
        <f t="array" ref="AA36">INDEX($27:$27, COLUMN($L$25)+3*AA$29)</f>
        <v>9.6682801008224484</v>
      </c>
      <c r="AB36" s="14" cm="1">
        <f t="array" ref="AB36">INDEX($27:$27, COLUMN($L$25)+3*AB$29)</f>
        <v>9.9495100736618038</v>
      </c>
    </row>
    <row r="37" spans="5:29" ht="15.75" thickBot="1" x14ac:dyDescent="0.3">
      <c r="H37" t="s">
        <v>50</v>
      </c>
      <c r="I37" t="s">
        <v>51</v>
      </c>
      <c r="J37" s="10" t="s">
        <v>4</v>
      </c>
      <c r="K37" s="10" t="s">
        <v>5</v>
      </c>
      <c r="L37" s="11" t="s">
        <v>6</v>
      </c>
      <c r="M37" s="10" t="s">
        <v>7</v>
      </c>
      <c r="N37" s="10" t="s">
        <v>8</v>
      </c>
      <c r="O37" s="12" t="s">
        <v>9</v>
      </c>
      <c r="P37" s="11" t="s">
        <v>10</v>
      </c>
      <c r="Q37" s="10" t="s">
        <v>11</v>
      </c>
      <c r="R37" s="10" t="s">
        <v>12</v>
      </c>
      <c r="S37" s="12" t="s">
        <v>13</v>
      </c>
      <c r="T37" s="10" t="s">
        <v>14</v>
      </c>
      <c r="U37" s="12" t="s">
        <v>15</v>
      </c>
      <c r="V37" s="11" t="s">
        <v>16</v>
      </c>
      <c r="W37" s="10" t="s">
        <v>17</v>
      </c>
      <c r="X37" s="12" t="s">
        <v>18</v>
      </c>
      <c r="Y37" s="10" t="s">
        <v>19</v>
      </c>
      <c r="Z37" s="11" t="s">
        <v>20</v>
      </c>
      <c r="AA37" s="10" t="s">
        <v>21</v>
      </c>
      <c r="AB37" s="12" t="s">
        <v>22</v>
      </c>
    </row>
    <row r="38" spans="5:29" x14ac:dyDescent="0.25">
      <c r="H38" s="15">
        <f>AVERAGE(C25:E25)</f>
        <v>1.550757197368371E-7</v>
      </c>
      <c r="I38" s="15">
        <f>AVERAGE(F25:G25)</f>
        <v>2.447668581106625E-7</v>
      </c>
      <c r="J38" s="15">
        <f>AVERAGE(J31,J33,J35)</f>
        <v>2.1930671264231666E-7</v>
      </c>
      <c r="K38" s="15">
        <f t="shared" ref="K38:AB38" si="13">AVERAGE(K31,K33,K35)</f>
        <v>1.285725025102799E-7</v>
      </c>
      <c r="L38" s="15">
        <f t="shared" si="13"/>
        <v>4.4781896278424212E-7</v>
      </c>
      <c r="M38" s="15">
        <f t="shared" si="13"/>
        <v>1.9304617514898597E-6</v>
      </c>
      <c r="N38" s="15">
        <f t="shared" si="13"/>
        <v>1.3760265625668E-6</v>
      </c>
      <c r="O38" s="15">
        <f t="shared" si="13"/>
        <v>3.7966419519362201E-7</v>
      </c>
      <c r="P38" s="15">
        <f t="shared" si="13"/>
        <v>2.1670662525728144E-6</v>
      </c>
      <c r="Q38" s="15">
        <f t="shared" si="13"/>
        <v>2.0331393109716151E-7</v>
      </c>
      <c r="R38" s="15">
        <f t="shared" si="13"/>
        <v>1.0801980529151829E-6</v>
      </c>
      <c r="S38" s="15">
        <f t="shared" si="13"/>
        <v>2.3209389800813275E-7</v>
      </c>
      <c r="T38" s="15">
        <f t="shared" si="13"/>
        <v>1.8589192490827808E-7</v>
      </c>
      <c r="U38" s="15">
        <f t="shared" si="13"/>
        <v>2.2245934386286216E-7</v>
      </c>
      <c r="V38" s="15">
        <f t="shared" si="13"/>
        <v>4.9383923947152458E-7</v>
      </c>
      <c r="W38" s="15">
        <f t="shared" si="13"/>
        <v>7.5294287428003398E-7</v>
      </c>
      <c r="X38" s="15">
        <f t="shared" si="13"/>
        <v>3.4086148430019279E-6</v>
      </c>
      <c r="Y38" s="15">
        <f t="shared" si="13"/>
        <v>3.4720187481238835E-7</v>
      </c>
      <c r="Z38" s="15">
        <f t="shared" si="13"/>
        <v>1.1664363970380779E-6</v>
      </c>
      <c r="AA38" s="15">
        <f t="shared" si="13"/>
        <v>2.1959162342207854E-5</v>
      </c>
      <c r="AB38" s="15">
        <f t="shared" si="13"/>
        <v>2.130413230592195E-5</v>
      </c>
    </row>
    <row r="40" spans="5:29" x14ac:dyDescent="0.25"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22</v>
      </c>
    </row>
    <row r="41" spans="5:29" x14ac:dyDescent="0.25">
      <c r="J41">
        <v>2.1930671264231666E-7</v>
      </c>
      <c r="K41">
        <v>1.285725025102799E-7</v>
      </c>
      <c r="L41">
        <v>4.4781896278424212E-7</v>
      </c>
      <c r="M41">
        <v>1.9304617514898597E-6</v>
      </c>
      <c r="N41">
        <v>1.3760265625668E-6</v>
      </c>
      <c r="O41">
        <v>3.7966419519362201E-7</v>
      </c>
      <c r="P41">
        <v>2.1670662525728144E-6</v>
      </c>
      <c r="Q41">
        <v>2.0331393109716151E-7</v>
      </c>
      <c r="R41">
        <v>1.0801980529151829E-6</v>
      </c>
      <c r="S41">
        <v>2.3209389800813275E-7</v>
      </c>
      <c r="T41">
        <v>1.8589192490827808E-7</v>
      </c>
      <c r="U41">
        <v>2.2245934386286216E-7</v>
      </c>
      <c r="V41">
        <v>4.9383923947152458E-7</v>
      </c>
      <c r="W41">
        <v>7.5294287428003398E-7</v>
      </c>
      <c r="X41">
        <v>3.4086148430019279E-6</v>
      </c>
      <c r="Y41">
        <v>3.4720187481238835E-7</v>
      </c>
      <c r="Z41">
        <v>1.1664363970380779E-6</v>
      </c>
      <c r="AA41">
        <v>2.1959162342207854E-5</v>
      </c>
      <c r="AB41">
        <v>2.130413230592195E-5</v>
      </c>
    </row>
    <row r="43" spans="5:29" x14ac:dyDescent="0.25">
      <c r="H43" t="s">
        <v>50</v>
      </c>
      <c r="I43" t="s">
        <v>51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</row>
    <row r="44" spans="5:29" x14ac:dyDescent="0.25">
      <c r="E44" t="s">
        <v>31</v>
      </c>
      <c r="F44">
        <v>2.1930671264231666E-7</v>
      </c>
      <c r="H44">
        <v>1.550757197368371E-7</v>
      </c>
      <c r="I44">
        <v>2.447668581106625E-7</v>
      </c>
      <c r="J44">
        <v>2.1930671264231666E-7</v>
      </c>
      <c r="K44">
        <v>1.285725025102799E-7</v>
      </c>
      <c r="L44">
        <v>1.1664363970380779E-6</v>
      </c>
      <c r="M44">
        <v>4.9383923947152458E-7</v>
      </c>
      <c r="N44">
        <v>2.1959162342207854E-5</v>
      </c>
      <c r="O44">
        <v>4.4781896278424212E-7</v>
      </c>
      <c r="P44">
        <v>1.3760265625668E-6</v>
      </c>
      <c r="Q44">
        <v>3.7966419519362201E-7</v>
      </c>
      <c r="R44">
        <v>1.9304617514898597E-6</v>
      </c>
      <c r="S44">
        <v>2.130413230592195E-5</v>
      </c>
      <c r="T44">
        <v>3.4086148430019279E-6</v>
      </c>
      <c r="U44">
        <v>3.4720187481238835E-7</v>
      </c>
      <c r="V44">
        <v>2.1670662525728144E-6</v>
      </c>
      <c r="W44">
        <v>2.0331393109716151E-7</v>
      </c>
      <c r="X44">
        <v>1.0801980529151829E-6</v>
      </c>
      <c r="Y44">
        <v>2.3209389800813275E-7</v>
      </c>
      <c r="Z44">
        <v>1.8589192490827808E-7</v>
      </c>
      <c r="AA44">
        <v>2.2245934386286216E-7</v>
      </c>
      <c r="AB44">
        <v>7.5294287428003398E-7</v>
      </c>
    </row>
    <row r="45" spans="5:29" x14ac:dyDescent="0.25">
      <c r="E45" t="s">
        <v>32</v>
      </c>
      <c r="F45">
        <v>1.285725025102799E-7</v>
      </c>
    </row>
    <row r="46" spans="5:29" x14ac:dyDescent="0.25">
      <c r="E46" t="s">
        <v>33</v>
      </c>
      <c r="F46">
        <v>1.1664363970380779E-6</v>
      </c>
    </row>
    <row r="47" spans="5:29" x14ac:dyDescent="0.25">
      <c r="E47" t="s">
        <v>34</v>
      </c>
      <c r="F47">
        <v>4.9383923947152458E-7</v>
      </c>
    </row>
    <row r="48" spans="5:29" x14ac:dyDescent="0.25">
      <c r="E48" t="s">
        <v>35</v>
      </c>
      <c r="F48">
        <v>2.1959162342207854E-5</v>
      </c>
    </row>
    <row r="49" spans="5:6" x14ac:dyDescent="0.25">
      <c r="E49" t="s">
        <v>36</v>
      </c>
      <c r="F49">
        <v>4.4781896278424212E-7</v>
      </c>
    </row>
    <row r="50" spans="5:6" x14ac:dyDescent="0.25">
      <c r="E50" t="s">
        <v>37</v>
      </c>
      <c r="F50">
        <v>1.3760265625668E-6</v>
      </c>
    </row>
    <row r="51" spans="5:6" x14ac:dyDescent="0.25">
      <c r="E51" t="s">
        <v>38</v>
      </c>
      <c r="F51">
        <v>3.7966419519362201E-7</v>
      </c>
    </row>
    <row r="52" spans="5:6" x14ac:dyDescent="0.25">
      <c r="E52" t="s">
        <v>39</v>
      </c>
      <c r="F52">
        <v>1.9304617514898597E-6</v>
      </c>
    </row>
    <row r="53" spans="5:6" x14ac:dyDescent="0.25">
      <c r="E53" t="s">
        <v>40</v>
      </c>
      <c r="F53">
        <v>2.130413230592195E-5</v>
      </c>
    </row>
    <row r="54" spans="5:6" x14ac:dyDescent="0.25">
      <c r="E54" t="s">
        <v>41</v>
      </c>
      <c r="F54">
        <v>3.4086148430019279E-6</v>
      </c>
    </row>
    <row r="55" spans="5:6" x14ac:dyDescent="0.25">
      <c r="E55" t="s">
        <v>42</v>
      </c>
      <c r="F55">
        <v>3.4720187481238835E-7</v>
      </c>
    </row>
    <row r="56" spans="5:6" x14ac:dyDescent="0.25">
      <c r="E56" t="s">
        <v>43</v>
      </c>
      <c r="F56">
        <v>2.1670662525728144E-6</v>
      </c>
    </row>
    <row r="57" spans="5:6" x14ac:dyDescent="0.25">
      <c r="E57" t="s">
        <v>44</v>
      </c>
      <c r="F57">
        <v>2.0331393109716151E-7</v>
      </c>
    </row>
    <row r="58" spans="5:6" x14ac:dyDescent="0.25">
      <c r="E58" t="s">
        <v>45</v>
      </c>
      <c r="F58">
        <v>1.0801980529151829E-6</v>
      </c>
    </row>
    <row r="59" spans="5:6" x14ac:dyDescent="0.25">
      <c r="E59" t="s">
        <v>46</v>
      </c>
      <c r="F59">
        <v>2.3209389800813275E-7</v>
      </c>
    </row>
    <row r="60" spans="5:6" x14ac:dyDescent="0.25">
      <c r="E60" t="s">
        <v>47</v>
      </c>
      <c r="F60">
        <v>1.8589192490827808E-7</v>
      </c>
    </row>
    <row r="61" spans="5:6" x14ac:dyDescent="0.25">
      <c r="E61" t="s">
        <v>48</v>
      </c>
      <c r="F61">
        <v>2.2245934386286216E-7</v>
      </c>
    </row>
    <row r="62" spans="5:6" x14ac:dyDescent="0.25">
      <c r="E62" t="s">
        <v>49</v>
      </c>
      <c r="F62">
        <v>7.5294287428003398E-7</v>
      </c>
    </row>
  </sheetData>
  <autoFilter ref="E43:F43" xr:uid="{00000000-0001-0000-0000-000000000000}">
    <sortState xmlns:xlrd2="http://schemas.microsoft.com/office/spreadsheetml/2017/richdata2" ref="E44:F62">
      <sortCondition ref="E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 - 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2024-04-30T13:28:53Z</dcterms:modified>
</cp:coreProperties>
</file>