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SD030\m7_board\m4_board\Data\"/>
    </mc:Choice>
  </mc:AlternateContent>
  <xr:revisionPtr revIDLastSave="0" documentId="13_ncr:1_{9735B21B-40C9-4B70-BBF6-9FAEB7B03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cution Ti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M13" i="1"/>
  <c r="N13" i="1"/>
  <c r="O13" i="1"/>
  <c r="P13" i="1"/>
  <c r="C13" i="1"/>
  <c r="D12" i="1"/>
  <c r="E12" i="1"/>
  <c r="F12" i="1"/>
  <c r="G12" i="1"/>
  <c r="H12" i="1"/>
  <c r="I12" i="1"/>
  <c r="J12" i="1"/>
  <c r="K12" i="1"/>
  <c r="M12" i="1"/>
  <c r="N12" i="1"/>
  <c r="O12" i="1"/>
  <c r="P12" i="1"/>
  <c r="C12" i="1"/>
  <c r="U7" i="1"/>
  <c r="L6" i="1"/>
  <c r="L5" i="1"/>
  <c r="D9" i="1"/>
  <c r="E9" i="1"/>
  <c r="F9" i="1"/>
  <c r="G9" i="1"/>
  <c r="H9" i="1"/>
  <c r="I9" i="1"/>
  <c r="J9" i="1"/>
  <c r="K9" i="1"/>
  <c r="L9" i="1"/>
  <c r="M9" i="1"/>
  <c r="N9" i="1"/>
  <c r="O9" i="1"/>
  <c r="P9" i="1"/>
  <c r="C9" i="1"/>
  <c r="D5" i="1"/>
  <c r="E5" i="1"/>
  <c r="F5" i="1"/>
  <c r="G5" i="1"/>
  <c r="H5" i="1"/>
  <c r="I5" i="1"/>
  <c r="J5" i="1"/>
  <c r="K5" i="1"/>
  <c r="M5" i="1"/>
  <c r="N5" i="1"/>
  <c r="O5" i="1"/>
  <c r="P5" i="1"/>
  <c r="D6" i="1"/>
  <c r="E6" i="1"/>
  <c r="F6" i="1"/>
  <c r="G6" i="1"/>
  <c r="H6" i="1"/>
  <c r="I6" i="1"/>
  <c r="J6" i="1"/>
  <c r="K6" i="1"/>
  <c r="M6" i="1"/>
  <c r="N6" i="1"/>
  <c r="O6" i="1"/>
  <c r="P6" i="1"/>
  <c r="C6" i="1"/>
  <c r="C5" i="1"/>
  <c r="U4" i="1"/>
  <c r="U3" i="1"/>
</calcChain>
</file>

<file path=xl/sharedStrings.xml><?xml version="1.0" encoding="utf-8"?>
<sst xmlns="http://schemas.openxmlformats.org/spreadsheetml/2006/main" count="39" uniqueCount="34">
  <si>
    <t>Ascon128</t>
  </si>
  <si>
    <t>Ascon128a</t>
  </si>
  <si>
    <t>Giftcofb128</t>
  </si>
  <si>
    <t>Isapa128a</t>
  </si>
  <si>
    <t>Isapa128</t>
  </si>
  <si>
    <t>Schwae128</t>
  </si>
  <si>
    <t>Schwae256</t>
  </si>
  <si>
    <t>TinyJAMBU</t>
  </si>
  <si>
    <t>Xoodyak</t>
  </si>
  <si>
    <t>AES</t>
  </si>
  <si>
    <t>romulusn</t>
  </si>
  <si>
    <t>elephant160v2</t>
  </si>
  <si>
    <t>grain128aeadv2</t>
  </si>
  <si>
    <t>photonbeetle</t>
  </si>
  <si>
    <t>RAM</t>
  </si>
  <si>
    <t>Flash</t>
  </si>
  <si>
    <t>Execution time</t>
  </si>
  <si>
    <t>Campaign time</t>
  </si>
  <si>
    <t>Difference</t>
  </si>
  <si>
    <t>Base</t>
  </si>
  <si>
    <t>Raw</t>
  </si>
  <si>
    <t>Base + data</t>
  </si>
  <si>
    <t>Data</t>
  </si>
  <si>
    <t>Adjusted for data &amp; drivers</t>
  </si>
  <si>
    <t>Overflow calc</t>
  </si>
  <si>
    <t>bits</t>
  </si>
  <si>
    <t>frequency</t>
  </si>
  <si>
    <t>Overflow t (s)</t>
  </si>
  <si>
    <t>UP TO DATE</t>
  </si>
  <si>
    <t>Power</t>
  </si>
  <si>
    <t>Energy (mJ)</t>
  </si>
  <si>
    <t>Difference (s)</t>
  </si>
  <si>
    <t>Difference (%)</t>
  </si>
  <si>
    <t>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</si>
</sst>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1" applyNumberFormat="1" applyFont="1" applyBorder="1"/>
    <xf numFmtId="0" fontId="0" fillId="0" borderId="4" xfId="1" applyNumberFormat="1" applyFont="1" applyBorder="1"/>
    <xf numFmtId="0" fontId="0" fillId="0" borderId="0" xfId="1" applyNumberFormat="1" applyFont="1" applyBorder="1"/>
    <xf numFmtId="0" fontId="0" fillId="0" borderId="5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5" xfId="0" applyFill="1" applyBorder="1"/>
    <xf numFmtId="0" fontId="0" fillId="0" borderId="0" xfId="0" applyBorder="1"/>
    <xf numFmtId="0" fontId="0" fillId="0" borderId="8" xfId="0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5" xfId="0" applyFill="1" applyBorder="1"/>
    <xf numFmtId="0" fontId="0" fillId="4" borderId="0" xfId="1" applyNumberFormat="1" applyFont="1" applyFill="1" applyBorder="1"/>
    <xf numFmtId="0" fontId="0" fillId="4" borderId="5" xfId="1" applyNumberFormat="1" applyFont="1" applyFill="1" applyBorder="1"/>
    <xf numFmtId="0" fontId="0" fillId="4" borderId="8" xfId="0" applyFill="1" applyBorder="1"/>
    <xf numFmtId="0" fontId="0" fillId="4" borderId="7" xfId="1" applyNumberFormat="1" applyFont="1" applyFill="1" applyBorder="1"/>
    <xf numFmtId="0" fontId="0" fillId="4" borderId="8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Times'!$C$2:$K$2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'Execution Times'!$C$10:$K$10</c:f>
              <c:numCache>
                <c:formatCode>General</c:formatCode>
                <c:ptCount val="9"/>
                <c:pt idx="0">
                  <c:v>0.72</c:v>
                </c:pt>
                <c:pt idx="1">
                  <c:v>0.5</c:v>
                </c:pt>
                <c:pt idx="2">
                  <c:v>4.2300000000000004</c:v>
                </c:pt>
                <c:pt idx="3">
                  <c:v>2.17</c:v>
                </c:pt>
                <c:pt idx="4">
                  <c:v>2.8</c:v>
                </c:pt>
                <c:pt idx="5">
                  <c:v>0.33</c:v>
                </c:pt>
                <c:pt idx="6">
                  <c:v>0.45</c:v>
                </c:pt>
                <c:pt idx="7">
                  <c:v>0.6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D-44B4-9551-2DB2353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2768"/>
        <c:axId val="2058144688"/>
      </c:barChart>
      <c:catAx>
        <c:axId val="2058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51888305628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688"/>
        <c:crosses val="autoZero"/>
        <c:auto val="1"/>
        <c:lblAlgn val="ctr"/>
        <c:lblOffset val="100"/>
        <c:noMultiLvlLbl val="0"/>
      </c:catAx>
      <c:valAx>
        <c:axId val="205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(mJ)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Times'!$M$2:$P$2</c:f>
              <c:strCache>
                <c:ptCount val="4"/>
                <c:pt idx="0">
                  <c:v>romulusn</c:v>
                </c:pt>
                <c:pt idx="1">
                  <c:v>elephant160v2</c:v>
                </c:pt>
                <c:pt idx="2">
                  <c:v>grain128aeadv2</c:v>
                </c:pt>
                <c:pt idx="3">
                  <c:v>photonbeetle</c:v>
                </c:pt>
              </c:strCache>
            </c:strRef>
          </c:cat>
          <c:val>
            <c:numRef>
              <c:f>'Execution Times'!$M$10:$P$10</c:f>
              <c:numCache>
                <c:formatCode>General</c:formatCode>
                <c:ptCount val="4"/>
                <c:pt idx="0">
                  <c:v>12.8</c:v>
                </c:pt>
                <c:pt idx="1">
                  <c:v>78.900000000000006</c:v>
                </c:pt>
                <c:pt idx="2">
                  <c:v>67.599999999999994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E40-B214-FC412415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9488"/>
        <c:axId val="2058147088"/>
      </c:barChart>
      <c:catAx>
        <c:axId val="205814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1888305628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7088"/>
        <c:crosses val="autoZero"/>
        <c:auto val="1"/>
        <c:lblAlgn val="ctr"/>
        <c:lblOffset val="100"/>
        <c:noMultiLvlLbl val="0"/>
      </c:catAx>
      <c:valAx>
        <c:axId val="2058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176212</xdr:rowOff>
    </xdr:from>
    <xdr:to>
      <xdr:col>13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8A2E-7C28-24C2-929B-43C6D2668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14</xdr:row>
      <xdr:rowOff>176212</xdr:rowOff>
    </xdr:from>
    <xdr:to>
      <xdr:col>19</xdr:col>
      <xdr:colOff>742950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722E2-3D91-0DE7-2F97-84191286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B17" sqref="B17"/>
    </sheetView>
  </sheetViews>
  <sheetFormatPr defaultRowHeight="15" x14ac:dyDescent="0.25"/>
  <cols>
    <col min="1" max="1" width="14.42578125" customWidth="1"/>
    <col min="2" max="2" width="14.42578125" bestFit="1" customWidth="1"/>
    <col min="4" max="4" width="10.140625" customWidth="1"/>
    <col min="18" max="18" width="14.42578125" customWidth="1"/>
    <col min="20" max="20" width="11.5703125" customWidth="1"/>
    <col min="21" max="21" width="13.5703125" customWidth="1"/>
  </cols>
  <sheetData>
    <row r="1" spans="1:21" ht="15.75" thickBot="1" x14ac:dyDescent="0.3">
      <c r="A1" t="s">
        <v>28</v>
      </c>
    </row>
    <row r="2" spans="1:21" ht="30.75" thickBot="1" x14ac:dyDescent="0.3">
      <c r="B2" s="1"/>
      <c r="C2" s="9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1" t="s">
        <v>13</v>
      </c>
      <c r="S2" s="9" t="s">
        <v>19</v>
      </c>
      <c r="T2" s="10" t="s">
        <v>21</v>
      </c>
      <c r="U2" s="11" t="s">
        <v>22</v>
      </c>
    </row>
    <row r="3" spans="1:21" x14ac:dyDescent="0.25">
      <c r="A3" s="22" t="s">
        <v>20</v>
      </c>
      <c r="B3" s="13" t="s">
        <v>14</v>
      </c>
      <c r="C3" s="14">
        <v>14888</v>
      </c>
      <c r="D3" s="14">
        <v>14888</v>
      </c>
      <c r="E3" s="14">
        <v>14888</v>
      </c>
      <c r="F3" s="14">
        <v>16344</v>
      </c>
      <c r="G3" s="12">
        <v>16344</v>
      </c>
      <c r="H3" s="14">
        <v>16344</v>
      </c>
      <c r="I3" s="14">
        <v>16344</v>
      </c>
      <c r="J3" s="14">
        <v>14920</v>
      </c>
      <c r="K3" s="14">
        <v>16376</v>
      </c>
      <c r="L3" s="14">
        <v>27144</v>
      </c>
      <c r="M3" s="14">
        <v>14904</v>
      </c>
      <c r="N3" s="14">
        <v>17368</v>
      </c>
      <c r="O3" s="14">
        <v>15984</v>
      </c>
      <c r="P3" s="15">
        <v>16000</v>
      </c>
      <c r="R3" s="7" t="s">
        <v>14</v>
      </c>
      <c r="S3" s="2">
        <v>2888</v>
      </c>
      <c r="T3" s="12">
        <v>14888</v>
      </c>
      <c r="U3" s="13">
        <f>T3-S3</f>
        <v>12000</v>
      </c>
    </row>
    <row r="4" spans="1:21" ht="15.75" thickBot="1" x14ac:dyDescent="0.3">
      <c r="A4" s="23"/>
      <c r="B4" s="3" t="s">
        <v>15</v>
      </c>
      <c r="C4" s="16">
        <v>106536</v>
      </c>
      <c r="D4" s="16">
        <v>107816</v>
      </c>
      <c r="E4" s="16">
        <v>105976</v>
      </c>
      <c r="F4" s="16">
        <v>122224</v>
      </c>
      <c r="G4">
        <v>122224</v>
      </c>
      <c r="H4" s="16">
        <v>141496</v>
      </c>
      <c r="I4" s="16">
        <v>141576</v>
      </c>
      <c r="J4" s="16">
        <v>104536</v>
      </c>
      <c r="K4" s="16">
        <v>122608</v>
      </c>
      <c r="L4" s="16">
        <v>117624</v>
      </c>
      <c r="M4" s="16">
        <v>108032</v>
      </c>
      <c r="N4" s="16">
        <v>139744</v>
      </c>
      <c r="O4" s="16">
        <v>113448</v>
      </c>
      <c r="P4" s="17">
        <v>139176</v>
      </c>
      <c r="R4" s="8" t="s">
        <v>15</v>
      </c>
      <c r="S4" s="4">
        <v>88784</v>
      </c>
      <c r="T4" s="5">
        <v>100784</v>
      </c>
      <c r="U4" s="6">
        <f>T4-S4</f>
        <v>12000</v>
      </c>
    </row>
    <row r="5" spans="1:21" ht="15.75" thickBot="1" x14ac:dyDescent="0.3">
      <c r="A5" s="24" t="s">
        <v>23</v>
      </c>
      <c r="B5" s="37" t="s">
        <v>14</v>
      </c>
      <c r="C5" s="38">
        <f>C3-$T$3</f>
        <v>0</v>
      </c>
      <c r="D5" s="38">
        <f t="shared" ref="D5:P5" si="0">D3-$T$3</f>
        <v>0</v>
      </c>
      <c r="E5" s="38">
        <f t="shared" si="0"/>
        <v>0</v>
      </c>
      <c r="F5" s="38">
        <f t="shared" si="0"/>
        <v>1456</v>
      </c>
      <c r="G5" s="38">
        <f t="shared" si="0"/>
        <v>1456</v>
      </c>
      <c r="H5" s="38">
        <f t="shared" si="0"/>
        <v>1456</v>
      </c>
      <c r="I5" s="38">
        <f t="shared" si="0"/>
        <v>1456</v>
      </c>
      <c r="J5" s="38">
        <f t="shared" si="0"/>
        <v>32</v>
      </c>
      <c r="K5" s="38">
        <f t="shared" si="0"/>
        <v>1488</v>
      </c>
      <c r="L5" s="38">
        <f t="shared" si="0"/>
        <v>12256</v>
      </c>
      <c r="M5" s="38">
        <f t="shared" si="0"/>
        <v>16</v>
      </c>
      <c r="N5" s="38">
        <f t="shared" si="0"/>
        <v>2480</v>
      </c>
      <c r="O5" s="38">
        <f t="shared" si="0"/>
        <v>1096</v>
      </c>
      <c r="P5" s="39">
        <f t="shared" si="0"/>
        <v>1112</v>
      </c>
    </row>
    <row r="6" spans="1:21" ht="15.75" thickBot="1" x14ac:dyDescent="0.3">
      <c r="A6" s="25"/>
      <c r="B6" s="40" t="s">
        <v>15</v>
      </c>
      <c r="C6" s="41">
        <f>C4-$T$4</f>
        <v>5752</v>
      </c>
      <c r="D6" s="41">
        <f t="shared" ref="D6:P6" si="1">D4-$T$4</f>
        <v>7032</v>
      </c>
      <c r="E6" s="41">
        <f t="shared" si="1"/>
        <v>5192</v>
      </c>
      <c r="F6" s="41">
        <f t="shared" si="1"/>
        <v>21440</v>
      </c>
      <c r="G6" s="41">
        <f t="shared" si="1"/>
        <v>21440</v>
      </c>
      <c r="H6" s="41">
        <f t="shared" si="1"/>
        <v>40712</v>
      </c>
      <c r="I6" s="41">
        <f t="shared" si="1"/>
        <v>40792</v>
      </c>
      <c r="J6" s="41">
        <f t="shared" si="1"/>
        <v>3752</v>
      </c>
      <c r="K6" s="41">
        <f t="shared" si="1"/>
        <v>21824</v>
      </c>
      <c r="L6" s="41">
        <f t="shared" si="1"/>
        <v>16840</v>
      </c>
      <c r="M6" s="41">
        <f t="shared" si="1"/>
        <v>7248</v>
      </c>
      <c r="N6" s="41">
        <f t="shared" si="1"/>
        <v>38960</v>
      </c>
      <c r="O6" s="41">
        <f t="shared" si="1"/>
        <v>12664</v>
      </c>
      <c r="P6" s="42">
        <f t="shared" si="1"/>
        <v>38392</v>
      </c>
      <c r="R6" s="2" t="s">
        <v>24</v>
      </c>
      <c r="S6" s="2" t="s">
        <v>25</v>
      </c>
      <c r="T6" s="12" t="s">
        <v>26</v>
      </c>
      <c r="U6" s="18" t="s">
        <v>27</v>
      </c>
    </row>
    <row r="7" spans="1:21" ht="15.75" thickBot="1" x14ac:dyDescent="0.3">
      <c r="A7" s="22" t="s">
        <v>33</v>
      </c>
      <c r="B7" s="34" t="s">
        <v>16</v>
      </c>
      <c r="C7" s="35">
        <v>0.18172099999999999</v>
      </c>
      <c r="D7" s="35">
        <v>0.12561</v>
      </c>
      <c r="E7" s="35">
        <v>1.1649609999999999</v>
      </c>
      <c r="F7" s="35">
        <v>0.52430399999999999</v>
      </c>
      <c r="G7" s="35">
        <v>0.66934099999999996</v>
      </c>
      <c r="H7" s="35">
        <v>8.3071000000000006E-2</v>
      </c>
      <c r="I7" s="35">
        <v>0.115025</v>
      </c>
      <c r="J7" s="35">
        <v>0.157585</v>
      </c>
      <c r="K7" s="35">
        <v>0.28103499999999998</v>
      </c>
      <c r="L7" s="35">
        <v>1.687019</v>
      </c>
      <c r="M7" s="35">
        <v>3.63565</v>
      </c>
      <c r="N7" s="35">
        <v>22.157910999999999</v>
      </c>
      <c r="O7" s="35">
        <v>18.203977999999999</v>
      </c>
      <c r="P7" s="36">
        <v>13.473488</v>
      </c>
      <c r="R7" s="4"/>
      <c r="S7" s="4">
        <v>32</v>
      </c>
      <c r="T7" s="5">
        <v>80</v>
      </c>
      <c r="U7" s="19">
        <f>(2^S7 -1)/(T7*10^6)</f>
        <v>53.687091187500002</v>
      </c>
    </row>
    <row r="8" spans="1:21" x14ac:dyDescent="0.25">
      <c r="A8" s="26"/>
      <c r="B8" s="3" t="s">
        <v>17</v>
      </c>
      <c r="C8">
        <v>0.25</v>
      </c>
      <c r="D8">
        <v>0.2</v>
      </c>
      <c r="E8">
        <v>1.24</v>
      </c>
      <c r="F8">
        <v>0.6</v>
      </c>
      <c r="G8">
        <v>0.74</v>
      </c>
      <c r="H8">
        <v>0.15</v>
      </c>
      <c r="I8">
        <v>0.18</v>
      </c>
      <c r="J8">
        <v>0.23</v>
      </c>
      <c r="K8">
        <v>0.37</v>
      </c>
      <c r="L8">
        <v>1.75</v>
      </c>
      <c r="M8">
        <v>3.71</v>
      </c>
      <c r="N8">
        <v>22.27</v>
      </c>
      <c r="O8">
        <v>18.3</v>
      </c>
      <c r="P8" s="3">
        <v>13.57</v>
      </c>
    </row>
    <row r="9" spans="1:21" ht="15.75" thickBot="1" x14ac:dyDescent="0.3">
      <c r="A9" s="23"/>
      <c r="B9" s="6" t="s">
        <v>18</v>
      </c>
      <c r="C9" s="20">
        <f>C8-C7</f>
        <v>6.8279000000000006E-2</v>
      </c>
      <c r="D9" s="20">
        <f t="shared" ref="D9:P9" si="2">D8-D7</f>
        <v>7.4390000000000012E-2</v>
      </c>
      <c r="E9" s="20">
        <f t="shared" si="2"/>
        <v>7.5039000000000078E-2</v>
      </c>
      <c r="F9" s="20">
        <f t="shared" si="2"/>
        <v>7.5695999999999986E-2</v>
      </c>
      <c r="G9" s="20">
        <f t="shared" si="2"/>
        <v>7.0659000000000027E-2</v>
      </c>
      <c r="H9" s="20">
        <f t="shared" si="2"/>
        <v>6.6928999999999989E-2</v>
      </c>
      <c r="I9" s="20">
        <f t="shared" si="2"/>
        <v>6.4974999999999991E-2</v>
      </c>
      <c r="J9" s="20">
        <f t="shared" si="2"/>
        <v>7.2415000000000007E-2</v>
      </c>
      <c r="K9" s="20">
        <f t="shared" si="2"/>
        <v>8.8965000000000016E-2</v>
      </c>
      <c r="L9" s="20">
        <f t="shared" si="2"/>
        <v>6.2980999999999954E-2</v>
      </c>
      <c r="M9" s="20">
        <f t="shared" si="2"/>
        <v>7.4349999999999916E-2</v>
      </c>
      <c r="N9" s="20">
        <f t="shared" si="2"/>
        <v>0.11208900000000099</v>
      </c>
      <c r="O9" s="20">
        <f t="shared" si="2"/>
        <v>9.6022000000001384E-2</v>
      </c>
      <c r="P9" s="21">
        <f t="shared" si="2"/>
        <v>9.6512000000000597E-2</v>
      </c>
    </row>
    <row r="10" spans="1:21" x14ac:dyDescent="0.25">
      <c r="A10" s="22" t="s">
        <v>29</v>
      </c>
      <c r="B10" s="32" t="s">
        <v>30</v>
      </c>
      <c r="C10" s="33">
        <v>0.72</v>
      </c>
      <c r="D10" s="33">
        <v>0.5</v>
      </c>
      <c r="E10" s="33">
        <v>4.2300000000000004</v>
      </c>
      <c r="F10" s="33">
        <v>2.17</v>
      </c>
      <c r="G10" s="33">
        <v>2.8</v>
      </c>
      <c r="H10" s="33">
        <v>0.33</v>
      </c>
      <c r="I10" s="33">
        <v>0.45</v>
      </c>
      <c r="J10" s="33">
        <v>0.6</v>
      </c>
      <c r="K10" s="33">
        <v>1.05</v>
      </c>
      <c r="L10" s="33"/>
      <c r="M10" s="33">
        <v>12.8</v>
      </c>
      <c r="N10" s="33">
        <v>78.900000000000006</v>
      </c>
      <c r="O10" s="33">
        <v>67.599999999999994</v>
      </c>
      <c r="P10" s="32">
        <v>48.6</v>
      </c>
    </row>
    <row r="11" spans="1:21" x14ac:dyDescent="0.25">
      <c r="A11" s="26"/>
      <c r="B11" s="27" t="s">
        <v>16</v>
      </c>
      <c r="C11" s="28">
        <v>0.183</v>
      </c>
      <c r="D11" s="28">
        <v>0.127</v>
      </c>
      <c r="E11" s="28">
        <v>1.17</v>
      </c>
      <c r="F11" s="28">
        <v>0.53100000000000003</v>
      </c>
      <c r="G11" s="28">
        <v>0.67400000000000004</v>
      </c>
      <c r="H11" s="28">
        <v>8.4000000000000005E-2</v>
      </c>
      <c r="I11" s="28">
        <v>0.11600000000000001</v>
      </c>
      <c r="J11" s="28">
        <v>0.159</v>
      </c>
      <c r="K11" s="28">
        <v>0.28399999999999997</v>
      </c>
      <c r="L11" s="28"/>
      <c r="M11" s="28">
        <v>3.69</v>
      </c>
      <c r="N11" s="28">
        <v>22.3</v>
      </c>
      <c r="O11" s="28">
        <v>18.399999999999999</v>
      </c>
      <c r="P11" s="3">
        <v>13.6</v>
      </c>
    </row>
    <row r="12" spans="1:21" x14ac:dyDescent="0.25">
      <c r="A12" s="26"/>
      <c r="B12" s="27" t="s">
        <v>31</v>
      </c>
      <c r="C12" s="28">
        <f>C11-C7</f>
        <v>1.2790000000000024E-3</v>
      </c>
      <c r="D12" s="28">
        <f t="shared" ref="D12:P12" si="3">D11-D7</f>
        <v>1.3900000000000023E-3</v>
      </c>
      <c r="E12" s="28">
        <f t="shared" si="3"/>
        <v>5.0390000000000157E-3</v>
      </c>
      <c r="F12" s="28">
        <f t="shared" si="3"/>
        <v>6.6960000000000353E-3</v>
      </c>
      <c r="G12" s="28">
        <f t="shared" si="3"/>
        <v>4.6590000000000797E-3</v>
      </c>
      <c r="H12" s="28">
        <f t="shared" si="3"/>
        <v>9.2899999999999927E-4</v>
      </c>
      <c r="I12" s="28">
        <f t="shared" si="3"/>
        <v>9.7500000000000364E-4</v>
      </c>
      <c r="J12" s="28">
        <f t="shared" si="3"/>
        <v>1.4149999999999996E-3</v>
      </c>
      <c r="K12" s="28">
        <f t="shared" si="3"/>
        <v>2.9649999999999954E-3</v>
      </c>
      <c r="L12" s="28"/>
      <c r="M12" s="28">
        <f t="shared" si="3"/>
        <v>5.4349999999999898E-2</v>
      </c>
      <c r="N12" s="28">
        <f t="shared" si="3"/>
        <v>0.14208900000000213</v>
      </c>
      <c r="O12" s="28">
        <f t="shared" si="3"/>
        <v>0.19602199999999925</v>
      </c>
      <c r="P12" s="3">
        <f t="shared" si="3"/>
        <v>0.12651199999999996</v>
      </c>
    </row>
    <row r="13" spans="1:21" ht="15.75" thickBot="1" x14ac:dyDescent="0.3">
      <c r="A13" s="23"/>
      <c r="B13" s="29" t="s">
        <v>32</v>
      </c>
      <c r="C13" s="30">
        <f>C12/C7</f>
        <v>7.0382619510128298E-3</v>
      </c>
      <c r="D13" s="30">
        <f t="shared" ref="D13:P13" si="4">D12/D7</f>
        <v>1.1065997930101126E-2</v>
      </c>
      <c r="E13" s="30">
        <f t="shared" si="4"/>
        <v>4.3254666894428362E-3</v>
      </c>
      <c r="F13" s="30">
        <f t="shared" si="4"/>
        <v>1.2771216698709214E-2</v>
      </c>
      <c r="G13" s="30">
        <f t="shared" si="4"/>
        <v>6.9605776427860838E-3</v>
      </c>
      <c r="H13" s="30">
        <f t="shared" si="4"/>
        <v>1.1183204728485262E-2</v>
      </c>
      <c r="I13" s="30">
        <f t="shared" si="4"/>
        <v>8.476418169963083E-3</v>
      </c>
      <c r="J13" s="30">
        <f t="shared" si="4"/>
        <v>8.9792810229399975E-3</v>
      </c>
      <c r="K13" s="30">
        <f t="shared" si="4"/>
        <v>1.0550287330759498E-2</v>
      </c>
      <c r="L13" s="30"/>
      <c r="M13" s="30">
        <f t="shared" si="4"/>
        <v>1.494918377731627E-2</v>
      </c>
      <c r="N13" s="30">
        <f t="shared" si="4"/>
        <v>6.4125629893541022E-3</v>
      </c>
      <c r="O13" s="30">
        <f t="shared" si="4"/>
        <v>1.0768085964507278E-2</v>
      </c>
      <c r="P13" s="31">
        <f t="shared" si="4"/>
        <v>9.389699237495143E-3</v>
      </c>
    </row>
  </sheetData>
  <mergeCells count="4">
    <mergeCell ref="A3:A4"/>
    <mergeCell ref="A5:A6"/>
    <mergeCell ref="A7:A9"/>
    <mergeCell ref="A10:A1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2024-03-12T14:02:29Z</dcterms:modified>
</cp:coreProperties>
</file>