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rand\OneDrive\Desktop\ESERCIZIARIO EPICOD\"/>
    </mc:Choice>
  </mc:AlternateContent>
  <xr:revisionPtr revIDLastSave="0" documentId="8_{1435D138-2740-4CB4-817C-B3809538DD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2" i="1" l="1"/>
  <c r="E2" i="1" s="1"/>
  <c r="D3" i="1"/>
  <c r="D4" i="1"/>
  <c r="D5" i="1"/>
  <c r="E5" i="1" s="1"/>
  <c r="D6" i="1"/>
  <c r="D7" i="1"/>
  <c r="D8" i="1"/>
  <c r="D9" i="1"/>
  <c r="D10" i="1"/>
  <c r="D11" i="1"/>
  <c r="D12" i="1"/>
  <c r="D13" i="1"/>
  <c r="E13" i="1" s="1"/>
  <c r="D14" i="1"/>
  <c r="D15" i="1"/>
  <c r="D16" i="1"/>
  <c r="D17" i="1"/>
  <c r="E17" i="1" s="1"/>
  <c r="D18" i="1"/>
  <c r="D19" i="1"/>
  <c r="D20" i="1"/>
  <c r="D21" i="1"/>
  <c r="D22" i="1"/>
  <c r="D23" i="1"/>
  <c r="D24" i="1"/>
  <c r="D25" i="1"/>
  <c r="E25" i="1" s="1"/>
  <c r="D26" i="1"/>
  <c r="D27" i="1"/>
  <c r="D28" i="1"/>
  <c r="D29" i="1"/>
  <c r="D30" i="1"/>
  <c r="D31" i="1"/>
  <c r="D32" i="1"/>
  <c r="D33" i="1"/>
  <c r="E33" i="1" s="1"/>
  <c r="D34" i="1"/>
  <c r="D35" i="1"/>
  <c r="D36" i="1"/>
  <c r="D37" i="1"/>
  <c r="E37" i="1" s="1"/>
  <c r="D38" i="1"/>
  <c r="D39" i="1"/>
  <c r="D40" i="1"/>
  <c r="D41" i="1"/>
  <c r="D42" i="1"/>
  <c r="D43" i="1"/>
  <c r="D44" i="1"/>
  <c r="D45" i="1"/>
  <c r="E45" i="1" s="1"/>
  <c r="D46" i="1"/>
  <c r="D47" i="1"/>
  <c r="D48" i="1"/>
  <c r="D49" i="1"/>
  <c r="E49" i="1" s="1"/>
  <c r="D50" i="1"/>
  <c r="D51" i="1"/>
  <c r="D52" i="1"/>
  <c r="D53" i="1"/>
  <c r="D54" i="1"/>
  <c r="D55" i="1"/>
  <c r="D56" i="1"/>
  <c r="D57" i="1"/>
  <c r="E57" i="1" s="1"/>
  <c r="D58" i="1"/>
  <c r="D59" i="1"/>
  <c r="D60" i="1"/>
  <c r="D61" i="1"/>
  <c r="D62" i="1"/>
  <c r="D63" i="1"/>
  <c r="D64" i="1"/>
  <c r="D65" i="1"/>
  <c r="E65" i="1" s="1"/>
  <c r="D66" i="1"/>
  <c r="D67" i="1"/>
  <c r="D68" i="1"/>
  <c r="D69" i="1"/>
  <c r="E69" i="1" s="1"/>
  <c r="D70" i="1"/>
  <c r="D71" i="1"/>
  <c r="D72" i="1"/>
  <c r="D73" i="1"/>
  <c r="D74" i="1"/>
  <c r="D75" i="1"/>
  <c r="D76" i="1"/>
  <c r="D77" i="1"/>
  <c r="E77" i="1" s="1"/>
  <c r="D78" i="1"/>
  <c r="D79" i="1"/>
  <c r="D80" i="1"/>
  <c r="D81" i="1"/>
  <c r="E81" i="1" s="1"/>
  <c r="D82" i="1"/>
  <c r="D83" i="1"/>
  <c r="D84" i="1"/>
  <c r="D85" i="1"/>
  <c r="D86" i="1"/>
  <c r="D87" i="1"/>
  <c r="D88" i="1"/>
  <c r="D89" i="1"/>
  <c r="E89" i="1" s="1"/>
  <c r="D90" i="1"/>
  <c r="D91" i="1"/>
  <c r="D92" i="1"/>
  <c r="D93" i="1"/>
  <c r="D94" i="1"/>
  <c r="D95" i="1"/>
  <c r="D96" i="1"/>
  <c r="D97" i="1"/>
  <c r="E97" i="1" s="1"/>
  <c r="D98" i="1"/>
  <c r="D99" i="1"/>
  <c r="D100" i="1"/>
  <c r="D101" i="1"/>
  <c r="E101" i="1" s="1"/>
  <c r="D102" i="1"/>
  <c r="D103" i="1"/>
  <c r="D104" i="1"/>
  <c r="D105" i="1"/>
  <c r="D106" i="1"/>
  <c r="D107" i="1"/>
  <c r="D108" i="1"/>
  <c r="D109" i="1"/>
  <c r="E109" i="1" s="1"/>
  <c r="D110" i="1"/>
  <c r="D111" i="1"/>
  <c r="D112" i="1"/>
  <c r="D113" i="1"/>
  <c r="E113" i="1" s="1"/>
  <c r="D114" i="1"/>
  <c r="D115" i="1"/>
  <c r="D116" i="1"/>
  <c r="D117" i="1"/>
  <c r="D118" i="1"/>
  <c r="D119" i="1"/>
  <c r="D120" i="1"/>
  <c r="D121" i="1"/>
  <c r="E121" i="1" s="1"/>
  <c r="D122" i="1"/>
  <c r="D123" i="1"/>
  <c r="D124" i="1"/>
  <c r="D125" i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D138" i="1"/>
  <c r="D139" i="1"/>
  <c r="D140" i="1"/>
  <c r="D141" i="1"/>
  <c r="E141" i="1" s="1"/>
  <c r="D142" i="1"/>
  <c r="D143" i="1"/>
  <c r="D144" i="1"/>
  <c r="D145" i="1"/>
  <c r="E145" i="1" s="1"/>
  <c r="D146" i="1"/>
  <c r="D147" i="1"/>
  <c r="D148" i="1"/>
  <c r="D149" i="1"/>
  <c r="D150" i="1"/>
  <c r="D151" i="1"/>
  <c r="D152" i="1"/>
  <c r="D153" i="1"/>
  <c r="E153" i="1" s="1"/>
  <c r="D154" i="1"/>
  <c r="D155" i="1"/>
  <c r="D156" i="1"/>
  <c r="D157" i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D170" i="1"/>
  <c r="D171" i="1"/>
  <c r="D172" i="1"/>
  <c r="D173" i="1"/>
  <c r="E173" i="1" s="1"/>
  <c r="D174" i="1"/>
  <c r="D175" i="1"/>
  <c r="D176" i="1"/>
  <c r="D177" i="1"/>
  <c r="E177" i="1" s="1"/>
  <c r="D178" i="1"/>
  <c r="D179" i="1"/>
  <c r="D180" i="1"/>
  <c r="D181" i="1"/>
  <c r="D182" i="1"/>
  <c r="D183" i="1"/>
  <c r="D184" i="1"/>
  <c r="D185" i="1"/>
  <c r="E185" i="1" s="1"/>
  <c r="D186" i="1"/>
  <c r="D187" i="1"/>
  <c r="D188" i="1"/>
  <c r="D189" i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D214" i="1"/>
  <c r="D215" i="1"/>
  <c r="D216" i="1"/>
  <c r="D217" i="1"/>
  <c r="E217" i="1" s="1"/>
  <c r="D218" i="1"/>
  <c r="D219" i="1"/>
  <c r="D220" i="1"/>
  <c r="D221" i="1"/>
  <c r="D222" i="1"/>
  <c r="D223" i="1"/>
  <c r="D224" i="1"/>
  <c r="D225" i="1"/>
  <c r="E225" i="1" s="1"/>
  <c r="D226" i="1"/>
  <c r="D227" i="1"/>
  <c r="D228" i="1"/>
  <c r="D229" i="1"/>
  <c r="E229" i="1" s="1"/>
  <c r="D230" i="1"/>
  <c r="D231" i="1"/>
  <c r="D232" i="1"/>
  <c r="D233" i="1"/>
  <c r="D234" i="1"/>
  <c r="D235" i="1"/>
  <c r="D236" i="1"/>
  <c r="D237" i="1"/>
  <c r="E237" i="1" s="1"/>
  <c r="D238" i="1"/>
  <c r="D239" i="1"/>
  <c r="D240" i="1"/>
  <c r="D241" i="1"/>
  <c r="E241" i="1" s="1"/>
  <c r="D242" i="1"/>
  <c r="D243" i="1"/>
  <c r="D244" i="1"/>
  <c r="D245" i="1"/>
  <c r="D246" i="1"/>
  <c r="D247" i="1"/>
  <c r="D248" i="1"/>
  <c r="D249" i="1"/>
  <c r="E249" i="1" s="1"/>
  <c r="D250" i="1"/>
  <c r="D251" i="1"/>
  <c r="D252" i="1"/>
  <c r="D253" i="1"/>
  <c r="D254" i="1"/>
  <c r="D255" i="1"/>
  <c r="D256" i="1"/>
  <c r="D257" i="1"/>
  <c r="E257" i="1" s="1"/>
  <c r="D258" i="1"/>
  <c r="D259" i="1"/>
  <c r="D260" i="1"/>
  <c r="D261" i="1"/>
  <c r="E261" i="1" s="1"/>
  <c r="D262" i="1"/>
  <c r="D263" i="1"/>
  <c r="D264" i="1"/>
  <c r="D265" i="1"/>
  <c r="D266" i="1"/>
  <c r="D267" i="1"/>
  <c r="D268" i="1"/>
  <c r="D269" i="1"/>
  <c r="E269" i="1" s="1"/>
  <c r="D270" i="1"/>
  <c r="D271" i="1"/>
  <c r="D272" i="1"/>
  <c r="D273" i="1"/>
  <c r="E273" i="1" s="1"/>
  <c r="D274" i="1"/>
  <c r="D275" i="1"/>
  <c r="D276" i="1"/>
  <c r="D277" i="1"/>
  <c r="D278" i="1"/>
  <c r="D279" i="1"/>
  <c r="D280" i="1"/>
  <c r="D281" i="1"/>
  <c r="E281" i="1" s="1"/>
  <c r="D282" i="1"/>
  <c r="D283" i="1"/>
  <c r="D284" i="1"/>
  <c r="D285" i="1"/>
  <c r="D286" i="1"/>
  <c r="D287" i="1"/>
  <c r="D288" i="1"/>
  <c r="D289" i="1"/>
  <c r="E289" i="1" s="1"/>
  <c r="D290" i="1"/>
  <c r="D291" i="1"/>
  <c r="D292" i="1"/>
  <c r="D293" i="1"/>
  <c r="E293" i="1" s="1"/>
  <c r="D294" i="1"/>
  <c r="D295" i="1"/>
  <c r="D296" i="1"/>
  <c r="D297" i="1"/>
  <c r="D298" i="1"/>
  <c r="D299" i="1"/>
  <c r="D300" i="1"/>
  <c r="D301" i="1"/>
  <c r="E301" i="1" s="1"/>
  <c r="D302" i="1"/>
  <c r="D303" i="1"/>
  <c r="D304" i="1"/>
  <c r="D305" i="1"/>
  <c r="E305" i="1" s="1"/>
  <c r="D306" i="1"/>
  <c r="D307" i="1"/>
  <c r="D308" i="1"/>
  <c r="D309" i="1"/>
  <c r="D310" i="1"/>
  <c r="D311" i="1"/>
  <c r="D312" i="1"/>
  <c r="D313" i="1"/>
  <c r="E313" i="1" s="1"/>
  <c r="D314" i="1"/>
  <c r="D315" i="1"/>
  <c r="D316" i="1"/>
  <c r="D317" i="1"/>
  <c r="D318" i="1"/>
  <c r="D319" i="1"/>
  <c r="D320" i="1"/>
  <c r="D321" i="1"/>
  <c r="E321" i="1" s="1"/>
  <c r="D322" i="1"/>
  <c r="D323" i="1"/>
  <c r="D324" i="1"/>
  <c r="D325" i="1"/>
  <c r="E325" i="1" s="1"/>
  <c r="D326" i="1"/>
  <c r="D327" i="1"/>
  <c r="D328" i="1"/>
  <c r="D329" i="1"/>
  <c r="D330" i="1"/>
  <c r="D331" i="1"/>
  <c r="D332" i="1"/>
  <c r="D333" i="1"/>
  <c r="E333" i="1" s="1"/>
  <c r="D334" i="1"/>
  <c r="D335" i="1"/>
  <c r="D336" i="1"/>
  <c r="D337" i="1"/>
  <c r="E337" i="1" s="1"/>
  <c r="E4" i="1"/>
  <c r="E8" i="1"/>
  <c r="E9" i="1"/>
  <c r="E12" i="1"/>
  <c r="E21" i="1"/>
  <c r="E24" i="1"/>
  <c r="E28" i="1"/>
  <c r="E29" i="1"/>
  <c r="E40" i="1"/>
  <c r="E41" i="1"/>
  <c r="E44" i="1"/>
  <c r="E53" i="1"/>
  <c r="E56" i="1"/>
  <c r="E60" i="1"/>
  <c r="E61" i="1"/>
  <c r="E72" i="1"/>
  <c r="E73" i="1"/>
  <c r="E76" i="1"/>
  <c r="E85" i="1"/>
  <c r="E88" i="1"/>
  <c r="E92" i="1"/>
  <c r="E93" i="1"/>
  <c r="E104" i="1"/>
  <c r="E105" i="1"/>
  <c r="E108" i="1"/>
  <c r="E117" i="1"/>
  <c r="E120" i="1"/>
  <c r="E124" i="1"/>
  <c r="E125" i="1"/>
  <c r="E136" i="1"/>
  <c r="E137" i="1"/>
  <c r="E140" i="1"/>
  <c r="E149" i="1"/>
  <c r="E152" i="1"/>
  <c r="E156" i="1"/>
  <c r="E157" i="1"/>
  <c r="E168" i="1"/>
  <c r="E169" i="1"/>
  <c r="E172" i="1"/>
  <c r="E181" i="1"/>
  <c r="E184" i="1"/>
  <c r="E188" i="1"/>
  <c r="E189" i="1"/>
  <c r="E200" i="1"/>
  <c r="E201" i="1"/>
  <c r="E204" i="1"/>
  <c r="E213" i="1"/>
  <c r="E216" i="1"/>
  <c r="E220" i="1"/>
  <c r="E221" i="1"/>
  <c r="E232" i="1"/>
  <c r="E233" i="1"/>
  <c r="E236" i="1"/>
  <c r="E245" i="1"/>
  <c r="E248" i="1"/>
  <c r="E252" i="1"/>
  <c r="E253" i="1"/>
  <c r="E264" i="1"/>
  <c r="E265" i="1"/>
  <c r="E268" i="1"/>
  <c r="E277" i="1"/>
  <c r="E280" i="1"/>
  <c r="E284" i="1"/>
  <c r="E285" i="1"/>
  <c r="E296" i="1"/>
  <c r="E297" i="1"/>
  <c r="E300" i="1"/>
  <c r="E309" i="1"/>
  <c r="E312" i="1"/>
  <c r="E316" i="1"/>
  <c r="E317" i="1"/>
  <c r="E328" i="1"/>
  <c r="E329" i="1"/>
  <c r="E332" i="1"/>
  <c r="I27" i="3"/>
  <c r="I28" i="3"/>
  <c r="I29" i="3"/>
  <c r="I30" i="3"/>
  <c r="I31" i="3"/>
  <c r="I32" i="3"/>
  <c r="I26" i="3"/>
  <c r="I20" i="3"/>
  <c r="I21" i="3"/>
  <c r="I22" i="3"/>
  <c r="I19" i="3"/>
  <c r="H12" i="3"/>
  <c r="H13" i="3"/>
  <c r="H14" i="3"/>
  <c r="H15" i="3"/>
  <c r="H16" i="3"/>
  <c r="H11" i="3"/>
  <c r="H4" i="3"/>
  <c r="H5" i="3"/>
  <c r="H6" i="3"/>
  <c r="H3" i="3"/>
  <c r="C3" i="2"/>
  <c r="C4" i="2"/>
  <c r="C5" i="2"/>
  <c r="C6" i="2"/>
  <c r="C7" i="2"/>
  <c r="C8" i="2"/>
  <c r="C2" i="2"/>
  <c r="C1" i="2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" i="1"/>
  <c r="E6" i="1"/>
  <c r="E7" i="1"/>
  <c r="E10" i="1"/>
  <c r="E11" i="1"/>
  <c r="E14" i="1"/>
  <c r="E15" i="1"/>
  <c r="E16" i="1"/>
  <c r="E18" i="1"/>
  <c r="E19" i="1"/>
  <c r="E22" i="1"/>
  <c r="E23" i="1"/>
  <c r="E26" i="1"/>
  <c r="E27" i="1"/>
  <c r="E30" i="1"/>
  <c r="E31" i="1"/>
  <c r="E32" i="1"/>
  <c r="E34" i="1"/>
  <c r="E35" i="1"/>
  <c r="E38" i="1"/>
  <c r="E39" i="1"/>
  <c r="E42" i="1"/>
  <c r="E43" i="1"/>
  <c r="E46" i="1"/>
  <c r="E47" i="1"/>
  <c r="E48" i="1"/>
  <c r="E50" i="1"/>
  <c r="E51" i="1"/>
  <c r="E54" i="1"/>
  <c r="E55" i="1"/>
  <c r="E58" i="1"/>
  <c r="E59" i="1"/>
  <c r="E62" i="1"/>
  <c r="E63" i="1"/>
  <c r="E64" i="1"/>
  <c r="E66" i="1"/>
  <c r="E67" i="1"/>
  <c r="E70" i="1"/>
  <c r="E71" i="1"/>
  <c r="E74" i="1"/>
  <c r="E75" i="1"/>
  <c r="E78" i="1"/>
  <c r="E79" i="1"/>
  <c r="E80" i="1"/>
  <c r="E82" i="1"/>
  <c r="E83" i="1"/>
  <c r="E86" i="1"/>
  <c r="E87" i="1"/>
  <c r="E90" i="1"/>
  <c r="E91" i="1"/>
  <c r="E94" i="1"/>
  <c r="E95" i="1"/>
  <c r="E96" i="1"/>
  <c r="E98" i="1"/>
  <c r="E99" i="1"/>
  <c r="E102" i="1"/>
  <c r="E103" i="1"/>
  <c r="E106" i="1"/>
  <c r="E107" i="1"/>
  <c r="E110" i="1"/>
  <c r="E111" i="1"/>
  <c r="E112" i="1"/>
  <c r="E114" i="1"/>
  <c r="E115" i="1"/>
  <c r="E118" i="1"/>
  <c r="E119" i="1"/>
  <c r="E122" i="1"/>
  <c r="E123" i="1"/>
  <c r="E126" i="1"/>
  <c r="E127" i="1"/>
  <c r="E128" i="1"/>
  <c r="E130" i="1"/>
  <c r="E131" i="1"/>
  <c r="E134" i="1"/>
  <c r="E135" i="1"/>
  <c r="E138" i="1"/>
  <c r="E139" i="1"/>
  <c r="E142" i="1"/>
  <c r="E143" i="1"/>
  <c r="E144" i="1"/>
  <c r="E146" i="1"/>
  <c r="E147" i="1"/>
  <c r="E150" i="1"/>
  <c r="E151" i="1"/>
  <c r="E154" i="1"/>
  <c r="E155" i="1"/>
  <c r="E158" i="1"/>
  <c r="E159" i="1"/>
  <c r="E160" i="1"/>
  <c r="E162" i="1"/>
  <c r="E163" i="1"/>
  <c r="E166" i="1"/>
  <c r="E167" i="1"/>
  <c r="E170" i="1"/>
  <c r="E171" i="1"/>
  <c r="E174" i="1"/>
  <c r="E175" i="1"/>
  <c r="E176" i="1"/>
  <c r="E178" i="1"/>
  <c r="E179" i="1"/>
  <c r="E182" i="1"/>
  <c r="E183" i="1"/>
  <c r="E186" i="1"/>
  <c r="E187" i="1"/>
  <c r="E190" i="1"/>
  <c r="E191" i="1"/>
  <c r="E192" i="1"/>
  <c r="E194" i="1"/>
  <c r="E195" i="1"/>
  <c r="E198" i="1"/>
  <c r="E199" i="1"/>
  <c r="E202" i="1"/>
  <c r="E203" i="1"/>
  <c r="E206" i="1"/>
  <c r="E207" i="1"/>
  <c r="E208" i="1"/>
  <c r="E210" i="1"/>
  <c r="E211" i="1"/>
  <c r="E214" i="1"/>
  <c r="E215" i="1"/>
  <c r="E218" i="1"/>
  <c r="E219" i="1"/>
  <c r="E222" i="1"/>
  <c r="E223" i="1"/>
  <c r="E224" i="1"/>
  <c r="E226" i="1"/>
  <c r="E227" i="1"/>
  <c r="E230" i="1"/>
  <c r="E231" i="1"/>
  <c r="E234" i="1"/>
  <c r="E235" i="1"/>
  <c r="E238" i="1"/>
  <c r="E239" i="1"/>
  <c r="E240" i="1"/>
  <c r="E242" i="1"/>
  <c r="E243" i="1"/>
  <c r="E246" i="1"/>
  <c r="E247" i="1"/>
  <c r="E250" i="1"/>
  <c r="E251" i="1"/>
  <c r="E254" i="1"/>
  <c r="E255" i="1"/>
  <c r="E256" i="1"/>
  <c r="E258" i="1"/>
  <c r="E259" i="1"/>
  <c r="E262" i="1"/>
  <c r="E263" i="1"/>
  <c r="E266" i="1"/>
  <c r="E267" i="1"/>
  <c r="E270" i="1"/>
  <c r="E271" i="1"/>
  <c r="E272" i="1"/>
  <c r="E274" i="1"/>
  <c r="E275" i="1"/>
  <c r="E278" i="1"/>
  <c r="E279" i="1"/>
  <c r="E282" i="1"/>
  <c r="E283" i="1"/>
  <c r="E286" i="1"/>
  <c r="E287" i="1"/>
  <c r="E288" i="1"/>
  <c r="E290" i="1"/>
  <c r="E291" i="1"/>
  <c r="E294" i="1"/>
  <c r="E295" i="1"/>
  <c r="E298" i="1"/>
  <c r="E299" i="1"/>
  <c r="E302" i="1"/>
  <c r="E303" i="1"/>
  <c r="E304" i="1"/>
  <c r="E306" i="1"/>
  <c r="E307" i="1"/>
  <c r="E310" i="1"/>
  <c r="E311" i="1"/>
  <c r="E314" i="1"/>
  <c r="E315" i="1"/>
  <c r="E318" i="1"/>
  <c r="E319" i="1"/>
  <c r="E320" i="1"/>
  <c r="E322" i="1"/>
  <c r="E323" i="1"/>
  <c r="E326" i="1"/>
  <c r="E327" i="1"/>
  <c r="E330" i="1"/>
  <c r="E331" i="1"/>
  <c r="E334" i="1"/>
  <c r="E335" i="1"/>
  <c r="E336" i="1"/>
  <c r="C10" i="2"/>
  <c r="I23" i="3"/>
  <c r="I16" i="3"/>
</calcChain>
</file>

<file path=xl/sharedStrings.xml><?xml version="1.0" encoding="utf-8"?>
<sst xmlns="http://schemas.openxmlformats.org/spreadsheetml/2006/main" count="825" uniqueCount="580">
  <si>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</si>
  <si>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</si>
  <si>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</si>
  <si>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</si>
  <si>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</si>
  <si>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</si>
  <si>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</si>
  <si>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</si>
  <si>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</si>
  <si>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</si>
  <si>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</si>
  <si>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</si>
  <si>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</si>
  <si>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</si>
  <si>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</si>
  <si>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</si>
  <si>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</si>
  <si>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</si>
  <si>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</si>
  <si>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</si>
  <si>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</si>
  <si>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</si>
  <si>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</si>
  <si>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</si>
  <si>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</si>
  <si>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</si>
  <si>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</si>
  <si>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</si>
  <si>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</si>
  <si>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</si>
  <si>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</si>
  <si>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</si>
  <si>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</si>
  <si>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</si>
  <si>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</si>
  <si>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</si>
  <si>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</si>
  <si>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</si>
  <si>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</si>
  <si>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</si>
  <si>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</si>
  <si>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</si>
  <si>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</si>
  <si>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</si>
  <si>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</si>
  <si>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</si>
  <si>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</si>
  <si>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</si>
  <si>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</si>
  <si>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</si>
  <si>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</si>
  <si>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</si>
  <si>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</si>
  <si>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</si>
  <si>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</si>
  <si>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</si>
  <si>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</si>
  <si>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</si>
  <si>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</si>
  <si>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</si>
  <si>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</si>
  <si>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</si>
  <si>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</si>
  <si>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</si>
  <si>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</si>
  <si>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</si>
  <si>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</si>
  <si>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</si>
  <si>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</si>
  <si>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</si>
  <si>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</si>
  <si>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</si>
  <si>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</si>
  <si>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</si>
  <si>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</si>
  <si>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</si>
  <si>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</si>
  <si>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</si>
  <si>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</si>
  <si>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</si>
  <si>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</si>
  <si>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</si>
  <si>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</si>
  <si>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</si>
  <si>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</si>
  <si>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</si>
  <si>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</si>
  <si>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</si>
  <si>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</si>
  <si>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</si>
  <si>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</si>
  <si>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</si>
  <si>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</si>
  <si>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</si>
  <si>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</si>
  <si>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</si>
  <si>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</si>
  <si>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</si>
  <si>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</si>
  <si>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</si>
  <si>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</si>
  <si>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</si>
  <si>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</si>
  <si>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</si>
  <si>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</si>
  <si>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</si>
  <si>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</si>
  <si>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</si>
  <si>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</si>
  <si>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</si>
  <si>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</si>
  <si>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</si>
  <si>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</si>
  <si>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</si>
  <si>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</si>
  <si>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</si>
  <si>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</si>
  <si>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</si>
  <si>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</si>
  <si>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</si>
  <si>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</si>
  <si>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</si>
  <si>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</si>
  <si>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</si>
  <si>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</si>
  <si>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</si>
  <si>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</si>
  <si>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</si>
  <si>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</si>
  <si>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</si>
  <si>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</si>
  <si>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</si>
  <si>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</si>
  <si>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</si>
  <si>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</si>
  <si>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</si>
  <si>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</si>
  <si>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</si>
  <si>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</si>
  <si>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</si>
  <si>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</si>
  <si>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</si>
  <si>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</si>
  <si>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</si>
  <si>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</si>
  <si>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</si>
  <si>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</si>
  <si>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</si>
  <si>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</si>
  <si>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</si>
  <si>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</si>
  <si>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</si>
  <si>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</si>
  <si>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</si>
  <si>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</si>
  <si>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</si>
  <si>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</si>
  <si>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</si>
  <si>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</si>
  <si>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</si>
  <si>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</si>
  <si>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</si>
  <si>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</si>
  <si>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</si>
  <si>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</si>
  <si>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</si>
  <si>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</si>
  <si>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</si>
  <si>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</si>
  <si>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</si>
  <si>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</si>
  <si>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</si>
  <si>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</si>
  <si>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</si>
  <si>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</si>
  <si>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</si>
  <si>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</si>
  <si>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</si>
  <si>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</si>
  <si>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</si>
  <si>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</si>
  <si>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</si>
  <si>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</si>
  <si>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</si>
  <si>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</si>
  <si>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</si>
  <si>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</si>
  <si>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</si>
  <si>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</si>
  <si>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</si>
  <si>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</si>
  <si>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</si>
  <si>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</si>
  <si>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</si>
  <si>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</si>
  <si>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</si>
  <si>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</si>
  <si>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</si>
  <si>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</si>
  <si>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</si>
  <si>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</si>
  <si>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</si>
  <si>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</si>
  <si>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</si>
  <si>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</si>
  <si>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</si>
  <si>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</si>
  <si>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</si>
  <si>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</si>
  <si>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</si>
  <si>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</si>
  <si>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</si>
  <si>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</si>
  <si>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</si>
  <si>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</si>
  <si>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</si>
  <si>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</si>
  <si>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</si>
  <si>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</si>
  <si>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</si>
  <si>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</si>
  <si>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</si>
  <si>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</si>
  <si>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</si>
  <si>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</si>
  <si>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</si>
  <si>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</si>
  <si>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</si>
  <si>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</si>
  <si>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</si>
  <si>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</si>
  <si>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</si>
  <si>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</si>
  <si>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</si>
  <si>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</si>
  <si>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</si>
  <si>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</si>
  <si>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</si>
  <si>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</si>
  <si>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</si>
  <si>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</si>
  <si>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</si>
  <si>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</si>
  <si>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</si>
  <si>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</si>
  <si>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</si>
  <si>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</si>
  <si>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</si>
  <si>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</si>
  <si>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</si>
  <si>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</si>
  <si>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</si>
  <si>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</si>
  <si>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</si>
  <si>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</si>
  <si>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</si>
  <si>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</si>
  <si>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</si>
  <si>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</si>
  <si>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</si>
  <si>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</si>
  <si>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</si>
  <si>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</si>
  <si>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</si>
  <si>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</si>
  <si>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</si>
  <si>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</si>
  <si>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</si>
  <si>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</si>
  <si>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</si>
  <si>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</si>
  <si>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</si>
  <si>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</si>
  <si>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</si>
  <si>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</si>
  <si>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</si>
  <si>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</si>
  <si>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</si>
  <si>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</si>
  <si>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</si>
  <si>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</si>
  <si>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</si>
  <si>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</si>
  <si>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</si>
  <si>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</si>
  <si>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</si>
  <si>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</si>
  <si>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</si>
  <si>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</si>
  <si>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</si>
  <si>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</si>
  <si>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</si>
  <si>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</si>
  <si>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</si>
  <si>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</si>
  <si>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</si>
  <si>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</si>
  <si>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</si>
  <si>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</si>
  <si>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</si>
  <si>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</si>
  <si>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</si>
  <si>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</si>
  <si>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</si>
  <si>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</si>
  <si>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</si>
  <si>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</si>
  <si>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</si>
  <si>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</si>
  <si>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</si>
  <si>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</si>
  <si>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</si>
  <si>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</si>
  <si>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</si>
  <si>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</si>
  <si>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</si>
  <si>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</si>
  <si>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</si>
  <si>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</si>
  <si>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</si>
  <si>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</si>
  <si>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</si>
  <si>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</si>
  <si>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</si>
  <si>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</si>
  <si>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</si>
  <si>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</si>
  <si>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</si>
  <si>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</si>
  <si>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</si>
  <si>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</si>
  <si>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</si>
  <si>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</si>
  <si>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</si>
  <si>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</si>
  <si>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</si>
  <si>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</si>
  <si>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</si>
  <si>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</si>
  <si>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</si>
  <si>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</si>
  <si>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</si>
  <si>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</si>
  <si>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</si>
  <si>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</si>
  <si>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</si>
  <si>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</si>
  <si>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</si>
  <si>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</si>
  <si>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</si>
  <si>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</si>
  <si>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</si>
  <si>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</si>
  <si>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</si>
  <si>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</si>
  <si>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</si>
  <si>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</si>
  <si>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</si>
  <si>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</si>
  <si>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</si>
  <si>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</si>
  <si>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</si>
  <si>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</si>
  <si>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</si>
  <si>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</si>
  <si>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</si>
  <si>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</si>
  <si>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</si>
  <si>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</si>
  <si>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</si>
  <si>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</si>
  <si>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</si>
  <si>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</si>
  <si>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</si>
  <si>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</si>
  <si>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</si>
  <si>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</si>
  <si>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</si>
  <si>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</si>
  <si>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</si>
  <si>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</si>
  <si>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</si>
  <si>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</si>
  <si>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</si>
  <si>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</si>
  <si>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</si>
  <si>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</si>
  <si>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</si>
  <si>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</si>
  <si>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</si>
  <si>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</si>
  <si>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</si>
  <si>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</si>
  <si>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</si>
  <si>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</si>
  <si>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</si>
  <si>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</si>
  <si>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</si>
  <si>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</si>
  <si>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</si>
  <si>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</si>
  <si>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</si>
  <si>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</si>
  <si>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</si>
  <si>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</si>
  <si>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</si>
  <si>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</si>
  <si>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</si>
  <si>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</si>
  <si>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</si>
  <si>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</si>
  <si>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</si>
  <si>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</si>
  <si>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</si>
  <si>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</si>
  <si>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</si>
  <si>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</si>
  <si>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</si>
  <si>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</si>
  <si>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</si>
  <si>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</si>
  <si>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</si>
  <si>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</si>
  <si>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</si>
  <si>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</si>
  <si>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</si>
  <si>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</si>
  <si>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</si>
  <si>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</si>
  <si>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</si>
  <si>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</si>
  <si>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</si>
  <si>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</si>
  <si>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</si>
  <si>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</si>
  <si>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</si>
  <si>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</si>
  <si>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</si>
  <si>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</si>
  <si>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</si>
  <si>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</si>
  <si>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</si>
  <si>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</si>
  <si>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</si>
  <si>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</si>
  <si>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</si>
  <si>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</si>
  <si>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</si>
  <si>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</si>
  <si>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</si>
  <si>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</si>
  <si>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</si>
  <si>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</si>
  <si>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</si>
  <si>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</si>
  <si>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</si>
  <si>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</si>
  <si>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</si>
  <si>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</si>
  <si>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</si>
  <si>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</si>
  <si>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</si>
  <si>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</si>
  <si>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</si>
  <si>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</si>
  <si>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</si>
  <si>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</si>
  <si>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</si>
  <si>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</si>
  <si>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</si>
  <si>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</si>
  <si>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</si>
  <si>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</si>
  <si>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</si>
  <si>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</si>
  <si>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</si>
  <si>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</si>
  <si>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</si>
  <si>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</si>
  <si>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</si>
  <si>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</si>
  <si>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</si>
  <si>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</si>
  <si>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</si>
  <si>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</si>
  <si>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</si>
  <si>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</si>
  <si>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</si>
  <si>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</si>
  <si>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</si>
  <si>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</si>
  <si>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</si>
  <si>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</si>
  <si>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</si>
  <si>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</si>
  <si>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</si>
  <si>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</si>
  <si>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</si>
  <si>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</si>
  <si>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</si>
  <si>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</si>
  <si>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</si>
  <si>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</si>
  <si>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</si>
  <si>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</si>
  <si>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</si>
  <si>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</si>
  <si>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</si>
  <si>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</si>
  <si>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</si>
  <si>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</si>
  <si>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</si>
  <si>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</si>
  <si>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</si>
  <si>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</si>
  <si>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</si>
  <si>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</si>
  <si>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</si>
  <si>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</si>
  <si>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</si>
  <si>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</si>
  <si>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</si>
  <si>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</si>
  <si>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</si>
  <si>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</si>
  <si>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</si>
  <si>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</si>
  <si>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</si>
  <si>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</si>
  <si>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</si>
  <si>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</si>
  <si>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</si>
  <si>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</si>
  <si>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</si>
  <si>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</si>
  <si>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</si>
  <si>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</si>
  <si>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</si>
  <si>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</si>
  <si>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</si>
  <si>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</si>
  <si>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</si>
  <si>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</si>
  <si>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</si>
  <si>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</si>
  <si>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</si>
  <si>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</si>
  <si>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</si>
  <si>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</si>
  <si>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</si>
  <si>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</si>
  <si>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</si>
  <si>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</si>
  <si>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</si>
  <si>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</si>
  <si>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</si>
  <si>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</si>
  <si>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</si>
  <si>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</si>
  <si>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</si>
  <si>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</si>
  <si>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</si>
  <si>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</si>
  <si>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</si>
  <si>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</si>
  <si>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</si>
  <si>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</si>
  <si>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</si>
  <si>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</si>
  <si>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Colonna3</t>
  </si>
  <si>
    <t>abbigliamento</t>
  </si>
  <si>
    <t>alimentari</t>
  </si>
  <si>
    <t>personale</t>
  </si>
  <si>
    <t>hardware</t>
  </si>
  <si>
    <t>fatture emesse</t>
  </si>
  <si>
    <t>Epcot Cente</t>
  </si>
  <si>
    <t>Tot Fatturato</t>
  </si>
  <si>
    <t>Fatturato</t>
  </si>
  <si>
    <t>Imponibile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</si>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</sst>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3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sz val="8"/>
      <name val="Calibri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0" fillId="0" borderId="3" xfId="0" applyBorder="1"/>
    <xf numFmtId="0" fontId="10" fillId="4" borderId="2" xfId="0" applyFont="1" applyFill="1" applyBorder="1"/>
    <xf numFmtId="0" fontId="0" fillId="0" borderId="2" xfId="0" applyBorder="1"/>
    <xf numFmtId="0" fontId="10" fillId="5" borderId="0" xfId="0" applyFont="1" applyFill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6" xfId="0" applyFont="1" applyFill="1" applyBorder="1"/>
    <xf numFmtId="0" fontId="0" fillId="0" borderId="7" xfId="0" applyBorder="1"/>
    <xf numFmtId="0" fontId="10" fillId="0" borderId="8" xfId="0" applyFont="1" applyFill="1" applyBorder="1"/>
    <xf numFmtId="0" fontId="0" fillId="0" borderId="0" xfId="0" applyBorder="1"/>
    <xf numFmtId="0" fontId="10" fillId="0" borderId="9" xfId="0" applyFont="1" applyFill="1" applyBorder="1"/>
    <xf numFmtId="0" fontId="0" fillId="0" borderId="10" xfId="0" applyBorder="1"/>
    <xf numFmtId="0" fontId="11" fillId="6" borderId="2" xfId="0" applyFont="1" applyFill="1" applyBorder="1"/>
    <xf numFmtId="44" fontId="0" fillId="0" borderId="0" xfId="1" applyFont="1" applyFill="1" applyBorder="1"/>
    <xf numFmtId="44" fontId="0" fillId="0" borderId="4" xfId="1" applyFont="1" applyFill="1" applyBorder="1"/>
    <xf numFmtId="0" fontId="11" fillId="0" borderId="6" xfId="0" applyFont="1" applyBorder="1"/>
    <xf numFmtId="0" fontId="11" fillId="0" borderId="8" xfId="0" applyFont="1" applyBorder="1"/>
    <xf numFmtId="0" fontId="11" fillId="0" borderId="9" xfId="0" applyFont="1" applyBorder="1"/>
    <xf numFmtId="44" fontId="10" fillId="0" borderId="3" xfId="1" applyFont="1" applyBorder="1"/>
    <xf numFmtId="44" fontId="10" fillId="0" borderId="4" xfId="1" applyFont="1" applyBorder="1"/>
    <xf numFmtId="44" fontId="10" fillId="0" borderId="5" xfId="1" applyFont="1" applyBorder="1"/>
    <xf numFmtId="44" fontId="10" fillId="0" borderId="2" xfId="1" applyFont="1" applyBorder="1"/>
    <xf numFmtId="0" fontId="0" fillId="6" borderId="0" xfId="0" applyFill="1"/>
    <xf numFmtId="0" fontId="2" fillId="6" borderId="0" xfId="0" applyFont="1" applyFill="1"/>
    <xf numFmtId="164" fontId="12" fillId="0" borderId="0" xfId="0" applyNumberFormat="1" applyFont="1"/>
    <xf numFmtId="0" fontId="12" fillId="0" borderId="0" xfId="0" applyFont="1"/>
  </cellXfs>
  <cellStyles count="2">
    <cellStyle name="Normale" xfId="0" builtinId="0"/>
    <cellStyle name="Valuta" xfId="1" builtinId="4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F497D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/m/yyyy"/>
    </dxf>
    <dxf>
      <border outline="0">
        <bottom style="thick">
          <color rgb="FFA6BFDD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[$€]\ * #,##0.00_-;\-[$€]\ * #,##0.00_-;_-[$€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0</xdr:rowOff>
    </xdr:from>
    <xdr:ext cx="5171031" cy="112569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86D2AFC-C005-7A46-EEE9-46E4DC06679D}"/>
            </a:ext>
          </a:extLst>
        </xdr:cNvPr>
        <xdr:cNvSpPr txBox="1"/>
      </xdr:nvSpPr>
      <xdr:spPr>
        <a:xfrm>
          <a:off x="18640425" y="161925"/>
          <a:ext cx="5171031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1 </a:t>
          </a:r>
        </a:p>
        <a:p>
          <a:r>
            <a:rPr lang="it-IT" sz="1100"/>
            <a:t>Utilizzate i dati presenti nel foglio “Assoluti_Ivaˮ: Data Analyst Excel Per ogni riga, </a:t>
          </a:r>
        </a:p>
        <a:p>
          <a:r>
            <a:rPr lang="it-IT" sz="1100"/>
            <a:t>calcolate a quanto ammonta lʼIVA del valore in colonna C (“IMPONIBILE IVA INCLUSAˮ) </a:t>
          </a:r>
        </a:p>
        <a:p>
          <a:r>
            <a:rPr lang="it-IT" sz="1100"/>
            <a:t>ed inseritelo nella colonna D. Considerate sempre IVA al 20%. </a:t>
          </a:r>
        </a:p>
        <a:p>
          <a:r>
            <a:rPr lang="it-IT" sz="1100"/>
            <a:t>Per ogni riga, concatenate i valori in colonna A (“MONITORˮ) e in colonna B (“DESCˮ), </a:t>
          </a:r>
        </a:p>
        <a:p>
          <a:r>
            <a:rPr lang="it-IT" sz="1100"/>
            <a:t>separandoli con uno spazio, ed inserite il risultato nella colonna E.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1</xdr:row>
      <xdr:rowOff>104775</xdr:rowOff>
    </xdr:from>
    <xdr:ext cx="6055504" cy="953466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D10E1B25-126E-092B-24DB-64D41928D23B}"/>
            </a:ext>
          </a:extLst>
        </xdr:cNvPr>
        <xdr:cNvSpPr txBox="1"/>
      </xdr:nvSpPr>
      <xdr:spPr>
        <a:xfrm>
          <a:off x="4895850" y="266700"/>
          <a:ext cx="6055504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Utilizzate i dati presenti nel foglio “Giudizioˮ:</a:t>
          </a:r>
        </a:p>
        <a:p>
          <a:r>
            <a:rPr lang="it-IT" sz="1100"/>
            <a:t> Tenendo conto che della seguente relazione tra punteggi ed esiti:</a:t>
          </a:r>
        </a:p>
        <a:p>
          <a:r>
            <a:rPr lang="it-IT" sz="1100"/>
            <a:t> punteggio 0 “respintoˮ punteggio 40 “sufficienteˮ punteggio 60 “discretoˮ punteggio 70 “buonoˮ</a:t>
          </a:r>
        </a:p>
        <a:p>
          <a:r>
            <a:rPr lang="it-IT" sz="1100"/>
            <a:t>Inserire in colonna C lʼesito per ogni studente.</a:t>
          </a:r>
        </a:p>
        <a:p>
          <a:r>
            <a:rPr lang="it-IT" sz="1100"/>
            <a:t> Posso ottenere questo risultato tramite una funzione CERCAVERT? Se sì, come?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247650</xdr:colOff>
      <xdr:row>1</xdr:row>
      <xdr:rowOff>152400</xdr:rowOff>
    </xdr:from>
    <xdr:ext cx="184731" cy="26456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0402791-4A8B-FDBA-649F-A60423B26B38}"/>
            </a:ext>
          </a:extLst>
        </xdr:cNvPr>
        <xdr:cNvSpPr txBox="1"/>
      </xdr:nvSpPr>
      <xdr:spPr>
        <a:xfrm>
          <a:off x="8429625" y="323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12</xdr:col>
      <xdr:colOff>390525</xdr:colOff>
      <xdr:row>1</xdr:row>
      <xdr:rowOff>76200</xdr:rowOff>
    </xdr:from>
    <xdr:ext cx="5567486" cy="953466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142BC0DB-6825-4AAB-794A-E761DA553F8A}"/>
            </a:ext>
          </a:extLst>
        </xdr:cNvPr>
        <xdr:cNvSpPr txBox="1"/>
      </xdr:nvSpPr>
      <xdr:spPr>
        <a:xfrm>
          <a:off x="11468100" y="247650"/>
          <a:ext cx="556748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3 </a:t>
          </a:r>
        </a:p>
        <a:p>
          <a:r>
            <a:rPr lang="it-IT" sz="1100"/>
            <a:t>Utilizzate i dati presenti nel foglio “Fattureˮ: </a:t>
          </a:r>
        </a:p>
        <a:p>
          <a:r>
            <a:rPr lang="it-IT" sz="1100"/>
            <a:t>Data Analyst Excel Calcolate il numero di fatture emesse per ognuna delle seguenti categorie: </a:t>
          </a:r>
        </a:p>
        <a:p>
          <a:r>
            <a:rPr lang="it-IT" sz="1100"/>
            <a:t>Abbigliamento Alimentari Personale Hardware Indicate il nome della categoria in colonna G </a:t>
          </a:r>
        </a:p>
        <a:p>
          <a:r>
            <a:rPr lang="it-IT" sz="1100"/>
            <a:t>e il corrispettivo conteggio in colonna H</a:t>
          </a:r>
        </a:p>
      </xdr:txBody>
    </xdr:sp>
    <xdr:clientData/>
  </xdr:oneCellAnchor>
  <xdr:oneCellAnchor>
    <xdr:from>
      <xdr:col>8</xdr:col>
      <xdr:colOff>352425</xdr:colOff>
      <xdr:row>9</xdr:row>
      <xdr:rowOff>95250</xdr:rowOff>
    </xdr:from>
    <xdr:ext cx="4165115" cy="781240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3930D87-02C9-C8A4-9F57-F46ADEB17B68}"/>
            </a:ext>
          </a:extLst>
        </xdr:cNvPr>
        <xdr:cNvSpPr txBox="1"/>
      </xdr:nvSpPr>
      <xdr:spPr>
        <a:xfrm>
          <a:off x="7953375" y="1638300"/>
          <a:ext cx="416511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4 </a:t>
          </a:r>
        </a:p>
        <a:p>
          <a:r>
            <a:rPr lang="it-IT" sz="1100"/>
            <a:t>Utilizzate i dati presenti nel foglio “Fattureˮ: </a:t>
          </a:r>
        </a:p>
        <a:p>
          <a:r>
            <a:rPr lang="it-IT" sz="1100"/>
            <a:t>Calcolate il numero di fatture emesse per ognuna dei seguenti clienti:</a:t>
          </a:r>
        </a:p>
        <a:p>
          <a:r>
            <a:rPr lang="it-IT" sz="1100"/>
            <a:t> H&amp;B Allstate Canon USA America Online Biobottoms Epcot Cente</a:t>
          </a:r>
        </a:p>
      </xdr:txBody>
    </xdr:sp>
    <xdr:clientData/>
  </xdr:oneCellAnchor>
  <xdr:oneCellAnchor>
    <xdr:from>
      <xdr:col>9</xdr:col>
      <xdr:colOff>266700</xdr:colOff>
      <xdr:row>16</xdr:row>
      <xdr:rowOff>123825</xdr:rowOff>
    </xdr:from>
    <xdr:ext cx="6832255" cy="781240"/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806F4FF1-1CCD-AAEA-2460-1BB6841EFAB5}"/>
            </a:ext>
          </a:extLst>
        </xdr:cNvPr>
        <xdr:cNvSpPr txBox="1"/>
      </xdr:nvSpPr>
      <xdr:spPr>
        <a:xfrm>
          <a:off x="8448675" y="2867025"/>
          <a:ext cx="683225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5 </a:t>
          </a:r>
        </a:p>
        <a:p>
          <a:r>
            <a:rPr lang="it-IT" sz="1100"/>
            <a:t>Utilizzate i dati presenti nel foglio “Fattureˮ: </a:t>
          </a:r>
        </a:p>
        <a:p>
          <a:r>
            <a:rPr lang="it-IT" sz="1100"/>
            <a:t>Data Analyst Excel Calcolate il totale fatturato per ognuna delle seguenti categorie: </a:t>
          </a:r>
        </a:p>
        <a:p>
          <a:r>
            <a:rPr lang="it-IT" sz="1100"/>
            <a:t>Abbigliamento Alimentari Personale Hardware Indicate il nome della categoria in colonna G e il risultato in colonna I</a:t>
          </a:r>
        </a:p>
      </xdr:txBody>
    </xdr:sp>
    <xdr:clientData/>
  </xdr:oneCellAnchor>
  <xdr:oneCellAnchor>
    <xdr:from>
      <xdr:col>9</xdr:col>
      <xdr:colOff>285750</xdr:colOff>
      <xdr:row>23</xdr:row>
      <xdr:rowOff>47625</xdr:rowOff>
    </xdr:from>
    <xdr:ext cx="4601003" cy="781240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DACE1D40-7316-A0EE-7290-D282319C11D5}"/>
            </a:ext>
          </a:extLst>
        </xdr:cNvPr>
        <xdr:cNvSpPr txBox="1"/>
      </xdr:nvSpPr>
      <xdr:spPr>
        <a:xfrm>
          <a:off x="8467725" y="3990975"/>
          <a:ext cx="4601003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Utilizzate i dati presenti nel foglio “Fattureˮ: </a:t>
          </a:r>
        </a:p>
        <a:p>
          <a:r>
            <a:rPr lang="it-IT" sz="1100"/>
            <a:t>Calcolate il totale fatturato per ognuna dei seguenti clienti: </a:t>
          </a:r>
        </a:p>
        <a:p>
          <a:r>
            <a:rPr lang="it-IT" sz="1100"/>
            <a:t>H&amp;B Allstate Canon USA America Online Biobottoms Epcot Center Biergarten</a:t>
          </a:r>
        </a:p>
        <a:p>
          <a:r>
            <a:rPr lang="it-IT" sz="1100"/>
            <a:t>Indicare</a:t>
          </a:r>
          <a:r>
            <a:rPr lang="it-IT" sz="1100" baseline="0"/>
            <a:t> il nome della categoria nella colonna G e il risultato in colonna I </a:t>
          </a:r>
          <a:endParaRPr lang="it-IT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EBD82-A89C-4C24-A5BF-69CCFB5AB669}" name="Tabella2" displayName="Tabella2" ref="A1:F337" totalsRowShown="0">
  <autoFilter ref="A1:F337" xr:uid="{E63EBD82-A89C-4C24-A5BF-69CCFB5AB669}"/>
  <tableColumns count="6">
    <tableColumn id="1" xr3:uid="{AC64866A-647C-4224-BB6F-9EA4AA2B2E8C}" name="MONITOR" dataDxfId="14"/>
    <tableColumn id="2" xr3:uid="{21CADD7E-2355-49AE-AD73-B54AA24568FD}" name="DESC" dataDxfId="13"/>
    <tableColumn id="3" xr3:uid="{4D54B8BE-23F5-4CEE-9363-732B440FDFCB}" name="IMPONIBILE IVA INCLUSA" dataDxfId="12"/>
    <tableColumn id="4" xr3:uid="{FD46897F-929D-4E46-955F-75F29E8C88EE}" name="Imponibile" dataDxfId="0">
      <calculatedColumnFormula>Tabella2[[#This Row],[IMPONIBILE IVA INCLUSA]]/1.2</calculatedColumnFormula>
    </tableColumn>
    <tableColumn id="5" xr3:uid="{A9853895-644E-47CB-9B21-62F5E8328F68}" name="IVA" dataDxfId="11">
      <calculatedColumnFormula>Tabella2[[#This Row],[IMPONIBILE IVA INCLUSA]]-Tabella2[[#This Row],[Imponibile]]</calculatedColumnFormula>
    </tableColumn>
    <tableColumn id="6" xr3:uid="{B78851ED-90A4-47EB-B7D5-375C31C7831B}" name="Colonna3" dataDxfId="10">
      <calculatedColumnFormula>_xlfn.CONCAT(Tabella2[[#This Row],[MONITOR]]," ",Tabella2[[#This Row],[DESC]])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9">
      <calculatedColumnFormula>IF($B2=70,"buono",IF($B2=60,"discreto",IF($B2=40,"buono","respinto")))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55AF4A-E987-482A-A42A-10CB98BB9141}" name="Tabella3" displayName="Tabella3" ref="A1:E80" totalsRowShown="0" headerRowDxfId="1" dataDxfId="2" headerRowBorderDxfId="8">
  <autoFilter ref="A1:E80" xr:uid="{F855AF4A-E987-482A-A42A-10CB98BB9141}"/>
  <tableColumns count="5">
    <tableColumn id="1" xr3:uid="{A2F160F8-EDB5-44AC-883A-0A3843B1ABEC}" name="Data" dataDxfId="7"/>
    <tableColumn id="2" xr3:uid="{FA685A3B-A1E6-4758-8231-DA36BDE5DA38}" name="Cliente" dataDxfId="6"/>
    <tableColumn id="3" xr3:uid="{76A332A7-6C24-4FC2-8EBE-8A0965B24CA5}" name="Categoria" dataDxfId="5"/>
    <tableColumn id="4" xr3:uid="{6B58540B-E486-4232-993A-CD4C225B0478}" name="Importo fattura" dataDxfId="4"/>
    <tableColumn id="5" xr3:uid="{B4445D11-3A90-4453-A29A-95167BFE34CA}" name="Spese di spedizione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5.5703125" bestFit="1" customWidth="1"/>
    <col min="5" max="5" width="22.5703125" customWidth="1"/>
    <col min="6" max="6" width="92.140625" bestFit="1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43" t="s">
        <v>578</v>
      </c>
      <c r="E1" s="44" t="s">
        <v>579</v>
      </c>
      <c r="F1" s="1" t="s">
        <v>569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Tabella2[[#This Row],[IMPONIBILE IVA INCLUSA]]/1.2</f>
        <v>234166.66666666669</v>
      </c>
      <c r="E2" s="5">
        <f>Tabella2[[#This Row],[IMPONIBILE IVA INCLUSA]]-Tabella2[[#This Row],[Imponibile]]</f>
        <v>46833.333333333314</v>
      </c>
      <c r="F2" s="5" t="str">
        <f>_xlfn.CONCAT(Tabella2[[#This Row],[MONITOR]]," ",Tabella2[[#This Row],[DESC]])</f>
        <v>MON.SVGA 0,28 14" AOC 4VLR 1024 x 768, MPR II, N.I.,  Energy Star Digital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>Tabella2[[#This Row],[IMPONIBILE IVA INCLUSA]]/1.2</f>
        <v>269166.66666666669</v>
      </c>
      <c r="E3" s="5">
        <f>Tabella2[[#This Row],[IMPONIBILE IVA INCLUSA]]-Tabella2[[#This Row],[Imponibile]]</f>
        <v>53833.333333333314</v>
      </c>
      <c r="F3" s="5" t="str">
        <f>_xlfn.CONCAT(Tabella2[[#This Row],[MONITOR]]," ",Tabella2[[#This Row],[DESC]])</f>
        <v>MON.SVGA 0,28 15" AOC 5VLR 1280 x 1024, MPR II, N.I., Energy Star Digital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>Tabella2[[#This Row],[IMPONIBILE IVA INCLUSA]]/1.2</f>
        <v>286666.66666666669</v>
      </c>
      <c r="E4" s="5">
        <f>Tabella2[[#This Row],[IMPONIBILE IVA INCLUSA]]-Tabella2[[#This Row],[Imponibile]]</f>
        <v>57333.333333333314</v>
      </c>
      <c r="F4" s="5" t="str">
        <f>_xlfn.CONCAT(Tabella2[[#This Row],[MONITOR]]," ",Tabella2[[#This Row],[DESC]])</f>
        <v>MON.SVGA 0,28 15" AOC 5NLR OSD 1280 x 1024, MPR II, N.I., Energy Star Digital, 69KHz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>Tabella2[[#This Row],[IMPONIBILE IVA INCLUSA]]/1.2</f>
        <v>300833.33333333337</v>
      </c>
      <c r="E5" s="5">
        <f>Tabella2[[#This Row],[IMPONIBILE IVA INCLUSA]]-Tabella2[[#This Row],[Imponibile]]</f>
        <v>60166.666666666628</v>
      </c>
      <c r="F5" s="5" t="str">
        <f>_xlfn.CONCAT(Tabella2[[#This Row],[MONITOR]]," ",Tabella2[[#This Row],[DESC]])</f>
        <v>MON.SVGA 0,28 15" AOC 5GLR+ OSD 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>Tabella2[[#This Row],[IMPONIBILE IVA INCLUSA]]/1.2</f>
        <v>434166.66666666669</v>
      </c>
      <c r="E6" s="5">
        <f>Tabella2[[#This Row],[IMPONIBILE IVA INCLUSA]]-Tabella2[[#This Row],[Imponibile]]</f>
        <v>86833.333333333314</v>
      </c>
      <c r="F6" s="5" t="str">
        <f>_xlfn.CONCAT(Tabella2[[#This Row],[MONITOR]]," ",Tabella2[[#This Row],[DESC]])</f>
        <v>MON. 15" 0.23 CM500ET HITACHI 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>Tabella2[[#This Row],[IMPONIBILE IVA INCLUSA]]/1.2</f>
        <v>439166.66666666669</v>
      </c>
      <c r="E7" s="5">
        <f>Tabella2[[#This Row],[IMPONIBILE IVA INCLUSA]]-Tabella2[[#This Row],[Imponibile]]</f>
        <v>87833.333333333314</v>
      </c>
      <c r="F7" s="5" t="str">
        <f>_xlfn.CONCAT(Tabella2[[#This Row],[MONITOR]]," ",Tabella2[[#This Row],[DESC]])</f>
        <v>MON. 15" 0.28 A500 NEC 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>Tabella2[[#This Row],[IMPONIBILE IVA INCLUSA]]/1.2</f>
        <v>521666.66666666669</v>
      </c>
      <c r="E8" s="5">
        <f>Tabella2[[#This Row],[IMPONIBILE IVA INCLUSA]]-Tabella2[[#This Row],[Imponibile]]</f>
        <v>104333.33333333331</v>
      </c>
      <c r="F8" s="5" t="str">
        <f>_xlfn.CONCAT(Tabella2[[#This Row],[MONITOR]]," ",Tabella2[[#This Row],[DESC]])</f>
        <v>MON.SVGA 0,28 17" AOC 7VLR 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>Tabella2[[#This Row],[IMPONIBILE IVA INCLUSA]]/1.2</f>
        <v>546666.66666666674</v>
      </c>
      <c r="E9" s="5">
        <f>Tabella2[[#This Row],[IMPONIBILE IVA INCLUSA]]-Tabella2[[#This Row],[Imponibile]]</f>
        <v>109333.33333333326</v>
      </c>
      <c r="F9" s="5" t="str">
        <f>_xlfn.CONCAT(Tabella2[[#This Row],[MONITOR]]," ",Tabella2[[#This Row],[DESC]])</f>
        <v>MON. 15" 0.25 E500 NEC, Croma Clear 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>Tabella2[[#This Row],[IMPONIBILE IVA INCLUSA]]/1.2</f>
        <v>555000</v>
      </c>
      <c r="E10" s="5">
        <f>Tabella2[[#This Row],[IMPONIBILE IVA INCLUSA]]-Tabella2[[#This Row],[Imponibile]]</f>
        <v>111000</v>
      </c>
      <c r="F10" s="5" t="str">
        <f>_xlfn.CONCAT(Tabella2[[#This Row],[MONITOR]]," ",Tabella2[[#This Row],[DESC]])</f>
        <v>MON.SVGA 0,26 17" AOC 7GLR OSD 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>Tabella2[[#This Row],[IMPONIBILE IVA INCLUSA]]/1.2</f>
        <v>735000</v>
      </c>
      <c r="E11" s="5">
        <f>Tabella2[[#This Row],[IMPONIBILE IVA INCLUSA]]-Tabella2[[#This Row],[Imponibile]]</f>
        <v>147000</v>
      </c>
      <c r="F11" s="5" t="str">
        <f>_xlfn.CONCAT(Tabella2[[#This Row],[MONITOR]]," ",Tabella2[[#This Row],[DESC]])</f>
        <v>MON. 17" 0.28 A700 NEC 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>Tabella2[[#This Row],[IMPONIBILE IVA INCLUSA]]/1.2</f>
        <v>923333.33333333337</v>
      </c>
      <c r="E12" s="5">
        <f>Tabella2[[#This Row],[IMPONIBILE IVA INCLUSA]]-Tabella2[[#This Row],[Imponibile]]</f>
        <v>184666.66666666663</v>
      </c>
      <c r="F12" s="5" t="str">
        <f>_xlfn.CONCAT(Tabella2[[#This Row],[MONITOR]]," ",Tabella2[[#This Row],[DESC]])</f>
        <v xml:space="preserve">MON. 17" 0.21 CM630ET HITACHI 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>Tabella2[[#This Row],[IMPONIBILE IVA INCLUSA]]/1.2</f>
        <v>1096666.6666666667</v>
      </c>
      <c r="E13" s="5">
        <f>Tabella2[[#This Row],[IMPONIBILE IVA INCLUSA]]-Tabella2[[#This Row],[Imponibile]]</f>
        <v>219333.33333333326</v>
      </c>
      <c r="F13" s="5" t="str">
        <f>_xlfn.CONCAT(Tabella2[[#This Row],[MONITOR]]," ",Tabella2[[#This Row],[DESC]])</f>
        <v>MON. 17" 0.25 P750 NEC, Croma Clear 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>Tabella2[[#This Row],[IMPONIBILE IVA INCLUSA]]/1.2</f>
        <v>1328333.3333333335</v>
      </c>
      <c r="E14" s="5">
        <f>Tabella2[[#This Row],[IMPONIBILE IVA INCLUSA]]-Tabella2[[#This Row],[Imponibile]]</f>
        <v>265666.66666666651</v>
      </c>
      <c r="F14" s="5" t="str">
        <f>_xlfn.CONCAT(Tabella2[[#This Row],[MONITOR]]," ",Tabella2[[#This Row],[DESC]])</f>
        <v xml:space="preserve">MON. 19" 0.22 CM751ET HITACHI 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>Tabella2[[#This Row],[IMPONIBILE IVA INCLUSA]]/1.2</f>
        <v>2265833.3333333335</v>
      </c>
      <c r="E15" s="5">
        <f>Tabella2[[#This Row],[IMPONIBILE IVA INCLUSA]]-Tabella2[[#This Row],[Imponibile]]</f>
        <v>453166.66666666651</v>
      </c>
      <c r="F15" s="5" t="str">
        <f>_xlfn.CONCAT(Tabella2[[#This Row],[MONITOR]]," ",Tabella2[[#This Row],[DESC]])</f>
        <v xml:space="preserve">MON. 21" 0.21 CM802ETM HITACHI 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>Tabella2[[#This Row],[IMPONIBILE IVA INCLUSA]]/1.2</f>
        <v>0</v>
      </c>
      <c r="E16" s="5">
        <f>Tabella2[[#This Row],[IMPONIBILE IVA INCLUSA]]-Tabella2[[#This Row],[Imponibile]]</f>
        <v>0</v>
      </c>
      <c r="F16" s="5" t="str">
        <f>_xlfn.CONCAT(Tabella2[[#This Row],[MONITOR]]," ",Tabella2[[#This Row],[DESC]])</f>
        <v xml:space="preserve">MONITOR  LCD 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>Tabella2[[#This Row],[IMPONIBILE IVA INCLUSA]]/1.2</f>
        <v>3410000</v>
      </c>
      <c r="E17" s="5">
        <f>Tabella2[[#This Row],[IMPONIBILE IVA INCLUSA]]-Tabella2[[#This Row],[Imponibile]]</f>
        <v>682000</v>
      </c>
      <c r="F17" s="5" t="str">
        <f>_xlfn.CONCAT(Tabella2[[#This Row],[MONITOR]]," ",Tabella2[[#This Row],[DESC]])</f>
        <v>MON. 14" LCD 0.28 LCD400V NEC 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>Tabella2[[#This Row],[IMPONIBILE IVA INCLUSA]]/1.2</f>
        <v>11549166.666666668</v>
      </c>
      <c r="E18" s="5">
        <f>Tabella2[[#This Row],[IMPONIBILE IVA INCLUSA]]-Tabella2[[#This Row],[Imponibile]]</f>
        <v>2309833.3333333321</v>
      </c>
      <c r="F18" s="5" t="str">
        <f>_xlfn.CONCAT(Tabella2[[#This Row],[MONITOR]]," ",Tabella2[[#This Row],[DESC]])</f>
        <v>MON. 20" LCD 0.31 LCD2000sf NEC 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>Tabella2[[#This Row],[IMPONIBILE IVA INCLUSA]]/1.2</f>
        <v>0</v>
      </c>
      <c r="E19" s="5">
        <f>Tabella2[[#This Row],[IMPONIBILE IVA INCLUSA]]-Tabella2[[#This Row],[Imponibile]]</f>
        <v>0</v>
      </c>
      <c r="F19" s="5" t="str">
        <f>_xlfn.CONCAT(Tabella2[[#This Row],[MONITOR]]," ",Tabella2[[#This Row],[DESC]])</f>
        <v xml:space="preserve">SCHEDE MADRI 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>Tabella2[[#This Row],[IMPONIBILE IVA INCLUSA]]/1.2</f>
        <v>139166.66666666669</v>
      </c>
      <c r="E20" s="5">
        <f>Tabella2[[#This Row],[IMPONIBILE IVA INCLUSA]]-Tabella2[[#This Row],[Imponibile]]</f>
        <v>27833.333333333314</v>
      </c>
      <c r="F20" s="5" t="str">
        <f>_xlfn.CONCAT(Tabella2[[#This Row],[MONITOR]]," ",Tabella2[[#This Row],[DESC]])</f>
        <v>M/B ASUS SP97-V SVGA SHARE MEMORY 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>Tabella2[[#This Row],[IMPONIBILE IVA INCLUSA]]/1.2</f>
        <v>168333.33333333334</v>
      </c>
      <c r="E21" s="5">
        <f>Tabella2[[#This Row],[IMPONIBILE IVA INCLUSA]]-Tabella2[[#This Row],[Imponibile]]</f>
        <v>33666.666666666657</v>
      </c>
      <c r="F21" s="5" t="str">
        <f>_xlfn.CONCAT(Tabella2[[#This Row],[MONITOR]]," ",Tabella2[[#This Row],[DESC]])</f>
        <v>M/B ASUS TXP4 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>Tabella2[[#This Row],[IMPONIBILE IVA INCLUSA]]/1.2</f>
        <v>169166.66666666669</v>
      </c>
      <c r="E22" s="5">
        <f>Tabella2[[#This Row],[IMPONIBILE IVA INCLUSA]]-Tabella2[[#This Row],[Imponibile]]</f>
        <v>33833.333333333314</v>
      </c>
      <c r="F22" s="5" t="str">
        <f>_xlfn.CONCAT(Tabella2[[#This Row],[MONITOR]]," ",Tabella2[[#This Row],[DESC]])</f>
        <v>M/B ASUS SP98AGP-X ATX 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>Tabella2[[#This Row],[IMPONIBILE IVA INCLUSA]]/1.2</f>
        <v>195000</v>
      </c>
      <c r="E23" s="5">
        <f>Tabella2[[#This Row],[IMPONIBILE IVA INCLUSA]]-Tabella2[[#This Row],[Imponibile]]</f>
        <v>39000</v>
      </c>
      <c r="F23" s="5" t="str">
        <f>_xlfn.CONCAT(Tabella2[[#This Row],[MONITOR]]," ",Tabella2[[#This Row],[DESC]])</f>
        <v>M/B ASUS TX-97 - E 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>Tabella2[[#This Row],[IMPONIBILE IVA INCLUSA]]/1.2</f>
        <v>210000</v>
      </c>
      <c r="E24" s="5">
        <f>Tabella2[[#This Row],[IMPONIBILE IVA INCLUSA]]-Tabella2[[#This Row],[Imponibile]]</f>
        <v>42000</v>
      </c>
      <c r="F24" s="5" t="str">
        <f>_xlfn.CONCAT(Tabella2[[#This Row],[MONITOR]]," ",Tabella2[[#This Row],[DESC]])</f>
        <v>M/B ASUS TX-97 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>Tabella2[[#This Row],[IMPONIBILE IVA INCLUSA]]/1.2</f>
        <v>215833.33333333334</v>
      </c>
      <c r="E25" s="5">
        <f>Tabella2[[#This Row],[IMPONIBILE IVA INCLUSA]]-Tabella2[[#This Row],[Imponibile]]</f>
        <v>43166.666666666657</v>
      </c>
      <c r="F25" s="5" t="str">
        <f>_xlfn.CONCAT(Tabella2[[#This Row],[MONITOR]]," ",Tabella2[[#This Row],[DESC]])</f>
        <v>M/B ASUS TX-97 - XE ATX NO AUDIO 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>Tabella2[[#This Row],[IMPONIBILE IVA INCLUSA]]/1.2</f>
        <v>224166.66666666669</v>
      </c>
      <c r="E26" s="5">
        <f>Tabella2[[#This Row],[IMPONIBILE IVA INCLUSA]]-Tabella2[[#This Row],[Imponibile]]</f>
        <v>44833.333333333314</v>
      </c>
      <c r="F26" s="5" t="str">
        <f>_xlfn.CONCAT(Tabella2[[#This Row],[MONITOR]]," ",Tabella2[[#This Row],[DESC]])</f>
        <v>M/B ASUS P2L97-B 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>Tabella2[[#This Row],[IMPONIBILE IVA INCLUSA]]/1.2</f>
        <v>225833.33333333334</v>
      </c>
      <c r="E27" s="5">
        <f>Tabella2[[#This Row],[IMPONIBILE IVA INCLUSA]]-Tabella2[[#This Row],[Imponibile]]</f>
        <v>45166.666666666657</v>
      </c>
      <c r="F27" s="5" t="str">
        <f>_xlfn.CONCAT(Tabella2[[#This Row],[MONITOR]]," ",Tabella2[[#This Row],[DESC]])</f>
        <v>M/B ASUS  P55T2P4 430HX 512K P5 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>Tabella2[[#This Row],[IMPONIBILE IVA INCLUSA]]/1.2</f>
        <v>243333.33333333334</v>
      </c>
      <c r="E28" s="5">
        <f>Tabella2[[#This Row],[IMPONIBILE IVA INCLUSA]]-Tabella2[[#This Row],[Imponibile]]</f>
        <v>48666.666666666657</v>
      </c>
      <c r="F28" s="5" t="str">
        <f>_xlfn.CONCAT(Tabella2[[#This Row],[MONITOR]]," ",Tabella2[[#This Row],[DESC]])</f>
        <v>M/B ASUS P2L97 ATX 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>Tabella2[[#This Row],[IMPONIBILE IVA INCLUSA]]/1.2</f>
        <v>244166.66666666669</v>
      </c>
      <c r="E29" s="5">
        <f>Tabella2[[#This Row],[IMPONIBILE IVA INCLUSA]]-Tabella2[[#This Row],[Imponibile]]</f>
        <v>48833.333333333314</v>
      </c>
      <c r="F29" s="5" t="str">
        <f>_xlfn.CONCAT(Tabella2[[#This Row],[MONITOR]]," ",Tabella2[[#This Row],[DESC]])</f>
        <v>M/B ASUS XP55T2P4 512K ATX P5 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>Tabella2[[#This Row],[IMPONIBILE IVA INCLUSA]]/1.2</f>
        <v>255833.33333333334</v>
      </c>
      <c r="E30" s="5">
        <f>Tabella2[[#This Row],[IMPONIBILE IVA INCLUSA]]-Tabella2[[#This Row],[Imponibile]]</f>
        <v>51166.666666666657</v>
      </c>
      <c r="F30" s="5" t="str">
        <f>_xlfn.CONCAT(Tabella2[[#This Row],[MONITOR]]," ",Tabella2[[#This Row],[DESC]])</f>
        <v>M/B ASUS TX-97 -XE ATX -CREATIVE VIBRA16 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>Tabella2[[#This Row],[IMPONIBILE IVA INCLUSA]]/1.2</f>
        <v>366666.66666666669</v>
      </c>
      <c r="E31" s="5">
        <f>Tabella2[[#This Row],[IMPONIBILE IVA INCLUSA]]-Tabella2[[#This Row],[Imponibile]]</f>
        <v>73333.333333333314</v>
      </c>
      <c r="F31" s="5" t="str">
        <f>_xlfn.CONCAT(Tabella2[[#This Row],[MONITOR]]," ",Tabella2[[#This Row],[DESC]])</f>
        <v>M/B ASUS P2L97-A ATX+VGA AGP 4MB 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>Tabella2[[#This Row],[IMPONIBILE IVA INCLUSA]]/1.2</f>
        <v>405833.33333333337</v>
      </c>
      <c r="E32" s="5">
        <f>Tabella2[[#This Row],[IMPONIBILE IVA INCLUSA]]-Tabella2[[#This Row],[Imponibile]]</f>
        <v>81166.666666666628</v>
      </c>
      <c r="F32" s="5" t="str">
        <f>_xlfn.CONCAT(Tabella2[[#This Row],[MONITOR]]," ",Tabella2[[#This Row],[DESC]])</f>
        <v>M/B ASUS P2L97-S ADAPTEC ATX 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>Tabella2[[#This Row],[IMPONIBILE IVA INCLUSA]]/1.2</f>
        <v>471666.66666666669</v>
      </c>
      <c r="E33" s="5">
        <f>Tabella2[[#This Row],[IMPONIBILE IVA INCLUSA]]-Tabella2[[#This Row],[Imponibile]]</f>
        <v>94333.333333333314</v>
      </c>
      <c r="F33" s="5" t="str">
        <f>_xlfn.CONCAT(Tabella2[[#This Row],[MONITOR]]," ",Tabella2[[#This Row],[DESC]])</f>
        <v>M/B ASUS P65UP5+P55T2D 512K DUAL P5 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>Tabella2[[#This Row],[IMPONIBILE IVA INCLUSA]]/1.2</f>
        <v>668333.33333333337</v>
      </c>
      <c r="E34" s="5">
        <f>Tabella2[[#This Row],[IMPONIBILE IVA INCLUSA]]-Tabella2[[#This Row],[Imponibile]]</f>
        <v>133666.66666666663</v>
      </c>
      <c r="F34" s="5" t="str">
        <f>_xlfn.CONCAT(Tabella2[[#This Row],[MONITOR]]," ",Tabella2[[#This Row],[DESC]])</f>
        <v>M/B ASUS P2L97-DS DUAL P II 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>Tabella2[[#This Row],[IMPONIBILE IVA INCLUSA]]/1.2</f>
        <v>1315833.3333333335</v>
      </c>
      <c r="E35" s="5">
        <f>Tabella2[[#This Row],[IMPONIBILE IVA INCLUSA]]-Tabella2[[#This Row],[Imponibile]]</f>
        <v>263166.66666666651</v>
      </c>
      <c r="F35" s="5" t="str">
        <f>_xlfn.CONCAT(Tabella2[[#This Row],[MONITOR]]," ",Tabella2[[#This Row],[DESC]])</f>
        <v>M/B ASUS P65UP8+PKND DUAL PII 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>Tabella2[[#This Row],[IMPONIBILE IVA INCLUSA]]/1.2</f>
        <v>0</v>
      </c>
      <c r="E36" s="5">
        <f>Tabella2[[#This Row],[IMPONIBILE IVA INCLUSA]]-Tabella2[[#This Row],[Imponibile]]</f>
        <v>0</v>
      </c>
      <c r="F36" s="5" t="str">
        <f>_xlfn.CONCAT(Tabella2[[#This Row],[MONITOR]]," ",Tabella2[[#This Row],[DESC]])</f>
        <v xml:space="preserve">SCHEDE VIDEO 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>Tabella2[[#This Row],[IMPONIBILE IVA INCLUSA]]/1.2</f>
        <v>58333.333333333336</v>
      </c>
      <c r="E37" s="5">
        <f>Tabella2[[#This Row],[IMPONIBILE IVA INCLUSA]]-Tabella2[[#This Row],[Imponibile]]</f>
        <v>11666.666666666664</v>
      </c>
      <c r="F37" s="5" t="str">
        <f>_xlfn.CONCAT(Tabella2[[#This Row],[MONITOR]]," ",Tabella2[[#This Row],[DESC]])</f>
        <v>SVGA S3 3D PRO VIRGE 2MB 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>Tabella2[[#This Row],[IMPONIBILE IVA INCLUSA]]/1.2</f>
        <v>86666.666666666672</v>
      </c>
      <c r="E38" s="5">
        <f>Tabella2[[#This Row],[IMPONIBILE IVA INCLUSA]]-Tabella2[[#This Row],[Imponibile]]</f>
        <v>17333.333333333328</v>
      </c>
      <c r="F38" s="5" t="str">
        <f>_xlfn.CONCAT(Tabella2[[#This Row],[MONITOR]]," ",Tabella2[[#This Row],[DESC]])</f>
        <v>CREATIVE ECLIPSE 4MB 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>Tabella2[[#This Row],[IMPONIBILE IVA INCLUSA]]/1.2</f>
        <v>105833.33333333334</v>
      </c>
      <c r="E39" s="5">
        <f>Tabella2[[#This Row],[IMPONIBILE IVA INCLUSA]]-Tabella2[[#This Row],[Imponibile]]</f>
        <v>21166.666666666657</v>
      </c>
      <c r="F39" s="5" t="str">
        <f>_xlfn.CONCAT(Tabella2[[#This Row],[MONITOR]]," ",Tabella2[[#This Row],[DESC]])</f>
        <v>ADD-ON MATROX m3D 4MB 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>Tabella2[[#This Row],[IMPONIBILE IVA INCLUSA]]/1.2</f>
        <v>135000</v>
      </c>
      <c r="E40" s="5">
        <f>Tabella2[[#This Row],[IMPONIBILE IVA INCLUSA]]-Tabella2[[#This Row],[Imponibile]]</f>
        <v>27000</v>
      </c>
      <c r="F40" s="5" t="str">
        <f>_xlfn.CONCAT(Tabella2[[#This Row],[MONITOR]]," ",Tabella2[[#This Row],[DESC]])</f>
        <v>ASUS 3DP-V264GT2 4MB TV-OUT 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>Tabella2[[#This Row],[IMPONIBILE IVA INCLUSA]]/1.2</f>
        <v>149166.66666666669</v>
      </c>
      <c r="E41" s="5">
        <f>Tabella2[[#This Row],[IMPONIBILE IVA INCLUSA]]-Tabella2[[#This Row],[Imponibile]]</f>
        <v>29833.333333333314</v>
      </c>
      <c r="F41" s="5" t="str">
        <f>_xlfn.CONCAT(Tabella2[[#This Row],[MONITOR]]," ",Tabella2[[#This Row],[DESC]])</f>
        <v>SVGA MYSTIQUE 220 "BULK" 4MB 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>Tabella2[[#This Row],[IMPONIBILE IVA INCLUSA]]/1.2</f>
        <v>155000</v>
      </c>
      <c r="E42" s="5">
        <f>Tabella2[[#This Row],[IMPONIBILE IVA INCLUSA]]-Tabella2[[#This Row],[Imponibile]]</f>
        <v>31000</v>
      </c>
      <c r="F42" s="5" t="str">
        <f>_xlfn.CONCAT(Tabella2[[#This Row],[MONITOR]]," ",Tabella2[[#This Row],[DESC]])</f>
        <v>ASUS 3DP-V385GX2 4MB TV-OUT 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>Tabella2[[#This Row],[IMPONIBILE IVA INCLUSA]]/1.2</f>
        <v>155000</v>
      </c>
      <c r="E43" s="5">
        <f>Tabella2[[#This Row],[IMPONIBILE IVA INCLUSA]]-Tabella2[[#This Row],[Imponibile]]</f>
        <v>31000</v>
      </c>
      <c r="F43" s="5" t="str">
        <f>_xlfn.CONCAT(Tabella2[[#This Row],[MONITOR]]," ",Tabella2[[#This Row],[DESC]])</f>
        <v>ASUS V385GX2 AGP 4MB TV-OUT 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>Tabella2[[#This Row],[IMPONIBILE IVA INCLUSA]]/1.2</f>
        <v>169166.66666666669</v>
      </c>
      <c r="E44" s="5">
        <f>Tabella2[[#This Row],[IMPONIBILE IVA INCLUSA]]-Tabella2[[#This Row],[Imponibile]]</f>
        <v>33833.333333333314</v>
      </c>
      <c r="F44" s="5" t="str">
        <f>_xlfn.CONCAT(Tabella2[[#This Row],[MONITOR]]," ",Tabella2[[#This Row],[DESC]])</f>
        <v>CREATIVE GRAPHIC EXXTREME 4MB 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>Tabella2[[#This Row],[IMPONIBILE IVA INCLUSA]]/1.2</f>
        <v>176666.66666666669</v>
      </c>
      <c r="E45" s="5">
        <f>Tabella2[[#This Row],[IMPONIBILE IVA INCLUSA]]-Tabella2[[#This Row],[Imponibile]]</f>
        <v>35333.333333333314</v>
      </c>
      <c r="F45" s="5" t="str">
        <f>_xlfn.CONCAT(Tabella2[[#This Row],[MONITOR]]," ",Tabella2[[#This Row],[DESC]])</f>
        <v>SVGA MYSTIQUE 220  4MB 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>Tabella2[[#This Row],[IMPONIBILE IVA INCLUSA]]/1.2</f>
        <v>185000</v>
      </c>
      <c r="E46" s="5">
        <f>Tabella2[[#This Row],[IMPONIBILE IVA INCLUSA]]-Tabella2[[#This Row],[Imponibile]]</f>
        <v>37000</v>
      </c>
      <c r="F46" s="5" t="str">
        <f>_xlfn.CONCAT(Tabella2[[#This Row],[MONITOR]]," ",Tabella2[[#This Row],[DESC]])</f>
        <v>SVGA ACC. 3D/FX VOODO RUSH 4MB 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>Tabella2[[#This Row],[IMPONIBILE IVA INCLUSA]]/1.2</f>
        <v>204166.66666666669</v>
      </c>
      <c r="E47" s="5">
        <f>Tabella2[[#This Row],[IMPONIBILE IVA INCLUSA]]-Tabella2[[#This Row],[Imponibile]]</f>
        <v>40833.333333333314</v>
      </c>
      <c r="F47" s="5" t="str">
        <f>_xlfn.CONCAT(Tabella2[[#This Row],[MONITOR]]," ",Tabella2[[#This Row],[DESC]])</f>
        <v>SVGA ACC. 3D/FX VOODO RUSH 6MB 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>Tabella2[[#This Row],[IMPONIBILE IVA INCLUSA]]/1.2</f>
        <v>209166.66666666669</v>
      </c>
      <c r="E48" s="5">
        <f>Tabella2[[#This Row],[IMPONIBILE IVA INCLUSA]]-Tabella2[[#This Row],[Imponibile]]</f>
        <v>41833.333333333314</v>
      </c>
      <c r="F48" s="5" t="str">
        <f>_xlfn.CONCAT(Tabella2[[#This Row],[MONITOR]]," ",Tabella2[[#This Row],[DESC]])</f>
        <v>RAINBOW R. TV 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>Tabella2[[#This Row],[IMPONIBILE IVA INCLUSA]]/1.2</f>
        <v>214166.66666666669</v>
      </c>
      <c r="E49" s="5">
        <f>Tabella2[[#This Row],[IMPONIBILE IVA INCLUSA]]-Tabella2[[#This Row],[Imponibile]]</f>
        <v>42833.333333333314</v>
      </c>
      <c r="F49" s="5" t="str">
        <f>_xlfn.CONCAT(Tabella2[[#This Row],[MONITOR]]," ",Tabella2[[#This Row],[DESC]])</f>
        <v>ASUS 3D EXPLORER AGP 4MB TV-OUT 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>Tabella2[[#This Row],[IMPONIBILE IVA INCLUSA]]/1.2</f>
        <v>224166.66666666669</v>
      </c>
      <c r="E50" s="5">
        <f>Tabella2[[#This Row],[IMPONIBILE IVA INCLUSA]]-Tabella2[[#This Row],[Imponibile]]</f>
        <v>44833.333333333314</v>
      </c>
      <c r="F50" s="5" t="str">
        <f>_xlfn.CONCAT(Tabella2[[#This Row],[MONITOR]]," ",Tabella2[[#This Row],[DESC]])</f>
        <v>ASUS 3D EXPLORER PCI 4MB TV-OUT 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>Tabella2[[#This Row],[IMPONIBILE IVA INCLUSA]]/1.2</f>
        <v>261666.66666666669</v>
      </c>
      <c r="E51" s="5">
        <f>Tabella2[[#This Row],[IMPONIBILE IVA INCLUSA]]-Tabella2[[#This Row],[Imponibile]]</f>
        <v>52333.333333333314</v>
      </c>
      <c r="F51" s="5" t="str">
        <f>_xlfn.CONCAT(Tabella2[[#This Row],[MONITOR]]," ",Tabella2[[#This Row],[DESC]])</f>
        <v xml:space="preserve">SVGA MILLENNIUM II 4MB "BULK" 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>Tabella2[[#This Row],[IMPONIBILE IVA INCLUSA]]/1.2</f>
        <v>270833.33333333337</v>
      </c>
      <c r="E52" s="5">
        <f>Tabella2[[#This Row],[IMPONIBILE IVA INCLUSA]]-Tabella2[[#This Row],[Imponibile]]</f>
        <v>54166.666666666628</v>
      </c>
      <c r="F52" s="5" t="str">
        <f>_xlfn.CONCAT(Tabella2[[#This Row],[MONITOR]]," ",Tabella2[[#This Row],[DESC]])</f>
        <v>SVGA MILLENNIUM II 4MB AGP 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>Tabella2[[#This Row],[IMPONIBILE IVA INCLUSA]]/1.2</f>
        <v>289166.66666666669</v>
      </c>
      <c r="E53" s="5">
        <f>Tabella2[[#This Row],[IMPONIBILE IVA INCLUSA]]-Tabella2[[#This Row],[Imponibile]]</f>
        <v>57833.333333333314</v>
      </c>
      <c r="F53" s="5" t="str">
        <f>_xlfn.CONCAT(Tabella2[[#This Row],[MONITOR]]," ",Tabella2[[#This Row],[DESC]])</f>
        <v>RAINBOW R. STUDIO 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>Tabella2[[#This Row],[IMPONIBILE IVA INCLUSA]]/1.2</f>
        <v>307500</v>
      </c>
      <c r="E54" s="5">
        <f>Tabella2[[#This Row],[IMPONIBILE IVA INCLUSA]]-Tabella2[[#This Row],[Imponibile]]</f>
        <v>61500</v>
      </c>
      <c r="F54" s="5" t="str">
        <f>_xlfn.CONCAT(Tabella2[[#This Row],[MONITOR]]," ",Tabella2[[#This Row],[DESC]])</f>
        <v xml:space="preserve">SVGA MILLENNIUM II 4MB 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>Tabella2[[#This Row],[IMPONIBILE IVA INCLUSA]]/1.2</f>
        <v>335000</v>
      </c>
      <c r="E55" s="5">
        <f>Tabella2[[#This Row],[IMPONIBILE IVA INCLUSA]]-Tabella2[[#This Row],[Imponibile]]</f>
        <v>67000</v>
      </c>
      <c r="F55" s="5" t="str">
        <f>_xlfn.CONCAT(Tabella2[[#This Row],[MONITOR]]," ",Tabella2[[#This Row],[DESC]])</f>
        <v>CREATIVE VOODO-2 8MB Add-on 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>Tabella2[[#This Row],[IMPONIBILE IVA INCLUSA]]/1.2</f>
        <v>392500</v>
      </c>
      <c r="E56" s="5">
        <f>Tabella2[[#This Row],[IMPONIBILE IVA INCLUSA]]-Tabella2[[#This Row],[Imponibile]]</f>
        <v>78500</v>
      </c>
      <c r="F56" s="5" t="str">
        <f>_xlfn.CONCAT(Tabella2[[#This Row],[MONITOR]]," ",Tabella2[[#This Row],[DESC]])</f>
        <v xml:space="preserve">SVGA MILLENNIUM II 8MB "BULK" 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>Tabella2[[#This Row],[IMPONIBILE IVA INCLUSA]]/1.2</f>
        <v>396666.66666666669</v>
      </c>
      <c r="E57" s="5">
        <f>Tabella2[[#This Row],[IMPONIBILE IVA INCLUSA]]-Tabella2[[#This Row],[Imponibile]]</f>
        <v>79333.333333333314</v>
      </c>
      <c r="F57" s="5" t="str">
        <f>_xlfn.CONCAT(Tabella2[[#This Row],[MONITOR]]," ",Tabella2[[#This Row],[DESC]])</f>
        <v>SVGA MILLENNIUM II 8MB AGP 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>Tabella2[[#This Row],[IMPONIBILE IVA INCLUSA]]/1.2</f>
        <v>410000</v>
      </c>
      <c r="E58" s="5">
        <f>Tabella2[[#This Row],[IMPONIBILE IVA INCLUSA]]-Tabella2[[#This Row],[Imponibile]]</f>
        <v>82000</v>
      </c>
      <c r="F58" s="5" t="str">
        <f>_xlfn.CONCAT(Tabella2[[#This Row],[MONITOR]]," ",Tabella2[[#This Row],[DESC]])</f>
        <v>CREATIVE VOODO-2 12MB Add-on 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>Tabella2[[#This Row],[IMPONIBILE IVA INCLUSA]]/1.2</f>
        <v>442500</v>
      </c>
      <c r="E59" s="5">
        <f>Tabella2[[#This Row],[IMPONIBILE IVA INCLUSA]]-Tabella2[[#This Row],[Imponibile]]</f>
        <v>88500</v>
      </c>
      <c r="F59" s="5" t="str">
        <f>_xlfn.CONCAT(Tabella2[[#This Row],[MONITOR]]," ",Tabella2[[#This Row],[DESC]])</f>
        <v>VIDEO &amp; GRAPHIC KIT 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>Tabella2[[#This Row],[IMPONIBILE IVA INCLUSA]]/1.2</f>
        <v>460000</v>
      </c>
      <c r="E60" s="5">
        <f>Tabella2[[#This Row],[IMPONIBILE IVA INCLUSA]]-Tabella2[[#This Row],[Imponibile]]</f>
        <v>92000</v>
      </c>
      <c r="F60" s="5" t="str">
        <f>_xlfn.CONCAT(Tabella2[[#This Row],[MONITOR]]," ",Tabella2[[#This Row],[DESC]])</f>
        <v xml:space="preserve">SVGA MILLENNIUM II 8MB 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>Tabella2[[#This Row],[IMPONIBILE IVA INCLUSA]]/1.2</f>
        <v>1239166.6666666667</v>
      </c>
      <c r="E61" s="5">
        <f>Tabella2[[#This Row],[IMPONIBILE IVA INCLUSA]]-Tabella2[[#This Row],[Imponibile]]</f>
        <v>247833.33333333326</v>
      </c>
      <c r="F61" s="5" t="str">
        <f>_xlfn.CONCAT(Tabella2[[#This Row],[MONITOR]]," ",Tabella2[[#This Row],[DESC]])</f>
        <v>ASUS 3DP- V500TX 16MB Work.Prof.3d 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>Tabella2[[#This Row],[IMPONIBILE IVA INCLUSA]]/1.2</f>
        <v>0</v>
      </c>
      <c r="E62" s="5">
        <f>Tabella2[[#This Row],[IMPONIBILE IVA INCLUSA]]-Tabella2[[#This Row],[Imponibile]]</f>
        <v>0</v>
      </c>
      <c r="F62" s="5" t="str">
        <f>_xlfn.CONCAT(Tabella2[[#This Row],[MONITOR]]," ",Tabella2[[#This Row],[DESC]])</f>
        <v xml:space="preserve">SCHEDE I/O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>Tabella2[[#This Row],[IMPONIBILE IVA INCLUSA]]/1.2</f>
        <v>84166.666666666672</v>
      </c>
      <c r="E63" s="5">
        <f>Tabella2[[#This Row],[IMPONIBILE IVA INCLUSA]]-Tabella2[[#This Row],[Imponibile]]</f>
        <v>16833.333333333328</v>
      </c>
      <c r="F63" s="5" t="str">
        <f>_xlfn.CONCAT(Tabella2[[#This Row],[MONITOR]]," ",Tabella2[[#This Row],[DESC]])</f>
        <v>Contr. PCI SCSI 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>Tabella2[[#This Row],[IMPONIBILE IVA INCLUSA]]/1.2</f>
        <v>31666.666666666668</v>
      </c>
      <c r="E64" s="5">
        <f>Tabella2[[#This Row],[IMPONIBILE IVA INCLUSA]]-Tabella2[[#This Row],[Imponibile]]</f>
        <v>6333.3333333333321</v>
      </c>
      <c r="F64" s="5" t="str">
        <f>_xlfn.CONCAT(Tabella2[[#This Row],[MONITOR]]," ",Tabella2[[#This Row],[DESC]])</f>
        <v>Contr. PCI EIDE 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>Tabella2[[#This Row],[IMPONIBILE IVA INCLUSA]]/1.2</f>
        <v>114166.66666666667</v>
      </c>
      <c r="E65" s="5">
        <f>Tabella2[[#This Row],[IMPONIBILE IVA INCLUSA]]-Tabella2[[#This Row],[Imponibile]]</f>
        <v>22833.333333333328</v>
      </c>
      <c r="F65" s="5" t="str">
        <f>_xlfn.CONCAT(Tabella2[[#This Row],[MONITOR]]," ",Tabella2[[#This Row],[DESC]])</f>
        <v>Contr. PCI SC200 SCSI-2 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>Tabella2[[#This Row],[IMPONIBILE IVA INCLUSA]]/1.2</f>
        <v>185000</v>
      </c>
      <c r="E66" s="5">
        <f>Tabella2[[#This Row],[IMPONIBILE IVA INCLUSA]]-Tabella2[[#This Row],[Imponibile]]</f>
        <v>37000</v>
      </c>
      <c r="F66" s="5" t="str">
        <f>_xlfn.CONCAT(Tabella2[[#This Row],[MONITOR]]," ",Tabella2[[#This Row],[DESC]])</f>
        <v>Contr. PCI SC875 Wide SCSI, SCSI-2 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>Tabella2[[#This Row],[IMPONIBILE IVA INCLUSA]]/1.2</f>
        <v>417500</v>
      </c>
      <c r="E67" s="5">
        <f>Tabella2[[#This Row],[IMPONIBILE IVA INCLUSA]]-Tabella2[[#This Row],[Imponibile]]</f>
        <v>83500</v>
      </c>
      <c r="F67" s="5" t="str">
        <f>_xlfn.CONCAT(Tabella2[[#This Row],[MONITOR]]," ",Tabella2[[#This Row],[DESC]])</f>
        <v>Contr. PCI AHA 2940AU SCSI-2 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>Tabella2[[#This Row],[IMPONIBILE IVA INCLUSA]]/1.2</f>
        <v>356666.66666666669</v>
      </c>
      <c r="E68" s="5">
        <f>Tabella2[[#This Row],[IMPONIBILE IVA INCLUSA]]-Tabella2[[#This Row],[Imponibile]]</f>
        <v>71333.333333333314</v>
      </c>
      <c r="F68" s="5" t="str">
        <f>_xlfn.CONCAT(Tabella2[[#This Row],[MONITOR]]," ",Tabella2[[#This Row],[DESC]])</f>
        <v>Contr. PCI AHA 2940UW Wide SCSI OEM 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>Tabella2[[#This Row],[IMPONIBILE IVA INCLUSA]]/1.2</f>
        <v>467500</v>
      </c>
      <c r="E69" s="5">
        <f>Tabella2[[#This Row],[IMPONIBILE IVA INCLUSA]]-Tabella2[[#This Row],[Imponibile]]</f>
        <v>93500</v>
      </c>
      <c r="F69" s="5" t="str">
        <f>_xlfn.CONCAT(Tabella2[[#This Row],[MONITOR]]," ",Tabella2[[#This Row],[DESC]])</f>
        <v>Contr. PCI AHA 2940UW Wide SCSI 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>Tabella2[[#This Row],[IMPONIBILE IVA INCLUSA]]/1.2</f>
        <v>1315000</v>
      </c>
      <c r="E70" s="5">
        <f>Tabella2[[#This Row],[IMPONIBILE IVA INCLUSA]]-Tabella2[[#This Row],[Imponibile]]</f>
        <v>263000</v>
      </c>
      <c r="F70" s="5" t="str">
        <f>_xlfn.CONCAT(Tabella2[[#This Row],[MONITOR]]," ",Tabella2[[#This Row],[DESC]])</f>
        <v>Contr.PCI DA2100 Dual Wide SCSI 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>Tabella2[[#This Row],[IMPONIBILE IVA INCLUSA]]/1.2</f>
        <v>28333.333333333336</v>
      </c>
      <c r="E71" s="5">
        <f>Tabella2[[#This Row],[IMPONIBILE IVA INCLUSA]]-Tabella2[[#This Row],[Imponibile]]</f>
        <v>5666.6666666666642</v>
      </c>
      <c r="F71" s="5" t="str">
        <f>_xlfn.CONCAT(Tabella2[[#This Row],[MONITOR]]," ",Tabella2[[#This Row],[DESC]])</f>
        <v>Scheda 2 porte seriali, 1 porta parallela 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>Tabella2[[#This Row],[IMPONIBILE IVA INCLUSA]]/1.2</f>
        <v>16666.666666666668</v>
      </c>
      <c r="E72" s="5">
        <f>Tabella2[[#This Row],[IMPONIBILE IVA INCLUSA]]-Tabella2[[#This Row],[Imponibile]]</f>
        <v>3333.3333333333321</v>
      </c>
      <c r="F72" s="5" t="str">
        <f>_xlfn.CONCAT(Tabella2[[#This Row],[MONITOR]]," ",Tabella2[[#This Row],[DESC]])</f>
        <v xml:space="preserve">Scheda singola seriale 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>Tabella2[[#This Row],[IMPONIBILE IVA INCLUSA]]/1.2</f>
        <v>19166.666666666668</v>
      </c>
      <c r="E73" s="5">
        <f>Tabella2[[#This Row],[IMPONIBILE IVA INCLUSA]]-Tabella2[[#This Row],[Imponibile]]</f>
        <v>3833.3333333333321</v>
      </c>
      <c r="F73" s="5" t="str">
        <f>_xlfn.CONCAT(Tabella2[[#This Row],[MONITOR]]," ",Tabella2[[#This Row],[DESC]])</f>
        <v xml:space="preserve">Scheda doppia seriale 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>Tabella2[[#This Row],[IMPONIBILE IVA INCLUSA]]/1.2</f>
        <v>81666.666666666672</v>
      </c>
      <c r="E74" s="5">
        <f>Tabella2[[#This Row],[IMPONIBILE IVA INCLUSA]]-Tabella2[[#This Row],[Imponibile]]</f>
        <v>16333.333333333328</v>
      </c>
      <c r="F74" s="5" t="str">
        <f>_xlfn.CONCAT(Tabella2[[#This Row],[MONITOR]]," ",Tabella2[[#This Row],[DESC]])</f>
        <v xml:space="preserve">Scheda 4 porte seriali 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>Tabella2[[#This Row],[IMPONIBILE IVA INCLUSA]]/1.2</f>
        <v>209166.66666666669</v>
      </c>
      <c r="E75" s="5">
        <f>Tabella2[[#This Row],[IMPONIBILE IVA INCLUSA]]-Tabella2[[#This Row],[Imponibile]]</f>
        <v>41833.333333333314</v>
      </c>
      <c r="F75" s="5" t="str">
        <f>_xlfn.CONCAT(Tabella2[[#This Row],[MONITOR]]," ",Tabella2[[#This Row],[DESC]])</f>
        <v xml:space="preserve">Scheda 8 porte seriali 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>Tabella2[[#This Row],[IMPONIBILE IVA INCLUSA]]/1.2</f>
        <v>12500</v>
      </c>
      <c r="E76" s="5">
        <f>Tabella2[[#This Row],[IMPONIBILE IVA INCLUSA]]-Tabella2[[#This Row],[Imponibile]]</f>
        <v>2500</v>
      </c>
      <c r="F76" s="5" t="str">
        <f>_xlfn.CONCAT(Tabella2[[#This Row],[MONITOR]]," ",Tabella2[[#This Row],[DESC]])</f>
        <v xml:space="preserve">Scheda singola parallela 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>Tabella2[[#This Row],[IMPONIBILE IVA INCLUSA]]/1.2</f>
        <v>11666.666666666668</v>
      </c>
      <c r="E77" s="5">
        <f>Tabella2[[#This Row],[IMPONIBILE IVA INCLUSA]]-Tabella2[[#This Row],[Imponibile]]</f>
        <v>2333.3333333333321</v>
      </c>
      <c r="F77" s="5" t="str">
        <f>_xlfn.CONCAT(Tabella2[[#This Row],[MONITOR]]," ",Tabella2[[#This Row],[DESC]])</f>
        <v xml:space="preserve">Scheda 2 porte joystick 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>Tabella2[[#This Row],[IMPONIBILE IVA INCLUSA]]/1.2</f>
        <v>0</v>
      </c>
      <c r="E78" s="5">
        <f>Tabella2[[#This Row],[IMPONIBILE IVA INCLUSA]]-Tabella2[[#This Row],[Imponibile]]</f>
        <v>0</v>
      </c>
      <c r="F78" s="5" t="str">
        <f>_xlfn.CONCAT(Tabella2[[#This Row],[MONITOR]]," ",Tabella2[[#This Row],[DESC]])</f>
        <v xml:space="preserve">HARD DISK 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>Tabella2[[#This Row],[IMPONIBILE IVA INCLUSA]]/1.2</f>
        <v>332500</v>
      </c>
      <c r="E79" s="5">
        <f>Tabella2[[#This Row],[IMPONIBILE IVA INCLUSA]]-Tabella2[[#This Row],[Imponibile]]</f>
        <v>66500</v>
      </c>
      <c r="F79" s="5" t="str">
        <f>_xlfn.CONCAT(Tabella2[[#This Row],[MONITOR]]," ",Tabella2[[#This Row],[DESC]])</f>
        <v>HARD DISK 2.5"  2,1GB U.Dma 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>Tabella2[[#This Row],[IMPONIBILE IVA INCLUSA]]/1.2</f>
        <v>215833.33333333334</v>
      </c>
      <c r="E80" s="5">
        <f>Tabella2[[#This Row],[IMPONIBILE IVA INCLUSA]]-Tabella2[[#This Row],[Imponibile]]</f>
        <v>43166.666666666657</v>
      </c>
      <c r="F80" s="5" t="str">
        <f>_xlfn.CONCAT(Tabella2[[#This Row],[MONITOR]]," ",Tabella2[[#This Row],[DESC]])</f>
        <v xml:space="preserve">HD 2,1 GB Ultra DMA 5400rpm 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>Tabella2[[#This Row],[IMPONIBILE IVA INCLUSA]]/1.2</f>
        <v>270000</v>
      </c>
      <c r="E81" s="5">
        <f>Tabella2[[#This Row],[IMPONIBILE IVA INCLUSA]]-Tabella2[[#This Row],[Imponibile]]</f>
        <v>54000</v>
      </c>
      <c r="F81" s="5" t="str">
        <f>_xlfn.CONCAT(Tabella2[[#This Row],[MONITOR]]," ",Tabella2[[#This Row],[DESC]])</f>
        <v xml:space="preserve">HD 3,2 GB Ultra DMA 5400rpm 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>Tabella2[[#This Row],[IMPONIBILE IVA INCLUSA]]/1.2</f>
        <v>315000</v>
      </c>
      <c r="E82" s="5">
        <f>Tabella2[[#This Row],[IMPONIBILE IVA INCLUSA]]-Tabella2[[#This Row],[Imponibile]]</f>
        <v>63000</v>
      </c>
      <c r="F82" s="5" t="str">
        <f>_xlfn.CONCAT(Tabella2[[#This Row],[MONITOR]]," ",Tabella2[[#This Row],[DESC]])</f>
        <v xml:space="preserve">HD 4,3 GB Ultra DMA 5400rpm 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>Tabella2[[#This Row],[IMPONIBILE IVA INCLUSA]]/1.2</f>
        <v>390833.33333333337</v>
      </c>
      <c r="E83" s="5">
        <f>Tabella2[[#This Row],[IMPONIBILE IVA INCLUSA]]-Tabella2[[#This Row],[Imponibile]]</f>
        <v>78166.666666666628</v>
      </c>
      <c r="F83" s="5" t="str">
        <f>_xlfn.CONCAT(Tabella2[[#This Row],[MONITOR]]," ",Tabella2[[#This Row],[DESC]])</f>
        <v xml:space="preserve">HD 5,2 GB Ultra DMA 5400rpm 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>Tabella2[[#This Row],[IMPONIBILE IVA INCLUSA]]/1.2</f>
        <v>463333.33333333337</v>
      </c>
      <c r="E84" s="5">
        <f>Tabella2[[#This Row],[IMPONIBILE IVA INCLUSA]]-Tabella2[[#This Row],[Imponibile]]</f>
        <v>92666.666666666628</v>
      </c>
      <c r="F84" s="5" t="str">
        <f>_xlfn.CONCAT(Tabella2[[#This Row],[MONITOR]]," ",Tabella2[[#This Row],[DESC]])</f>
        <v xml:space="preserve">HD 6,4 GB Ultra DMA 5400rpm 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>Tabella2[[#This Row],[IMPONIBILE IVA INCLUSA]]/1.2</f>
        <v>396666.66666666669</v>
      </c>
      <c r="E85" s="5">
        <f>Tabella2[[#This Row],[IMPONIBILE IVA INCLUSA]]-Tabella2[[#This Row],[Imponibile]]</f>
        <v>79333.333333333314</v>
      </c>
      <c r="F85" s="5" t="str">
        <f>_xlfn.CONCAT(Tabella2[[#This Row],[MONITOR]]," ",Tabella2[[#This Row],[DESC]])</f>
        <v>HD 2 GB SCSI III 5400 rpm 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>Tabella2[[#This Row],[IMPONIBILE IVA INCLUSA]]/1.2</f>
        <v>397500</v>
      </c>
      <c r="E86" s="5">
        <f>Tabella2[[#This Row],[IMPONIBILE IVA INCLUSA]]-Tabella2[[#This Row],[Imponibile]]</f>
        <v>79500</v>
      </c>
      <c r="F86" s="5" t="str">
        <f>_xlfn.CONCAT(Tabella2[[#This Row],[MONITOR]]," ",Tabella2[[#This Row],[DESC]])</f>
        <v>HD 3,2 GB SCSI III 5400rpm 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>Tabella2[[#This Row],[IMPONIBILE IVA INCLUSA]]/1.2</f>
        <v>463333.33333333337</v>
      </c>
      <c r="E87" s="5">
        <f>Tabella2[[#This Row],[IMPONIBILE IVA INCLUSA]]-Tabella2[[#This Row],[Imponibile]]</f>
        <v>92666.666666666628</v>
      </c>
      <c r="F87" s="5" t="str">
        <f>_xlfn.CONCAT(Tabella2[[#This Row],[MONITOR]]," ",Tabella2[[#This Row],[DESC]])</f>
        <v>HD 4,3 GB SCSI 5400 rpm 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>Tabella2[[#This Row],[IMPONIBILE IVA INCLUSA]]/1.2</f>
        <v>579166.66666666674</v>
      </c>
      <c r="E88" s="5">
        <f>Tabella2[[#This Row],[IMPONIBILE IVA INCLUSA]]-Tabella2[[#This Row],[Imponibile]]</f>
        <v>115833.33333333326</v>
      </c>
      <c r="F88" s="5" t="str">
        <f>_xlfn.CONCAT(Tabella2[[#This Row],[MONITOR]]," ",Tabella2[[#This Row],[DESC]])</f>
        <v>HD 4,5 GB SCSI ULTRA WIDE 7200rpm 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>Tabella2[[#This Row],[IMPONIBILE IVA INCLUSA]]/1.2</f>
        <v>1065833.3333333335</v>
      </c>
      <c r="E89" s="5">
        <f>Tabella2[[#This Row],[IMPONIBILE IVA INCLUSA]]-Tabella2[[#This Row],[Imponibile]]</f>
        <v>213166.66666666651</v>
      </c>
      <c r="F89" s="5" t="str">
        <f>_xlfn.CONCAT(Tabella2[[#This Row],[MONITOR]]," ",Tabella2[[#This Row],[DESC]])</f>
        <v>HD 4,5 GB SCSI ULTRA WIDE 10.000rpm 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>Tabella2[[#This Row],[IMPONIBILE IVA INCLUSA]]/1.2</f>
        <v>29166.666666666668</v>
      </c>
      <c r="E90" s="5">
        <f>Tabella2[[#This Row],[IMPONIBILE IVA INCLUSA]]-Tabella2[[#This Row],[Imponibile]]</f>
        <v>5833.3333333333321</v>
      </c>
      <c r="F90" s="5" t="str">
        <f>_xlfn.CONCAT(Tabella2[[#This Row],[MONITOR]]," ",Tabella2[[#This Row],[DESC]])</f>
        <v>FDD 1,44MB 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>Tabella2[[#This Row],[IMPONIBILE IVA INCLUSA]]/1.2</f>
        <v>145833.33333333334</v>
      </c>
      <c r="E91" s="5">
        <f>Tabella2[[#This Row],[IMPONIBILE IVA INCLUSA]]-Tabella2[[#This Row],[Imponibile]]</f>
        <v>29166.666666666657</v>
      </c>
      <c r="F91" s="5" t="str">
        <f>_xlfn.CONCAT(Tabella2[[#This Row],[MONITOR]]," ",Tabella2[[#This Row],[DESC]])</f>
        <v>FLOPPY DRIVE 120MB 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>Tabella2[[#This Row],[IMPONIBILE IVA INCLUSA]]/1.2</f>
        <v>226666.66666666669</v>
      </c>
      <c r="E92" s="5">
        <f>Tabella2[[#This Row],[IMPONIBILE IVA INCLUSA]]-Tabella2[[#This Row],[Imponibile]]</f>
        <v>45333.333333333314</v>
      </c>
      <c r="F92" s="5" t="str">
        <f>_xlfn.CONCAT(Tabella2[[#This Row],[MONITOR]]," ",Tabella2[[#This Row],[DESC]])</f>
        <v>ZIP DRIVE 100MB PARALL. 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>Tabella2[[#This Row],[IMPONIBILE IVA INCLUSA]]/1.2</f>
        <v>165000</v>
      </c>
      <c r="E93" s="5">
        <f>Tabella2[[#This Row],[IMPONIBILE IVA INCLUSA]]-Tabella2[[#This Row],[Imponibile]]</f>
        <v>33000</v>
      </c>
      <c r="F93" s="5" t="str">
        <f>_xlfn.CONCAT(Tabella2[[#This Row],[MONITOR]]," ",Tabella2[[#This Row],[DESC]])</f>
        <v>ZIP ATAPI 100MB INTERNO 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>Tabella2[[#This Row],[IMPONIBILE IVA INCLUSA]]/1.2</f>
        <v>241666.66666666669</v>
      </c>
      <c r="E94" s="5">
        <f>Tabella2[[#This Row],[IMPONIBILE IVA INCLUSA]]-Tabella2[[#This Row],[Imponibile]]</f>
        <v>48333.333333333314</v>
      </c>
      <c r="F94" s="5" t="str">
        <f>_xlfn.CONCAT(Tabella2[[#This Row],[MONITOR]]," ",Tabella2[[#This Row],[DESC]])</f>
        <v>ZIP DRIVE 100MB SCSI 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>Tabella2[[#This Row],[IMPONIBILE IVA INCLUSA]]/1.2</f>
        <v>490833.33333333337</v>
      </c>
      <c r="E95" s="5">
        <f>Tabella2[[#This Row],[IMPONIBILE IVA INCLUSA]]-Tabella2[[#This Row],[Imponibile]]</f>
        <v>98166.666666666628</v>
      </c>
      <c r="F95" s="5" t="str">
        <f>_xlfn.CONCAT(Tabella2[[#This Row],[MONITOR]]," ",Tabella2[[#This Row],[DESC]])</f>
        <v>JAZ DRIVE 1GB INT. 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>Tabella2[[#This Row],[IMPONIBILE IVA INCLUSA]]/1.2</f>
        <v>619166.66666666674</v>
      </c>
      <c r="E96" s="5">
        <f>Tabella2[[#This Row],[IMPONIBILE IVA INCLUSA]]-Tabella2[[#This Row],[Imponibile]]</f>
        <v>123833.33333333326</v>
      </c>
      <c r="F96" s="5" t="str">
        <f>_xlfn.CONCAT(Tabella2[[#This Row],[MONITOR]]," ",Tabella2[[#This Row],[DESC]])</f>
        <v>JAZ DRIVE 1GB EXT. 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>Tabella2[[#This Row],[IMPONIBILE IVA INCLUSA]]/1.2</f>
        <v>225833.33333333334</v>
      </c>
      <c r="E97" s="5">
        <f>Tabella2[[#This Row],[IMPONIBILE IVA INCLUSA]]-Tabella2[[#This Row],[Imponibile]]</f>
        <v>45166.666666666657</v>
      </c>
      <c r="F97" s="5" t="str">
        <f>_xlfn.CONCAT(Tabella2[[#This Row],[MONITOR]]," ",Tabella2[[#This Row],[DESC]])</f>
        <v xml:space="preserve">KIT 10  CARTUCCE ZIP DRIVE 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>Tabella2[[#This Row],[IMPONIBILE IVA INCLUSA]]/1.2</f>
        <v>526666.66666666674</v>
      </c>
      <c r="E98" s="5">
        <f>Tabella2[[#This Row],[IMPONIBILE IVA INCLUSA]]-Tabella2[[#This Row],[Imponibile]]</f>
        <v>105333.33333333326</v>
      </c>
      <c r="F98" s="5" t="str">
        <f>_xlfn.CONCAT(Tabella2[[#This Row],[MONITOR]]," ",Tabella2[[#This Row],[DESC]])</f>
        <v xml:space="preserve">KIT 3 CARTUCCE JAZ DRIVE 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>Tabella2[[#This Row],[IMPONIBILE IVA INCLUSA]]/1.2</f>
        <v>75000</v>
      </c>
      <c r="E99" s="5">
        <f>Tabella2[[#This Row],[IMPONIBILE IVA INCLUSA]]-Tabella2[[#This Row],[Imponibile]]</f>
        <v>15000</v>
      </c>
      <c r="F99" s="5" t="str">
        <f>_xlfn.CONCAT(Tabella2[[#This Row],[MONITOR]]," ",Tabella2[[#This Row],[DESC]])</f>
        <v>KIT 3 CARTUCCE 120MB 3M 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>Tabella2[[#This Row],[IMPONIBILE IVA INCLUSA]]/1.2</f>
        <v>3333.3333333333335</v>
      </c>
      <c r="E100" s="5">
        <f>Tabella2[[#This Row],[IMPONIBILE IVA INCLUSA]]-Tabella2[[#This Row],[Imponibile]]</f>
        <v>666.66666666666652</v>
      </c>
      <c r="F100" s="5" t="str">
        <f>_xlfn.CONCAT(Tabella2[[#This Row],[MONITOR]]," ",Tabella2[[#This Row],[DESC]])</f>
        <v>FRAME HDD 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>Tabella2[[#This Row],[IMPONIBILE IVA INCLUSA]]/1.2</f>
        <v>4166.666666666667</v>
      </c>
      <c r="E101" s="5">
        <f>Tabella2[[#This Row],[IMPONIBILE IVA INCLUSA]]-Tabella2[[#This Row],[Imponibile]]</f>
        <v>833.33333333333303</v>
      </c>
      <c r="F101" s="5" t="str">
        <f>_xlfn.CONCAT(Tabella2[[#This Row],[MONITOR]]," ",Tabella2[[#This Row],[DESC]])</f>
        <v>FRAME FDD 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>Tabella2[[#This Row],[IMPONIBILE IVA INCLUSA]]/1.2</f>
        <v>34166.666666666672</v>
      </c>
      <c r="E102" s="5">
        <f>Tabella2[[#This Row],[IMPONIBILE IVA INCLUSA]]-Tabella2[[#This Row],[Imponibile]]</f>
        <v>6833.3333333333285</v>
      </c>
      <c r="F102" s="5" t="str">
        <f>_xlfn.CONCAT(Tabella2[[#This Row],[MONITOR]]," ",Tabella2[[#This Row],[DESC]])</f>
        <v>FRAME REMOVIBILE 3.5" 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>Tabella2[[#This Row],[IMPONIBILE IVA INCLUSA]]/1.2</f>
        <v>0</v>
      </c>
      <c r="E103" s="5">
        <f>Tabella2[[#This Row],[IMPONIBILE IVA INCLUSA]]-Tabella2[[#This Row],[Imponibile]]</f>
        <v>0</v>
      </c>
      <c r="F103" s="5" t="str">
        <f>_xlfn.CONCAT(Tabella2[[#This Row],[MONITOR]]," ",Tabella2[[#This Row],[DESC]])</f>
        <v xml:space="preserve">MAGNETO-OTTICI 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>Tabella2[[#This Row],[IMPONIBILE IVA INCLUSA]]/1.2</f>
        <v>614166.66666666674</v>
      </c>
      <c r="E104" s="5">
        <f>Tabella2[[#This Row],[IMPONIBILE IVA INCLUSA]]-Tabella2[[#This Row],[Imponibile]]</f>
        <v>122833.33333333326</v>
      </c>
      <c r="F104" s="5" t="str">
        <f>_xlfn.CONCAT(Tabella2[[#This Row],[MONITOR]]," ",Tabella2[[#This Row],[DESC]])</f>
        <v>M.O. + CD 4X,  PD 2000 INT. 650 MB 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>Tabella2[[#This Row],[IMPONIBILE IVA INCLUSA]]/1.2</f>
        <v>758333.33333333337</v>
      </c>
      <c r="E105" s="5">
        <f>Tabella2[[#This Row],[IMPONIBILE IVA INCLUSA]]-Tabella2[[#This Row],[Imponibile]]</f>
        <v>151666.66666666663</v>
      </c>
      <c r="F105" s="5" t="str">
        <f>_xlfn.CONCAT(Tabella2[[#This Row],[MONITOR]]," ",Tabella2[[#This Row],[DESC]])</f>
        <v>M.O. + CD 4X,  PD 2000 EXT. 650 MB 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>Tabella2[[#This Row],[IMPONIBILE IVA INCLUSA]]/1.2</f>
        <v>200833.33333333334</v>
      </c>
      <c r="E106" s="5">
        <f>Tabella2[[#This Row],[IMPONIBILE IVA INCLUSA]]-Tabella2[[#This Row],[Imponibile]]</f>
        <v>40166.666666666657</v>
      </c>
      <c r="F106" s="5" t="str">
        <f>_xlfn.CONCAT(Tabella2[[#This Row],[MONITOR]]," ",Tabella2[[#This Row],[DESC]])</f>
        <v xml:space="preserve">KIT 5 CARTUCCE 650 MB 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>Tabella2[[#This Row],[IMPONIBILE IVA INCLUSA]]/1.2</f>
        <v>0</v>
      </c>
      <c r="E107" s="5">
        <f>Tabella2[[#This Row],[IMPONIBILE IVA INCLUSA]]-Tabella2[[#This Row],[Imponibile]]</f>
        <v>0</v>
      </c>
      <c r="F107" s="5" t="str">
        <f>_xlfn.CONCAT(Tabella2[[#This Row],[MONITOR]]," ",Tabella2[[#This Row],[DESC]])</f>
        <v xml:space="preserve">CD ROM 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>Tabella2[[#This Row],[IMPONIBILE IVA INCLUSA]]/1.2</f>
        <v>93333.333333333343</v>
      </c>
      <c r="E108" s="5">
        <f>Tabella2[[#This Row],[IMPONIBILE IVA INCLUSA]]-Tabella2[[#This Row],[Imponibile]]</f>
        <v>18666.666666666657</v>
      </c>
      <c r="F108" s="5" t="str">
        <f>_xlfn.CONCAT(Tabella2[[#This Row],[MONITOR]]," ",Tabella2[[#This Row],[DESC]])</f>
        <v>CD ROM 24X HITACHI CDR 8330 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>Tabella2[[#This Row],[IMPONIBILE IVA INCLUSA]]/1.2</f>
        <v>94166.666666666672</v>
      </c>
      <c r="E109" s="5">
        <f>Tabella2[[#This Row],[IMPONIBILE IVA INCLUSA]]-Tabella2[[#This Row],[Imponibile]]</f>
        <v>18833.333333333328</v>
      </c>
      <c r="F109" s="5" t="str">
        <f>_xlfn.CONCAT(Tabella2[[#This Row],[MONITOR]]," ",Tabella2[[#This Row],[DESC]])</f>
        <v>CD ROM 24X CREATIVE 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>Tabella2[[#This Row],[IMPONIBILE IVA INCLUSA]]/1.2</f>
        <v>100833.33333333334</v>
      </c>
      <c r="E110" s="5">
        <f>Tabella2[[#This Row],[IMPONIBILE IVA INCLUSA]]-Tabella2[[#This Row],[Imponibile]]</f>
        <v>20166.666666666657</v>
      </c>
      <c r="F110" s="5" t="str">
        <f>_xlfn.CONCAT(Tabella2[[#This Row],[MONITOR]]," ",Tabella2[[#This Row],[DESC]])</f>
        <v>CD ROM 24X PIONEER 502-S Bulk 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>Tabella2[[#This Row],[IMPONIBILE IVA INCLUSA]]/1.2</f>
        <v>133333.33333333334</v>
      </c>
      <c r="E111" s="5">
        <f>Tabella2[[#This Row],[IMPONIBILE IVA INCLUSA]]-Tabella2[[#This Row],[Imponibile]]</f>
        <v>26666.666666666657</v>
      </c>
      <c r="F111" s="5" t="str">
        <f>_xlfn.CONCAT(Tabella2[[#This Row],[MONITOR]]," ",Tabella2[[#This Row],[DESC]])</f>
        <v>CD ROM 34X ASUS 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>Tabella2[[#This Row],[IMPONIBILE IVA INCLUSA]]/1.2</f>
        <v>162500</v>
      </c>
      <c r="E112" s="5">
        <f>Tabella2[[#This Row],[IMPONIBILE IVA INCLUSA]]-Tabella2[[#This Row],[Imponibile]]</f>
        <v>32500</v>
      </c>
      <c r="F112" s="5" t="str">
        <f>_xlfn.CONCAT(Tabella2[[#This Row],[MONITOR]]," ",Tabella2[[#This Row],[DESC]])</f>
        <v>CD ROM 24X SCSI NEC 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>Tabella2[[#This Row],[IMPONIBILE IVA INCLUSA]]/1.2</f>
        <v>179166.66666666669</v>
      </c>
      <c r="E113" s="5">
        <f>Tabella2[[#This Row],[IMPONIBILE IVA INCLUSA]]-Tabella2[[#This Row],[Imponibile]]</f>
        <v>35833.333333333314</v>
      </c>
      <c r="F113" s="5" t="str">
        <f>_xlfn.CONCAT(Tabella2[[#This Row],[MONITOR]]," ",Tabella2[[#This Row],[DESC]])</f>
        <v>CD ROM 32X SCSI WAITEC 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>Tabella2[[#This Row],[IMPONIBILE IVA INCLUSA]]/1.2</f>
        <v>267500</v>
      </c>
      <c r="E114" s="5">
        <f>Tabella2[[#This Row],[IMPONIBILE IVA INCLUSA]]-Tabella2[[#This Row],[Imponibile]]</f>
        <v>53500</v>
      </c>
      <c r="F114" s="5" t="str">
        <f>_xlfn.CONCAT(Tabella2[[#This Row],[MONITOR]]," ",Tabella2[[#This Row],[DESC]])</f>
        <v>CD ROM PLEXTOR PX-32TSI 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>Tabella2[[#This Row],[IMPONIBILE IVA INCLUSA]]/1.2</f>
        <v>511666.66666666669</v>
      </c>
      <c r="E115" s="5">
        <f>Tabella2[[#This Row],[IMPONIBILE IVA INCLUSA]]-Tabella2[[#This Row],[Imponibile]]</f>
        <v>102333.33333333331</v>
      </c>
      <c r="F115" s="5" t="str">
        <f>_xlfn.CONCAT(Tabella2[[#This Row],[MONITOR]]," ",Tabella2[[#This Row],[DESC]])</f>
        <v>DVD CREATIVE KIT ENCORE DXR2 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>Tabella2[[#This Row],[IMPONIBILE IVA INCLUSA]]/1.2</f>
        <v>0</v>
      </c>
      <c r="E116" s="5">
        <f>Tabella2[[#This Row],[IMPONIBILE IVA INCLUSA]]-Tabella2[[#This Row],[Imponibile]]</f>
        <v>0</v>
      </c>
      <c r="F116" s="5" t="str">
        <f>_xlfn.CONCAT(Tabella2[[#This Row],[MONITOR]]," ",Tabella2[[#This Row],[DESC]])</f>
        <v xml:space="preserve">MASTERIZZATORI 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>Tabella2[[#This Row],[IMPONIBILE IVA INCLUSA]]/1.2</f>
        <v>25000</v>
      </c>
      <c r="E117" s="5">
        <f>Tabella2[[#This Row],[IMPONIBILE IVA INCLUSA]]-Tabella2[[#This Row],[Imponibile]]</f>
        <v>5000</v>
      </c>
      <c r="F117" s="5" t="str">
        <f>_xlfn.CONCAT(Tabella2[[#This Row],[MONITOR]]," ",Tabella2[[#This Row],[DESC]])</f>
        <v>CONFEZIONE 10 CDR 74' 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>Tabella2[[#This Row],[IMPONIBILE IVA INCLUSA]]/1.2</f>
        <v>28333.333333333336</v>
      </c>
      <c r="E118" s="5">
        <f>Tabella2[[#This Row],[IMPONIBILE IVA INCLUSA]]-Tabella2[[#This Row],[Imponibile]]</f>
        <v>5666.6666666666642</v>
      </c>
      <c r="F118" s="5" t="str">
        <f>_xlfn.CONCAT(Tabella2[[#This Row],[MONITOR]]," ",Tabella2[[#This Row],[DESC]])</f>
        <v>CD RISCRIVIBILE 74' 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>Tabella2[[#This Row],[IMPONIBILE IVA INCLUSA]]/1.2</f>
        <v>29166.666666666668</v>
      </c>
      <c r="E119" s="5">
        <f>Tabella2[[#This Row],[IMPONIBILE IVA INCLUSA]]-Tabella2[[#This Row],[Imponibile]]</f>
        <v>5833.3333333333321</v>
      </c>
      <c r="F119" s="5" t="str">
        <f>_xlfn.CONCAT(Tabella2[[#This Row],[MONITOR]]," ",Tabella2[[#This Row],[DESC]])</f>
        <v>CONFEZIONE 10 CDR 74' KODAK 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>Tabella2[[#This Row],[IMPONIBILE IVA INCLUSA]]/1.2</f>
        <v>64166.666666666672</v>
      </c>
      <c r="E120" s="5">
        <f>Tabella2[[#This Row],[IMPONIBILE IVA INCLUSA]]-Tabella2[[#This Row],[Imponibile]]</f>
        <v>12833.333333333328</v>
      </c>
      <c r="F120" s="5" t="str">
        <f>_xlfn.CONCAT(Tabella2[[#This Row],[MONITOR]]," ",Tabella2[[#This Row],[DESC]])</f>
        <v>SOFTWARE LABELLER CD KIT 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>Tabella2[[#This Row],[IMPONIBILE IVA INCLUSA]]/1.2</f>
        <v>602500</v>
      </c>
      <c r="E121" s="5">
        <f>Tabella2[[#This Row],[IMPONIBILE IVA INCLUSA]]-Tabella2[[#This Row],[Imponibile]]</f>
        <v>120500</v>
      </c>
      <c r="F121" s="5" t="str">
        <f>_xlfn.CONCAT(Tabella2[[#This Row],[MONITOR]]," ",Tabella2[[#This Row],[DESC]])</f>
        <v>WAITEC WT48/1 - GEAR - 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>Tabella2[[#This Row],[IMPONIBILE IVA INCLUSA]]/1.2</f>
        <v>618333.33333333337</v>
      </c>
      <c r="E122" s="5">
        <f>Tabella2[[#This Row],[IMPONIBILE IVA INCLUSA]]-Tabella2[[#This Row],[Imponibile]]</f>
        <v>123666.66666666663</v>
      </c>
      <c r="F122" s="5" t="str">
        <f>_xlfn.CONCAT(Tabella2[[#This Row],[MONITOR]]," ",Tabella2[[#This Row],[DESC]])</f>
        <v>WAITEC 2036EI/1 - SOFTWARE 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>Tabella2[[#This Row],[IMPONIBILE IVA INCLUSA]]/1.2</f>
        <v>648333.33333333337</v>
      </c>
      <c r="E123" s="5">
        <f>Tabella2[[#This Row],[IMPONIBILE IVA INCLUSA]]-Tabella2[[#This Row],[Imponibile]]</f>
        <v>129666.66666666663</v>
      </c>
      <c r="F123" s="5" t="str">
        <f>_xlfn.CONCAT(Tabella2[[#This Row],[MONITOR]]," ",Tabella2[[#This Row],[DESC]])</f>
        <v>RICOH MP6200ADP + SOFT.+5 CDR 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>Tabella2[[#This Row],[IMPONIBILE IVA INCLUSA]]/1.2</f>
        <v>731666.66666666674</v>
      </c>
      <c r="E124" s="5">
        <f>Tabella2[[#This Row],[IMPONIBILE IVA INCLUSA]]-Tabella2[[#This Row],[Imponibile]]</f>
        <v>146333.33333333326</v>
      </c>
      <c r="F124" s="5" t="str">
        <f>_xlfn.CONCAT(Tabella2[[#This Row],[MONITOR]]," ",Tabella2[[#This Row],[DESC]])</f>
        <v>RICOH MP6200SR - SOFTWARE SCSI 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>Tabella2[[#This Row],[IMPONIBILE IVA INCLUSA]]/1.2</f>
        <v>735833.33333333337</v>
      </c>
      <c r="E125" s="5">
        <f>Tabella2[[#This Row],[IMPONIBILE IVA INCLUSA]]-Tabella2[[#This Row],[Imponibile]]</f>
        <v>147166.66666666663</v>
      </c>
      <c r="F125" s="5" t="str">
        <f>_xlfn.CONCAT(Tabella2[[#This Row],[MONITOR]]," ",Tabella2[[#This Row],[DESC]])</f>
        <v>WAITEC 2026/1 - SOFTWARE SCSI 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>Tabella2[[#This Row],[IMPONIBILE IVA INCLUSA]]/1.2</f>
        <v>760833.33333333337</v>
      </c>
      <c r="E126" s="5">
        <f>Tabella2[[#This Row],[IMPONIBILE IVA INCLUSA]]-Tabella2[[#This Row],[Imponibile]]</f>
        <v>152166.66666666663</v>
      </c>
      <c r="F126" s="5" t="str">
        <f>_xlfn.CONCAT(Tabella2[[#This Row],[MONITOR]]," ",Tabella2[[#This Row],[DESC]])</f>
        <v>CDR 480i PLASMON EASY CD 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>Tabella2[[#This Row],[IMPONIBILE IVA INCLUSA]]/1.2</f>
        <v>937500</v>
      </c>
      <c r="E127" s="5">
        <f>Tabella2[[#This Row],[IMPONIBILE IVA INCLUSA]]-Tabella2[[#This Row],[Imponibile]]</f>
        <v>187500</v>
      </c>
      <c r="F127" s="5" t="str">
        <f>_xlfn.CONCAT(Tabella2[[#This Row],[MONITOR]]," ",Tabella2[[#This Row],[DESC]])</f>
        <v>CDR 480e PLASMON EASY CD 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>Tabella2[[#This Row],[IMPONIBILE IVA INCLUSA]]/1.2</f>
        <v>0</v>
      </c>
      <c r="E128" s="5">
        <f>Tabella2[[#This Row],[IMPONIBILE IVA INCLUSA]]-Tabella2[[#This Row],[Imponibile]]</f>
        <v>0</v>
      </c>
      <c r="F128" s="5" t="str">
        <f>_xlfn.CONCAT(Tabella2[[#This Row],[MONITOR]]," ",Tabella2[[#This Row],[DESC]])</f>
        <v xml:space="preserve">MEMORIE 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>Tabella2[[#This Row],[IMPONIBILE IVA INCLUSA]]/1.2</f>
        <v>27500</v>
      </c>
      <c r="E129" s="5">
        <f>Tabella2[[#This Row],[IMPONIBILE IVA INCLUSA]]-Tabella2[[#This Row],[Imponibile]]</f>
        <v>5500</v>
      </c>
      <c r="F129" s="5" t="str">
        <f>_xlfn.CONCAT(Tabella2[[#This Row],[MONITOR]]," ",Tabella2[[#This Row],[DESC]])</f>
        <v xml:space="preserve">SIMM 8MB 72 PIN (EDO) 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>Tabella2[[#This Row],[IMPONIBILE IVA INCLUSA]]/1.2</f>
        <v>43333.333333333336</v>
      </c>
      <c r="E130" s="5">
        <f>Tabella2[[#This Row],[IMPONIBILE IVA INCLUSA]]-Tabella2[[#This Row],[Imponibile]]</f>
        <v>8666.6666666666642</v>
      </c>
      <c r="F130" s="5" t="str">
        <f>_xlfn.CONCAT(Tabella2[[#This Row],[MONITOR]]," ",Tabella2[[#This Row],[DESC]])</f>
        <v xml:space="preserve">SIMM 16MB 72 PIN (EDO) 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>Tabella2[[#This Row],[IMPONIBILE IVA INCLUSA]]/1.2</f>
        <v>80833.333333333343</v>
      </c>
      <c r="E131" s="5">
        <f>Tabella2[[#This Row],[IMPONIBILE IVA INCLUSA]]-Tabella2[[#This Row],[Imponibile]]</f>
        <v>16166.666666666657</v>
      </c>
      <c r="F131" s="5" t="str">
        <f>_xlfn.CONCAT(Tabella2[[#This Row],[MONITOR]]," ",Tabella2[[#This Row],[DESC]])</f>
        <v xml:space="preserve">SIMM 32MB 72 PIN (EDO) 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>Tabella2[[#This Row],[IMPONIBILE IVA INCLUSA]]/1.2</f>
        <v>0</v>
      </c>
      <c r="E132" s="5">
        <f>Tabella2[[#This Row],[IMPONIBILE IVA INCLUSA]]-Tabella2[[#This Row],[Imponibile]]</f>
        <v>0</v>
      </c>
      <c r="F132" s="5" t="str">
        <f>_xlfn.CONCAT(Tabella2[[#This Row],[MONITOR]]," ",Tabella2[[#This Row],[DESC]])</f>
        <v xml:space="preserve">MODEM FAX - VIDEOCAMERA 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>Tabella2[[#This Row],[IMPONIBILE IVA INCLUSA]]/1.2</f>
        <v>109166.66666666667</v>
      </c>
      <c r="E133" s="5">
        <f>Tabella2[[#This Row],[IMPONIBILE IVA INCLUSA]]-Tabella2[[#This Row],[Imponibile]]</f>
        <v>21833.333333333328</v>
      </c>
      <c r="F133" s="5" t="str">
        <f>_xlfn.CONCAT(Tabella2[[#This Row],[MONITOR]]," ",Tabella2[[#This Row],[DESC]])</f>
        <v>M/F MOTOROLA 3400PRO 28800 EXT 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>Tabella2[[#This Row],[IMPONIBILE IVA INCLUSA]]/1.2</f>
        <v>140833.33333333334</v>
      </c>
      <c r="E134" s="5">
        <f>Tabella2[[#This Row],[IMPONIBILE IVA INCLUSA]]-Tabella2[[#This Row],[Imponibile]]</f>
        <v>28166.666666666657</v>
      </c>
      <c r="F134" s="5" t="str">
        <f>_xlfn.CONCAT(Tabella2[[#This Row],[MONITOR]]," ",Tabella2[[#This Row],[DESC]])</f>
        <v>M/F LEONARDO PC 33600 INT OEM 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>Tabella2[[#This Row],[IMPONIBILE IVA INCLUSA]]/1.2</f>
        <v>158333.33333333334</v>
      </c>
      <c r="E135" s="5">
        <f>Tabella2[[#This Row],[IMPONIBILE IVA INCLUSA]]-Tabella2[[#This Row],[Imponibile]]</f>
        <v>31666.666666666657</v>
      </c>
      <c r="F135" s="5" t="str">
        <f>_xlfn.CONCAT(Tabella2[[#This Row],[MONITOR]]," ",Tabella2[[#This Row],[DESC]])</f>
        <v>M/F LEONARDO PC 33600 EXT 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>Tabella2[[#This Row],[IMPONIBILE IVA INCLUSA]]/1.2</f>
        <v>159166.66666666669</v>
      </c>
      <c r="E136" s="5">
        <f>Tabella2[[#This Row],[IMPONIBILE IVA INCLUSA]]-Tabella2[[#This Row],[Imponibile]]</f>
        <v>31833.333333333314</v>
      </c>
      <c r="F136" s="5" t="str">
        <f>_xlfn.CONCAT(Tabella2[[#This Row],[MONITOR]]," ",Tabella2[[#This Row],[DESC]])</f>
        <v>M/F MOTOROLA 56K  EXT BULK 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>Tabella2[[#This Row],[IMPONIBILE IVA INCLUSA]]/1.2</f>
        <v>164166.66666666669</v>
      </c>
      <c r="E137" s="5">
        <f>Tabella2[[#This Row],[IMPONIBILE IVA INCLUSA]]-Tabella2[[#This Row],[Imponibile]]</f>
        <v>32833.333333333314</v>
      </c>
      <c r="F137" s="5" t="str">
        <f>_xlfn.CONCAT(Tabella2[[#This Row],[MONITOR]]," ",Tabella2[[#This Row],[DESC]])</f>
        <v>M/F LEONARDO PC 33600 INT 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>Tabella2[[#This Row],[IMPONIBILE IVA INCLUSA]]/1.2</f>
        <v>167500</v>
      </c>
      <c r="E138" s="5">
        <f>Tabella2[[#This Row],[IMPONIBILE IVA INCLUSA]]-Tabella2[[#This Row],[Imponibile]]</f>
        <v>33500</v>
      </c>
      <c r="F138" s="5" t="str">
        <f>_xlfn.CONCAT(Tabella2[[#This Row],[MONITOR]]," ",Tabella2[[#This Row],[DESC]])</f>
        <v>M/F TIZIANO 33600 EXT 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>Tabella2[[#This Row],[IMPONIBILE IVA INCLUSA]]/1.2</f>
        <v>183333.33333333334</v>
      </c>
      <c r="E139" s="5">
        <f>Tabella2[[#This Row],[IMPONIBILE IVA INCLUSA]]-Tabella2[[#This Row],[Imponibile]]</f>
        <v>36666.666666666657</v>
      </c>
      <c r="F139" s="5" t="str">
        <f>_xlfn.CONCAT(Tabella2[[#This Row],[MONITOR]]," ",Tabella2[[#This Row],[DESC]])</f>
        <v>M/F SPORTSTER FLASH 33600 EXT ITA 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>Tabella2[[#This Row],[IMPONIBILE IVA INCLUSA]]/1.2</f>
        <v>208333.33333333334</v>
      </c>
      <c r="E140" s="5">
        <f>Tabella2[[#This Row],[IMPONIBILE IVA INCLUSA]]-Tabella2[[#This Row],[Imponibile]]</f>
        <v>41666.666666666657</v>
      </c>
      <c r="F140" s="5" t="str">
        <f>_xlfn.CONCAT(Tabella2[[#This Row],[MONITOR]]," ",Tabella2[[#This Row],[DESC]])</f>
        <v>M/F MOTOROLA 56K  EXT 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>Tabella2[[#This Row],[IMPONIBILE IVA INCLUSA]]/1.2</f>
        <v>214166.66666666669</v>
      </c>
      <c r="E141" s="5">
        <f>Tabella2[[#This Row],[IMPONIBILE IVA INCLUSA]]-Tabella2[[#This Row],[Imponibile]]</f>
        <v>42833.333333333314</v>
      </c>
      <c r="F141" s="5" t="str">
        <f>_xlfn.CONCAT(Tabella2[[#This Row],[MONITOR]]," ",Tabella2[[#This Row],[DESC]])</f>
        <v>M/F LEONARDO  56K  EXT 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>Tabella2[[#This Row],[IMPONIBILE IVA INCLUSA]]/1.2</f>
        <v>231666.66666666669</v>
      </c>
      <c r="E142" s="5">
        <f>Tabella2[[#This Row],[IMPONIBILE IVA INCLUSA]]-Tabella2[[#This Row],[Imponibile]]</f>
        <v>46333.333333333314</v>
      </c>
      <c r="F142" s="5" t="str">
        <f>_xlfn.CONCAT(Tabella2[[#This Row],[MONITOR]]," ",Tabella2[[#This Row],[DESC]])</f>
        <v>M/F TIZIANO 56K EXT 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>Tabella2[[#This Row],[IMPONIBILE IVA INCLUSA]]/1.2</f>
        <v>233333.33333333334</v>
      </c>
      <c r="E143" s="5">
        <f>Tabella2[[#This Row],[IMPONIBILE IVA INCLUSA]]-Tabella2[[#This Row],[Imponibile]]</f>
        <v>46666.666666666657</v>
      </c>
      <c r="F143" s="5" t="str">
        <f>_xlfn.CONCAT(Tabella2[[#This Row],[MONITOR]]," ",Tabella2[[#This Row],[DESC]])</f>
        <v>M/F SPORTSTER MESSAGE PLUS 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>Tabella2[[#This Row],[IMPONIBILE IVA INCLUSA]]/1.2</f>
        <v>250000</v>
      </c>
      <c r="E144" s="5">
        <f>Tabella2[[#This Row],[IMPONIBILE IVA INCLUSA]]-Tabella2[[#This Row],[Imponibile]]</f>
        <v>50000</v>
      </c>
      <c r="F144" s="5" t="str">
        <f>_xlfn.CONCAT(Tabella2[[#This Row],[MONITOR]]," ",Tabella2[[#This Row],[DESC]])</f>
        <v>M/F LEONARDO PCMCIA 33600 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>Tabella2[[#This Row],[IMPONIBILE IVA INCLUSA]]/1.2</f>
        <v>254166.66666666669</v>
      </c>
      <c r="E145" s="5">
        <f>Tabella2[[#This Row],[IMPONIBILE IVA INCLUSA]]-Tabella2[[#This Row],[Imponibile]]</f>
        <v>50833.333333333314</v>
      </c>
      <c r="F145" s="5" t="str">
        <f>_xlfn.CONCAT(Tabella2[[#This Row],[MONITOR]]," ",Tabella2[[#This Row],[DESC]])</f>
        <v>KIT VIDEOCONFERENZA "GALILEO" 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>Tabella2[[#This Row],[IMPONIBILE IVA INCLUSA]]/1.2</f>
        <v>279166.66666666669</v>
      </c>
      <c r="E146" s="5">
        <f>Tabella2[[#This Row],[IMPONIBILE IVA INCLUSA]]-Tabella2[[#This Row],[Imponibile]]</f>
        <v>55833.333333333314</v>
      </c>
      <c r="F146" s="5" t="str">
        <f>_xlfn.CONCAT(Tabella2[[#This Row],[MONITOR]]," ",Tabella2[[#This Row],[DESC]])</f>
        <v>MODEM ISDN TINTORETTO EXT. 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>Tabella2[[#This Row],[IMPONIBILE IVA INCLUSA]]/1.2</f>
        <v>300000</v>
      </c>
      <c r="E147" s="5">
        <f>Tabella2[[#This Row],[IMPONIBILE IVA INCLUSA]]-Tabella2[[#This Row],[Imponibile]]</f>
        <v>60000</v>
      </c>
      <c r="F147" s="5" t="str">
        <f>_xlfn.CONCAT(Tabella2[[#This Row],[MONITOR]]," ",Tabella2[[#This Row],[DESC]])</f>
        <v>M/F LEONARDO PCMCIA 56K 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>Tabella2[[#This Row],[IMPONIBILE IVA INCLUSA]]/1.2</f>
        <v>357500</v>
      </c>
      <c r="E148" s="5">
        <f>Tabella2[[#This Row],[IMPONIBILE IVA INCLUSA]]-Tabella2[[#This Row],[Imponibile]]</f>
        <v>71500</v>
      </c>
      <c r="F148" s="5" t="str">
        <f>_xlfn.CONCAT(Tabella2[[#This Row],[MONITOR]]," ",Tabella2[[#This Row],[DESC]])</f>
        <v>MODEM MOTOROLA ISDN  EXT.64/128K 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>Tabella2[[#This Row],[IMPONIBILE IVA INCLUSA]]/1.2</f>
        <v>584166.66666666674</v>
      </c>
      <c r="E149" s="5">
        <f>Tabella2[[#This Row],[IMPONIBILE IVA INCLUSA]]-Tabella2[[#This Row],[Imponibile]]</f>
        <v>116833.33333333326</v>
      </c>
      <c r="F149" s="5" t="str">
        <f>_xlfn.CONCAT(Tabella2[[#This Row],[MONITOR]]," ",Tabella2[[#This Row],[DESC]])</f>
        <v>M/F ISDN DONATELLO EXT. 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>Tabella2[[#This Row],[IMPONIBILE IVA INCLUSA]]/1.2</f>
        <v>0</v>
      </c>
      <c r="E150" s="5">
        <f>Tabella2[[#This Row],[IMPONIBILE IVA INCLUSA]]-Tabella2[[#This Row],[Imponibile]]</f>
        <v>0</v>
      </c>
      <c r="F150" s="5" t="str">
        <f>_xlfn.CONCAT(Tabella2[[#This Row],[MONITOR]]," ",Tabella2[[#This Row],[DESC]])</f>
        <v xml:space="preserve">MULTIMEDIA 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>Tabella2[[#This Row],[IMPONIBILE IVA INCLUSA]]/1.2</f>
        <v>75000</v>
      </c>
      <c r="E151" s="5">
        <f>Tabella2[[#This Row],[IMPONIBILE IVA INCLUSA]]-Tabella2[[#This Row],[Imponibile]]</f>
        <v>15000</v>
      </c>
      <c r="F151" s="5" t="str">
        <f>_xlfn.CONCAT(Tabella2[[#This Row],[MONITOR]]," ",Tabella2[[#This Row],[DESC]])</f>
        <v>SOUND AXP201/U PCI 64 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>Tabella2[[#This Row],[IMPONIBILE IVA INCLUSA]]/1.2</f>
        <v>57500</v>
      </c>
      <c r="E152" s="5">
        <f>Tabella2[[#This Row],[IMPONIBILE IVA INCLUSA]]-Tabella2[[#This Row],[Imponibile]]</f>
        <v>11500</v>
      </c>
      <c r="F152" s="5" t="str">
        <f>_xlfn.CONCAT(Tabella2[[#This Row],[MONITOR]]," ",Tabella2[[#This Row],[DESC]])</f>
        <v>SOUND BLASTER 16 PnP  O.E.M. 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>Tabella2[[#This Row],[IMPONIBILE IVA INCLUSA]]/1.2</f>
        <v>74166.666666666672</v>
      </c>
      <c r="E153" s="5">
        <f>Tabella2[[#This Row],[IMPONIBILE IVA INCLUSA]]-Tabella2[[#This Row],[Imponibile]]</f>
        <v>14833.333333333328</v>
      </c>
      <c r="F153" s="5" t="str">
        <f>_xlfn.CONCAT(Tabella2[[#This Row],[MONITOR]]," ",Tabella2[[#This Row],[DESC]])</f>
        <v>SOUND BLASTER 16 PnP NO IDE 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>Tabella2[[#This Row],[IMPONIBILE IVA INCLUSA]]/1.2</f>
        <v>115000</v>
      </c>
      <c r="E154" s="5">
        <f>Tabella2[[#This Row],[IMPONIBILE IVA INCLUSA]]-Tabella2[[#This Row],[Imponibile]]</f>
        <v>23000</v>
      </c>
      <c r="F154" s="5" t="str">
        <f>_xlfn.CONCAT(Tabella2[[#This Row],[MONITOR]]," ",Tabella2[[#This Row],[DESC]])</f>
        <v>SOUND BLASTER AWE64 STD OEM 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>Tabella2[[#This Row],[IMPONIBILE IVA INCLUSA]]/1.2</f>
        <v>163333.33333333334</v>
      </c>
      <c r="E155" s="5">
        <f>Tabella2[[#This Row],[IMPONIBILE IVA INCLUSA]]-Tabella2[[#This Row],[Imponibile]]</f>
        <v>32666.666666666657</v>
      </c>
      <c r="F155" s="5" t="str">
        <f>_xlfn.CONCAT(Tabella2[[#This Row],[MONITOR]]," ",Tabella2[[#This Row],[DESC]])</f>
        <v>SOUND BLASTER AWE64 STANDARD 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>Tabella2[[#This Row],[IMPONIBILE IVA INCLUSA]]/1.2</f>
        <v>274166.66666666669</v>
      </c>
      <c r="E156" s="5">
        <f>Tabella2[[#This Row],[IMPONIBILE IVA INCLUSA]]-Tabella2[[#This Row],[Imponibile]]</f>
        <v>54833.333333333314</v>
      </c>
      <c r="F156" s="5" t="str">
        <f>_xlfn.CONCAT(Tabella2[[#This Row],[MONITOR]]," ",Tabella2[[#This Row],[DESC]])</f>
        <v>SOUND BLASTER AWE64 GOLD PNP 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>Tabella2[[#This Row],[IMPONIBILE IVA INCLUSA]]/1.2</f>
        <v>245833.33333333334</v>
      </c>
      <c r="E157" s="5">
        <f>Tabella2[[#This Row],[IMPONIBILE IVA INCLUSA]]-Tabella2[[#This Row],[Imponibile]]</f>
        <v>49166.666666666657</v>
      </c>
      <c r="F157" s="5" t="str">
        <f>_xlfn.CONCAT(Tabella2[[#This Row],[MONITOR]]," ",Tabella2[[#This Row],[DESC]])</f>
        <v>KIT "DISCOVERY AWE64" 24X PNP 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>Tabella2[[#This Row],[IMPONIBILE IVA INCLUSA]]/1.2</f>
        <v>15833.333333333334</v>
      </c>
      <c r="E158" s="5">
        <f>Tabella2[[#This Row],[IMPONIBILE IVA INCLUSA]]-Tabella2[[#This Row],[Imponibile]]</f>
        <v>3166.6666666666661</v>
      </c>
      <c r="F158" s="5" t="str">
        <f>_xlfn.CONCAT(Tabella2[[#This Row],[MONITOR]]," ",Tabella2[[#This Row],[DESC]])</f>
        <v>SPEAKERS MLI-699 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>Tabella2[[#This Row],[IMPONIBILE IVA INCLUSA]]/1.2</f>
        <v>21666.666666666668</v>
      </c>
      <c r="E159" s="5">
        <f>Tabella2[[#This Row],[IMPONIBILE IVA INCLUSA]]-Tabella2[[#This Row],[Imponibile]]</f>
        <v>4333.3333333333321</v>
      </c>
      <c r="F159" s="5" t="str">
        <f>_xlfn.CONCAT(Tabella2[[#This Row],[MONITOR]]," ",Tabella2[[#This Row],[DESC]])</f>
        <v>SPEAKER 25 W 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>Tabella2[[#This Row],[IMPONIBILE IVA INCLUSA]]/1.2</f>
        <v>23333.333333333336</v>
      </c>
      <c r="E160" s="5">
        <f>Tabella2[[#This Row],[IMPONIBILE IVA INCLUSA]]-Tabella2[[#This Row],[Imponibile]]</f>
        <v>4666.6666666666642</v>
      </c>
      <c r="F160" s="5" t="str">
        <f>_xlfn.CONCAT(Tabella2[[#This Row],[MONITOR]]," ",Tabella2[[#This Row],[DESC]])</f>
        <v>SPEAKER PROFESSIONAL 70 W 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>Tabella2[[#This Row],[IMPONIBILE IVA INCLUSA]]/1.2</f>
        <v>46666.666666666672</v>
      </c>
      <c r="E161" s="5">
        <f>Tabella2[[#This Row],[IMPONIBILE IVA INCLUSA]]-Tabella2[[#This Row],[Imponibile]]</f>
        <v>9333.3333333333285</v>
      </c>
      <c r="F161" s="5" t="str">
        <f>_xlfn.CONCAT(Tabella2[[#This Row],[MONITOR]]," ",Tabella2[[#This Row],[DESC]])</f>
        <v>ULTRA SPEAKER 130W 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>Tabella2[[#This Row],[IMPONIBILE IVA INCLUSA]]/1.2</f>
        <v>0</v>
      </c>
      <c r="E162" s="5">
        <f>Tabella2[[#This Row],[IMPONIBILE IVA INCLUSA]]-Tabella2[[#This Row],[Imponibile]]</f>
        <v>0</v>
      </c>
      <c r="F162" s="5" t="str">
        <f>_xlfn.CONCAT(Tabella2[[#This Row],[MONITOR]]," ",Tabella2[[#This Row],[DESC]])</f>
        <v xml:space="preserve">MICROPROCESSORI 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>Tabella2[[#This Row],[IMPONIBILE IVA INCLUSA]]/1.2</f>
        <v>180000</v>
      </c>
      <c r="E163" s="5">
        <f>Tabella2[[#This Row],[IMPONIBILE IVA INCLUSA]]-Tabella2[[#This Row],[Imponibile]]</f>
        <v>36000</v>
      </c>
      <c r="F163" s="5" t="str">
        <f>_xlfn.CONCAT(Tabella2[[#This Row],[MONITOR]]," ",Tabella2[[#This Row],[DESC]])</f>
        <v xml:space="preserve">PENTIUM 166 INTEL MMX 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>Tabella2[[#This Row],[IMPONIBILE IVA INCLUSA]]/1.2</f>
        <v>208333.33333333334</v>
      </c>
      <c r="E164" s="5">
        <f>Tabella2[[#This Row],[IMPONIBILE IVA INCLUSA]]-Tabella2[[#This Row],[Imponibile]]</f>
        <v>41666.666666666657</v>
      </c>
      <c r="F164" s="5" t="str">
        <f>_xlfn.CONCAT(Tabella2[[#This Row],[MONITOR]]," ",Tabella2[[#This Row],[DESC]])</f>
        <v xml:space="preserve">PENTIUM 200 INTEL MMX 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>Tabella2[[#This Row],[IMPONIBILE IVA INCLUSA]]/1.2</f>
        <v>318333.33333333337</v>
      </c>
      <c r="E165" s="5">
        <f>Tabella2[[#This Row],[IMPONIBILE IVA INCLUSA]]-Tabella2[[#This Row],[Imponibile]]</f>
        <v>63666.666666666628</v>
      </c>
      <c r="F165" s="5" t="str">
        <f>_xlfn.CONCAT(Tabella2[[#This Row],[MONITOR]]," ",Tabella2[[#This Row],[DESC]])</f>
        <v xml:space="preserve">PENTIUM 233 INTEL MMX 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>Tabella2[[#This Row],[IMPONIBILE IVA INCLUSA]]/1.2</f>
        <v>436666.66666666669</v>
      </c>
      <c r="E166" s="5">
        <f>Tabella2[[#This Row],[IMPONIBILE IVA INCLUSA]]-Tabella2[[#This Row],[Imponibile]]</f>
        <v>87333.333333333314</v>
      </c>
      <c r="F166" s="5" t="str">
        <f>_xlfn.CONCAT(Tabella2[[#This Row],[MONITOR]]," ",Tabella2[[#This Row],[DESC]])</f>
        <v xml:space="preserve">PENTIUM II 233 INTEL 512k 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>Tabella2[[#This Row],[IMPONIBILE IVA INCLUSA]]/1.2</f>
        <v>630833.33333333337</v>
      </c>
      <c r="E167" s="5">
        <f>Tabella2[[#This Row],[IMPONIBILE IVA INCLUSA]]-Tabella2[[#This Row],[Imponibile]]</f>
        <v>126166.66666666663</v>
      </c>
      <c r="F167" s="5" t="str">
        <f>_xlfn.CONCAT(Tabella2[[#This Row],[MONITOR]]," ",Tabella2[[#This Row],[DESC]])</f>
        <v xml:space="preserve">PENTIUM II 266 INTEL 512k 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>Tabella2[[#This Row],[IMPONIBILE IVA INCLUSA]]/1.2</f>
        <v>870833.33333333337</v>
      </c>
      <c r="E168" s="5">
        <f>Tabella2[[#This Row],[IMPONIBILE IVA INCLUSA]]-Tabella2[[#This Row],[Imponibile]]</f>
        <v>174166.66666666663</v>
      </c>
      <c r="F168" s="5" t="str">
        <f>_xlfn.CONCAT(Tabella2[[#This Row],[MONITOR]]," ",Tabella2[[#This Row],[DESC]])</f>
        <v xml:space="preserve">PENTIUM II 300 INTEL 512K 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>Tabella2[[#This Row],[IMPONIBILE IVA INCLUSA]]/1.2</f>
        <v>1306666.6666666667</v>
      </c>
      <c r="E169" s="5">
        <f>Tabella2[[#This Row],[IMPONIBILE IVA INCLUSA]]-Tabella2[[#This Row],[Imponibile]]</f>
        <v>261333.33333333326</v>
      </c>
      <c r="F169" s="5" t="str">
        <f>_xlfn.CONCAT(Tabella2[[#This Row],[MONITOR]]," ",Tabella2[[#This Row],[DESC]])</f>
        <v xml:space="preserve">PENTIUM II 333 INTEL 512K 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>Tabella2[[#This Row],[IMPONIBILE IVA INCLUSA]]/1.2</f>
        <v>97500</v>
      </c>
      <c r="E170" s="5">
        <f>Tabella2[[#This Row],[IMPONIBILE IVA INCLUSA]]-Tabella2[[#This Row],[Imponibile]]</f>
        <v>19500</v>
      </c>
      <c r="F170" s="5" t="str">
        <f>_xlfn.CONCAT(Tabella2[[#This Row],[MONITOR]]," ",Tabella2[[#This Row],[DESC]])</f>
        <v xml:space="preserve">SGS P 166+ 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>Tabella2[[#This Row],[IMPONIBILE IVA INCLUSA]]/1.2</f>
        <v>131666.66666666669</v>
      </c>
      <c r="E171" s="5">
        <f>Tabella2[[#This Row],[IMPONIBILE IVA INCLUSA]]-Tabella2[[#This Row],[Imponibile]]</f>
        <v>26333.333333333314</v>
      </c>
      <c r="F171" s="5" t="str">
        <f>_xlfn.CONCAT(Tabella2[[#This Row],[MONITOR]]," ",Tabella2[[#This Row],[DESC]])</f>
        <v xml:space="preserve">IBM 200 MX 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>Tabella2[[#This Row],[IMPONIBILE IVA INCLUSA]]/1.2</f>
        <v>216666.66666666669</v>
      </c>
      <c r="E172" s="5">
        <f>Tabella2[[#This Row],[IMPONIBILE IVA INCLUSA]]-Tabella2[[#This Row],[Imponibile]]</f>
        <v>43333.333333333314</v>
      </c>
      <c r="F172" s="5" t="str">
        <f>_xlfn.CONCAT(Tabella2[[#This Row],[MONITOR]]," ",Tabella2[[#This Row],[DESC]])</f>
        <v xml:space="preserve">IBM 233 MX 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>Tabella2[[#This Row],[IMPONIBILE IVA INCLUSA]]/1.2</f>
        <v>160833.33333333334</v>
      </c>
      <c r="E173" s="5">
        <f>Tabella2[[#This Row],[IMPONIBILE IVA INCLUSA]]-Tabella2[[#This Row],[Imponibile]]</f>
        <v>32166.666666666657</v>
      </c>
      <c r="F173" s="5" t="str">
        <f>_xlfn.CONCAT(Tabella2[[#This Row],[MONITOR]]," ",Tabella2[[#This Row],[DESC]])</f>
        <v xml:space="preserve">AMD K6-166 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>Tabella2[[#This Row],[IMPONIBILE IVA INCLUSA]]/1.2</f>
        <v>225000</v>
      </c>
      <c r="E174" s="5">
        <f>Tabella2[[#This Row],[IMPONIBILE IVA INCLUSA]]-Tabella2[[#This Row],[Imponibile]]</f>
        <v>45000</v>
      </c>
      <c r="F174" s="5" t="str">
        <f>_xlfn.CONCAT(Tabella2[[#This Row],[MONITOR]]," ",Tabella2[[#This Row],[DESC]])</f>
        <v xml:space="preserve">AMD K6-200 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>Tabella2[[#This Row],[IMPONIBILE IVA INCLUSA]]/1.2</f>
        <v>261666.66666666669</v>
      </c>
      <c r="E175" s="5">
        <f>Tabella2[[#This Row],[IMPONIBILE IVA INCLUSA]]-Tabella2[[#This Row],[Imponibile]]</f>
        <v>52333.333333333314</v>
      </c>
      <c r="F175" s="5" t="str">
        <f>_xlfn.CONCAT(Tabella2[[#This Row],[MONITOR]]," ",Tabella2[[#This Row],[DESC]])</f>
        <v xml:space="preserve">AMD K6-233 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>Tabella2[[#This Row],[IMPONIBILE IVA INCLUSA]]/1.2</f>
        <v>745000</v>
      </c>
      <c r="E176" s="5">
        <f>Tabella2[[#This Row],[IMPONIBILE IVA INCLUSA]]-Tabella2[[#This Row],[Imponibile]]</f>
        <v>149000</v>
      </c>
      <c r="F176" s="5" t="str">
        <f>_xlfn.CONCAT(Tabella2[[#This Row],[MONITOR]]," ",Tabella2[[#This Row],[DESC]])</f>
        <v xml:space="preserve">PENTIUM PRO 180 MZH 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>Tabella2[[#This Row],[IMPONIBILE IVA INCLUSA]]/1.2</f>
        <v>866666.66666666674</v>
      </c>
      <c r="E177" s="5">
        <f>Tabella2[[#This Row],[IMPONIBILE IVA INCLUSA]]-Tabella2[[#This Row],[Imponibile]]</f>
        <v>173333.33333333326</v>
      </c>
      <c r="F177" s="5" t="str">
        <f>_xlfn.CONCAT(Tabella2[[#This Row],[MONITOR]]," ",Tabella2[[#This Row],[DESC]])</f>
        <v xml:space="preserve">PENTIUM PRO 200 MZH 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>Tabella2[[#This Row],[IMPONIBILE IVA INCLUSA]]/1.2</f>
        <v>6666.666666666667</v>
      </c>
      <c r="E178" s="5">
        <f>Tabella2[[#This Row],[IMPONIBILE IVA INCLUSA]]-Tabella2[[#This Row],[Imponibile]]</f>
        <v>1333.333333333333</v>
      </c>
      <c r="F178" s="5" t="str">
        <f>_xlfn.CONCAT(Tabella2[[#This Row],[MONITOR]]," ",Tabella2[[#This Row],[DESC]])</f>
        <v xml:space="preserve">VENTOLINA PENTIUM 75-166 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>Tabella2[[#This Row],[IMPONIBILE IVA INCLUSA]]/1.2</f>
        <v>8333.3333333333339</v>
      </c>
      <c r="E179" s="5">
        <f>Tabella2[[#This Row],[IMPONIBILE IVA INCLUSA]]-Tabella2[[#This Row],[Imponibile]]</f>
        <v>1666.6666666666661</v>
      </c>
      <c r="F179" s="5" t="str">
        <f>_xlfn.CONCAT(Tabella2[[#This Row],[MONITOR]]," ",Tabella2[[#This Row],[DESC]])</f>
        <v xml:space="preserve">VENTOLINA PENTIUM 200 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>Tabella2[[#This Row],[IMPONIBILE IVA INCLUSA]]/1.2</f>
        <v>20000</v>
      </c>
      <c r="E180" s="5">
        <f>Tabella2[[#This Row],[IMPONIBILE IVA INCLUSA]]-Tabella2[[#This Row],[Imponibile]]</f>
        <v>4000</v>
      </c>
      <c r="F180" s="5" t="str">
        <f>_xlfn.CONCAT(Tabella2[[#This Row],[MONITOR]]," ",Tabella2[[#This Row],[DESC]])</f>
        <v xml:space="preserve">VENTOLA PER PENTIUM PRO 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>Tabella2[[#This Row],[IMPONIBILE IVA INCLUSA]]/1.2</f>
        <v>9166.6666666666679</v>
      </c>
      <c r="E181" s="5">
        <f>Tabella2[[#This Row],[IMPONIBILE IVA INCLUSA]]-Tabella2[[#This Row],[Imponibile]]</f>
        <v>1833.3333333333321</v>
      </c>
      <c r="F181" s="5" t="str">
        <f>_xlfn.CONCAT(Tabella2[[#This Row],[MONITOR]]," ",Tabella2[[#This Row],[DESC]])</f>
        <v xml:space="preserve">VENTOLINA PER IBM/CYRIX 686 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>Tabella2[[#This Row],[IMPONIBILE IVA INCLUSA]]/1.2</f>
        <v>8333.3333333333339</v>
      </c>
      <c r="E182" s="5">
        <f>Tabella2[[#This Row],[IMPONIBILE IVA INCLUSA]]-Tabella2[[#This Row],[Imponibile]]</f>
        <v>1666.6666666666661</v>
      </c>
      <c r="F182" s="5" t="str">
        <f>_xlfn.CONCAT(Tabella2[[#This Row],[MONITOR]]," ",Tabella2[[#This Row],[DESC]])</f>
        <v xml:space="preserve">VENTOLA 3 PIN per TX97 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>Tabella2[[#This Row],[IMPONIBILE IVA INCLUSA]]/1.2</f>
        <v>21666.666666666668</v>
      </c>
      <c r="E183" s="5">
        <f>Tabella2[[#This Row],[IMPONIBILE IVA INCLUSA]]-Tabella2[[#This Row],[Imponibile]]</f>
        <v>4333.3333333333321</v>
      </c>
      <c r="F183" s="5" t="str">
        <f>_xlfn.CONCAT(Tabella2[[#This Row],[MONITOR]]," ",Tabella2[[#This Row],[DESC]])</f>
        <v xml:space="preserve">VENTOLA PENTIUM II 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>Tabella2[[#This Row],[IMPONIBILE IVA INCLUSA]]/1.2</f>
        <v>0</v>
      </c>
      <c r="E184" s="5">
        <f>Tabella2[[#This Row],[IMPONIBILE IVA INCLUSA]]-Tabella2[[#This Row],[Imponibile]]</f>
        <v>0</v>
      </c>
      <c r="F184" s="5" t="str">
        <f>_xlfn.CONCAT(Tabella2[[#This Row],[MONITOR]]," ",Tabella2[[#This Row],[DESC]])</f>
        <v xml:space="preserve">TASTIERE 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>Tabella2[[#This Row],[IMPONIBILE IVA INCLUSA]]/1.2</f>
        <v>18333.333333333336</v>
      </c>
      <c r="E185" s="5">
        <f>Tabella2[[#This Row],[IMPONIBILE IVA INCLUSA]]-Tabella2[[#This Row],[Imponibile]]</f>
        <v>3666.6666666666642</v>
      </c>
      <c r="F185" s="5" t="str">
        <f>_xlfn.CONCAT(Tabella2[[#This Row],[MONITOR]]," ",Tabella2[[#This Row],[DESC]])</f>
        <v>TAST. ITA 105 TASTI WIN 95 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>Tabella2[[#This Row],[IMPONIBILE IVA INCLUSA]]/1.2</f>
        <v>52500</v>
      </c>
      <c r="E186" s="5">
        <f>Tabella2[[#This Row],[IMPONIBILE IVA INCLUSA]]-Tabella2[[#This Row],[Imponibile]]</f>
        <v>10500</v>
      </c>
      <c r="F186" s="5" t="str">
        <f>_xlfn.CONCAT(Tabella2[[#This Row],[MONITOR]]," ",Tabella2[[#This Row],[DESC]])</f>
        <v>TAST. ITA   79t 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>Tabella2[[#This Row],[IMPONIBILE IVA INCLUSA]]/1.2</f>
        <v>52500</v>
      </c>
      <c r="E187" s="5">
        <f>Tabella2[[#This Row],[IMPONIBILE IVA INCLUSA]]-Tabella2[[#This Row],[Imponibile]]</f>
        <v>10500</v>
      </c>
      <c r="F187" s="5" t="str">
        <f>_xlfn.CONCAT(Tabella2[[#This Row],[MONITOR]]," ",Tabella2[[#This Row],[DESC]])</f>
        <v>TAST. USA 79t 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>Tabella2[[#This Row],[IMPONIBILE IVA INCLUSA]]/1.2</f>
        <v>21666.666666666668</v>
      </c>
      <c r="E188" s="5">
        <f>Tabella2[[#This Row],[IMPONIBILE IVA INCLUSA]]-Tabella2[[#This Row],[Imponibile]]</f>
        <v>4333.3333333333321</v>
      </c>
      <c r="F188" s="5" t="str">
        <f>_xlfn.CONCAT(Tabella2[[#This Row],[MONITOR]]," ",Tabella2[[#This Row],[DESC]])</f>
        <v>TAST. USA 105 TASTI WIN95 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>Tabella2[[#This Row],[IMPONIBILE IVA INCLUSA]]/1.2</f>
        <v>20833.333333333336</v>
      </c>
      <c r="E189" s="5">
        <f>Tabella2[[#This Row],[IMPONIBILE IVA INCLUSA]]-Tabella2[[#This Row],[Imponibile]]</f>
        <v>4166.6666666666642</v>
      </c>
      <c r="F189" s="5" t="str">
        <f>_xlfn.CONCAT(Tabella2[[#This Row],[MONITOR]]," ",Tabella2[[#This Row],[DESC]])</f>
        <v>TAST. ITA  105 TASTI NMB, WIN95 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>Tabella2[[#This Row],[IMPONIBILE IVA INCLUSA]]/1.2</f>
        <v>20833.333333333336</v>
      </c>
      <c r="E190" s="5">
        <f>Tabella2[[#This Row],[IMPONIBILE IVA INCLUSA]]-Tabella2[[#This Row],[Imponibile]]</f>
        <v>4166.6666666666642</v>
      </c>
      <c r="F190" s="5" t="str">
        <f>_xlfn.CONCAT(Tabella2[[#This Row],[MONITOR]]," ",Tabella2[[#This Row],[DESC]])</f>
        <v>TAST. ITA  105 TASTI NMB, PS/2 WIN95 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>Tabella2[[#This Row],[IMPONIBILE IVA INCLUSA]]/1.2</f>
        <v>38333.333333333336</v>
      </c>
      <c r="E191" s="5">
        <f>Tabella2[[#This Row],[IMPONIBILE IVA INCLUSA]]-Tabella2[[#This Row],[Imponibile]]</f>
        <v>7666.6666666666642</v>
      </c>
      <c r="F191" s="5" t="str">
        <f>_xlfn.CONCAT(Tabella2[[#This Row],[MONITOR]]," ",Tabella2[[#This Row],[DESC]])</f>
        <v>TAST. ITA 105 TASTI "CYPRESS"  WIN95 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>Tabella2[[#This Row],[IMPONIBILE IVA INCLUSA]]/1.2</f>
        <v>0</v>
      </c>
      <c r="E192" s="5">
        <f>Tabella2[[#This Row],[IMPONIBILE IVA INCLUSA]]-Tabella2[[#This Row],[Imponibile]]</f>
        <v>0</v>
      </c>
      <c r="F192" s="5" t="str">
        <f>_xlfn.CONCAT(Tabella2[[#This Row],[MONITOR]]," ",Tabella2[[#This Row],[DESC]])</f>
        <v xml:space="preserve">SCANNER E ACCESSORI 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>Tabella2[[#This Row],[IMPONIBILE IVA INCLUSA]]/1.2</f>
        <v>30833.333333333336</v>
      </c>
      <c r="E193" s="5">
        <f>Tabella2[[#This Row],[IMPONIBILE IVA INCLUSA]]-Tabella2[[#This Row],[Imponibile]]</f>
        <v>6166.6666666666642</v>
      </c>
      <c r="F193" s="5" t="str">
        <f>_xlfn.CONCAT(Tabella2[[#This Row],[MONITOR]]," ",Tabella2[[#This Row],[DESC]])</f>
        <v>MOUSE  PILOT SERIALE 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>Tabella2[[#This Row],[IMPONIBILE IVA INCLUSA]]/1.2</f>
        <v>30833.333333333336</v>
      </c>
      <c r="E194" s="5">
        <f>Tabella2[[#This Row],[IMPONIBILE IVA INCLUSA]]-Tabella2[[#This Row],[Imponibile]]</f>
        <v>6166.6666666666642</v>
      </c>
      <c r="F194" s="5" t="str">
        <f>_xlfn.CONCAT(Tabella2[[#This Row],[MONITOR]]," ",Tabella2[[#This Row],[DESC]])</f>
        <v>MOUSE  PILOT P/S2 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>Tabella2[[#This Row],[IMPONIBILE IVA INCLUSA]]/1.2</f>
        <v>9166.6666666666679</v>
      </c>
      <c r="E195" s="5">
        <f>Tabella2[[#This Row],[IMPONIBILE IVA INCLUSA]]-Tabella2[[#This Row],[Imponibile]]</f>
        <v>1833.3333333333321</v>
      </c>
      <c r="F195" s="5" t="str">
        <f>_xlfn.CONCAT(Tabella2[[#This Row],[MONITOR]]," ",Tabella2[[#This Row],[DESC]])</f>
        <v>MOUSE SERIALE 3 TASTI 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>Tabella2[[#This Row],[IMPONIBILE IVA INCLUSA]]/1.2</f>
        <v>38333.333333333336</v>
      </c>
      <c r="E196" s="5">
        <f>Tabella2[[#This Row],[IMPONIBILE IVA INCLUSA]]-Tabella2[[#This Row],[Imponibile]]</f>
        <v>7666.6666666666642</v>
      </c>
      <c r="F196" s="5" t="str">
        <f>_xlfn.CONCAT(Tabella2[[#This Row],[MONITOR]]," ",Tabella2[[#This Row],[DESC]])</f>
        <v>MOUSE TRACKBALL 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>Tabella2[[#This Row],[IMPONIBILE IVA INCLUSA]]/1.2</f>
        <v>15833.333333333334</v>
      </c>
      <c r="E197" s="5">
        <f>Tabella2[[#This Row],[IMPONIBILE IVA INCLUSA]]-Tabella2[[#This Row],[Imponibile]]</f>
        <v>3166.6666666666661</v>
      </c>
      <c r="F197" s="5" t="str">
        <f>_xlfn.CONCAT(Tabella2[[#This Row],[MONITOR]]," ",Tabella2[[#This Row],[DESC]])</f>
        <v>MOUSE "RAINBOW" SERIALE 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>Tabella2[[#This Row],[IMPONIBILE IVA INCLUSA]]/1.2</f>
        <v>10833.333333333334</v>
      </c>
      <c r="E198" s="5">
        <f>Tabella2[[#This Row],[IMPONIBILE IVA INCLUSA]]-Tabella2[[#This Row],[Imponibile]]</f>
        <v>2166.6666666666661</v>
      </c>
      <c r="F198" s="5" t="str">
        <f>_xlfn.CONCAT(Tabella2[[#This Row],[MONITOR]]," ",Tabella2[[#This Row],[DESC]])</f>
        <v>MOUSE  ECHO PS/2 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>Tabella2[[#This Row],[IMPONIBILE IVA INCLUSA]]/1.2</f>
        <v>21666.666666666668</v>
      </c>
      <c r="E199" s="5">
        <f>Tabella2[[#This Row],[IMPONIBILE IVA INCLUSA]]-Tabella2[[#This Row],[Imponibile]]</f>
        <v>4333.3333333333321</v>
      </c>
      <c r="F199" s="5" t="str">
        <f>_xlfn.CONCAT(Tabella2[[#This Row],[MONITOR]]," ",Tabella2[[#This Row],[DESC]])</f>
        <v>VENUS MOUSE SERIALE 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>Tabella2[[#This Row],[IMPONIBILE IVA INCLUSA]]/1.2</f>
        <v>21666.666666666668</v>
      </c>
      <c r="E200" s="5">
        <f>Tabella2[[#This Row],[IMPONIBILE IVA INCLUSA]]-Tabella2[[#This Row],[Imponibile]]</f>
        <v>4333.3333333333321</v>
      </c>
      <c r="F200" s="5" t="str">
        <f>_xlfn.CONCAT(Tabella2[[#This Row],[MONITOR]]," ",Tabella2[[#This Row],[DESC]])</f>
        <v>VENUS MOUSE PS/2 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>Tabella2[[#This Row],[IMPONIBILE IVA INCLUSA]]/1.2</f>
        <v>16666.666666666668</v>
      </c>
      <c r="E201" s="5">
        <f>Tabella2[[#This Row],[IMPONIBILE IVA INCLUSA]]-Tabella2[[#This Row],[Imponibile]]</f>
        <v>3333.3333333333321</v>
      </c>
      <c r="F201" s="5" t="str">
        <f>_xlfn.CONCAT(Tabella2[[#This Row],[MONITOR]]," ",Tabella2[[#This Row],[DESC]])</f>
        <v>JOYSTICK DIGITALE 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>Tabella2[[#This Row],[IMPONIBILE IVA INCLUSA]]/1.2</f>
        <v>40833.333333333336</v>
      </c>
      <c r="E202" s="5">
        <f>Tabella2[[#This Row],[IMPONIBILE IVA INCLUSA]]-Tabella2[[#This Row],[Imponibile]]</f>
        <v>8166.6666666666642</v>
      </c>
      <c r="F202" s="5" t="str">
        <f>_xlfn.CONCAT(Tabella2[[#This Row],[MONITOR]]," ",Tabella2[[#This Row],[DESC]])</f>
        <v>JOYSTICK ULTRASTRIKER 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>Tabella2[[#This Row],[IMPONIBILE IVA INCLUSA]]/1.2</f>
        <v>27500</v>
      </c>
      <c r="E203" s="5">
        <f>Tabella2[[#This Row],[IMPONIBILE IVA INCLUSA]]-Tabella2[[#This Row],[Imponibile]]</f>
        <v>5500</v>
      </c>
      <c r="F203" s="5" t="str">
        <f>_xlfn.CONCAT(Tabella2[[#This Row],[MONITOR]]," ",Tabella2[[#This Row],[DESC]])</f>
        <v>NAVIGATOR MOUSE 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>Tabella2[[#This Row],[IMPONIBILE IVA INCLUSA]]/1.2</f>
        <v>56666.666666666672</v>
      </c>
      <c r="E204" s="5">
        <f>Tabella2[[#This Row],[IMPONIBILE IVA INCLUSA]]-Tabella2[[#This Row],[Imponibile]]</f>
        <v>11333.333333333328</v>
      </c>
      <c r="F204" s="5" t="str">
        <f>_xlfn.CONCAT(Tabella2[[#This Row],[MONITOR]]," ",Tabella2[[#This Row],[DESC]])</f>
        <v>JOYSTICK EXCALIBUR 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>Tabella2[[#This Row],[IMPONIBILE IVA INCLUSA]]/1.2</f>
        <v>27500</v>
      </c>
      <c r="E205" s="5">
        <f>Tabella2[[#This Row],[IMPONIBILE IVA INCLUSA]]-Tabella2[[#This Row],[Imponibile]]</f>
        <v>5500</v>
      </c>
      <c r="F205" s="5" t="str">
        <f>_xlfn.CONCAT(Tabella2[[#This Row],[MONITOR]]," ",Tabella2[[#This Row],[DESC]])</f>
        <v>GAMEPAD CONQUEROR 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>Tabella2[[#This Row],[IMPONIBILE IVA INCLUSA]]/1.2</f>
        <v>122500</v>
      </c>
      <c r="E206" s="5">
        <f>Tabella2[[#This Row],[IMPONIBILE IVA INCLUSA]]-Tabella2[[#This Row],[Imponibile]]</f>
        <v>24500</v>
      </c>
      <c r="F206" s="5" t="str">
        <f>_xlfn.CONCAT(Tabella2[[#This Row],[MONITOR]]," ",Tabella2[[#This Row],[DESC]])</f>
        <v>COLOR HAND SCANNER 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>Tabella2[[#This Row],[IMPONIBILE IVA INCLUSA]]/1.2</f>
        <v>125833.33333333334</v>
      </c>
      <c r="E207" s="5">
        <f>Tabella2[[#This Row],[IMPONIBILE IVA INCLUSA]]-Tabella2[[#This Row],[Imponibile]]</f>
        <v>25166.666666666657</v>
      </c>
      <c r="F207" s="5" t="str">
        <f>_xlfn.CONCAT(Tabella2[[#This Row],[MONITOR]]," ",Tabella2[[#This Row],[DESC]])</f>
        <v>SCANNER COLORADO 4800 SW + OCR 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>Tabella2[[#This Row],[IMPONIBILE IVA INCLUSA]]/1.2</f>
        <v>164166.66666666669</v>
      </c>
      <c r="E208" s="5">
        <f>Tabella2[[#This Row],[IMPONIBILE IVA INCLUSA]]-Tabella2[[#This Row],[Imponibile]]</f>
        <v>32833.333333333314</v>
      </c>
      <c r="F208" s="5" t="str">
        <f>_xlfn.CONCAT(Tabella2[[#This Row],[MONITOR]]," ",Tabella2[[#This Row],[DESC]])</f>
        <v>SCANNER COLORADO D600 SW + OCR 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>Tabella2[[#This Row],[IMPONIBILE IVA INCLUSA]]/1.2</f>
        <v>258333.33333333334</v>
      </c>
      <c r="E209" s="5">
        <f>Tabella2[[#This Row],[IMPONIBILE IVA INCLUSA]]-Tabella2[[#This Row],[Imponibile]]</f>
        <v>51666.666666666657</v>
      </c>
      <c r="F209" s="5" t="str">
        <f>_xlfn.CONCAT(Tabella2[[#This Row],[MONITOR]]," ",Tabella2[[#This Row],[DESC]])</f>
        <v>SCANNER  DIRECT 9600 SW + OCR 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>Tabella2[[#This Row],[IMPONIBILE IVA INCLUSA]]/1.2</f>
        <v>225833.33333333334</v>
      </c>
      <c r="E210" s="5">
        <f>Tabella2[[#This Row],[IMPONIBILE IVA INCLUSA]]-Tabella2[[#This Row],[Imponibile]]</f>
        <v>45166.666666666657</v>
      </c>
      <c r="F210" s="5" t="str">
        <f>_xlfn.CONCAT(Tabella2[[#This Row],[MONITOR]]," ",Tabella2[[#This Row],[DESC]])</f>
        <v>SCANNER  JEWEL 4800 SCSI 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>Tabella2[[#This Row],[IMPONIBILE IVA INCLUSA]]/1.2</f>
        <v>381666.66666666669</v>
      </c>
      <c r="E211" s="5">
        <f>Tabella2[[#This Row],[IMPONIBILE IVA INCLUSA]]-Tabella2[[#This Row],[Imponibile]]</f>
        <v>76333.333333333314</v>
      </c>
      <c r="F211" s="5" t="str">
        <f>_xlfn.CONCAT(Tabella2[[#This Row],[MONITOR]]," ",Tabella2[[#This Row],[DESC]])</f>
        <v>SCANNER PROFI  9600 SCSI 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>Tabella2[[#This Row],[IMPONIBILE IVA INCLUSA]]/1.2</f>
        <v>343333.33333333337</v>
      </c>
      <c r="E212" s="5">
        <f>Tabella2[[#This Row],[IMPONIBILE IVA INCLUSA]]-Tabella2[[#This Row],[Imponibile]]</f>
        <v>68666.666666666628</v>
      </c>
      <c r="F212" s="5" t="str">
        <f>_xlfn.CONCAT(Tabella2[[#This Row],[MONITOR]]," ",Tabella2[[#This Row],[DESC]])</f>
        <v>SCANNER PHODOX U. S. 300 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>Tabella2[[#This Row],[IMPONIBILE IVA INCLUSA]]/1.2</f>
        <v>672500</v>
      </c>
      <c r="E213" s="5">
        <f>Tabella2[[#This Row],[IMPONIBILE IVA INCLUSA]]-Tabella2[[#This Row],[Imponibile]]</f>
        <v>134500</v>
      </c>
      <c r="F213" s="5" t="str">
        <f>_xlfn.CONCAT(Tabella2[[#This Row],[MONITOR]]," ",Tabella2[[#This Row],[DESC]])</f>
        <v>FILMSCAN-200PC 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>Tabella2[[#This Row],[IMPONIBILE IVA INCLUSA]]/1.2</f>
        <v>3333.3333333333335</v>
      </c>
      <c r="E214" s="5">
        <f>Tabella2[[#This Row],[IMPONIBILE IVA INCLUSA]]-Tabella2[[#This Row],[Imponibile]]</f>
        <v>666.66666666666652</v>
      </c>
      <c r="F214" s="5" t="str">
        <f>_xlfn.CONCAT(Tabella2[[#This Row],[MONITOR]]," ",Tabella2[[#This Row],[DESC]])</f>
        <v xml:space="preserve">TAPPETINO PER MOUSE 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>Tabella2[[#This Row],[IMPONIBILE IVA INCLUSA]]/1.2</f>
        <v>67500</v>
      </c>
      <c r="E215" s="5">
        <f>Tabella2[[#This Row],[IMPONIBILE IVA INCLUSA]]-Tabella2[[#This Row],[Imponibile]]</f>
        <v>13500</v>
      </c>
      <c r="F215" s="5" t="str">
        <f>_xlfn.CONCAT(Tabella2[[#This Row],[MONITOR]]," ",Tabella2[[#This Row],[DESC]])</f>
        <v xml:space="preserve">ALIMENTATORE 200 W CE 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>Tabella2[[#This Row],[IMPONIBILE IVA INCLUSA]]/1.2</f>
        <v>104166.66666666667</v>
      </c>
      <c r="E216" s="5">
        <f>Tabella2[[#This Row],[IMPONIBILE IVA INCLUSA]]-Tabella2[[#This Row],[Imponibile]]</f>
        <v>20833.333333333328</v>
      </c>
      <c r="F216" s="5" t="str">
        <f>_xlfn.CONCAT(Tabella2[[#This Row],[MONITOR]]," ",Tabella2[[#This Row],[DESC]])</f>
        <v xml:space="preserve">ALIMENTATORE 250 W CE ATX 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>Tabella2[[#This Row],[IMPONIBILE IVA INCLUSA]]/1.2</f>
        <v>81666.666666666672</v>
      </c>
      <c r="E217" s="5">
        <f>Tabella2[[#This Row],[IMPONIBILE IVA INCLUSA]]-Tabella2[[#This Row],[Imponibile]]</f>
        <v>16333.333333333328</v>
      </c>
      <c r="F217" s="5" t="str">
        <f>_xlfn.CONCAT(Tabella2[[#This Row],[MONITOR]]," ",Tabella2[[#This Row],[DESC]])</f>
        <v xml:space="preserve">ALIMENTATORE 230 W CE ATX 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>Tabella2[[#This Row],[IMPONIBILE IVA INCLUSA]]/1.2</f>
        <v>116666.66666666667</v>
      </c>
      <c r="E218" s="5">
        <f>Tabella2[[#This Row],[IMPONIBILE IVA INCLUSA]]-Tabella2[[#This Row],[Imponibile]]</f>
        <v>23333.333333333328</v>
      </c>
      <c r="F218" s="5" t="str">
        <f>_xlfn.CONCAT(Tabella2[[#This Row],[MONITOR]]," ",Tabella2[[#This Row],[DESC]])</f>
        <v xml:space="preserve">ALIMENTATORE 300 W CE ATX 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>Tabella2[[#This Row],[IMPONIBILE IVA INCLUSA]]/1.2</f>
        <v>4166.666666666667</v>
      </c>
      <c r="E219" s="5">
        <f>Tabella2[[#This Row],[IMPONIBILE IVA INCLUSA]]-Tabella2[[#This Row],[Imponibile]]</f>
        <v>833.33333333333303</v>
      </c>
      <c r="F219" s="5" t="str">
        <f>_xlfn.CONCAT(Tabella2[[#This Row],[MONITOR]]," ",Tabella2[[#This Row],[DESC]])</f>
        <v>CAVO PARALLELO STAMP. MT 1,8 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>Tabella2[[#This Row],[IMPONIBILE IVA INCLUSA]]/1.2</f>
        <v>5000</v>
      </c>
      <c r="E220" s="5">
        <f>Tabella2[[#This Row],[IMPONIBILE IVA INCLUSA]]-Tabella2[[#This Row],[Imponibile]]</f>
        <v>1000</v>
      </c>
      <c r="F220" s="5" t="str">
        <f>_xlfn.CONCAT(Tabella2[[#This Row],[MONITOR]]," ",Tabella2[[#This Row],[DESC]])</f>
        <v>CAVO PARALLELO STAMP. MT 1,8 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>Tabella2[[#This Row],[IMPONIBILE IVA INCLUSA]]/1.2</f>
        <v>7500</v>
      </c>
      <c r="E221" s="5">
        <f>Tabella2[[#This Row],[IMPONIBILE IVA INCLUSA]]-Tabella2[[#This Row],[Imponibile]]</f>
        <v>1500</v>
      </c>
      <c r="F221" s="5" t="str">
        <f>_xlfn.CONCAT(Tabella2[[#This Row],[MONITOR]]," ",Tabella2[[#This Row],[DESC]])</f>
        <v xml:space="preserve">CAVO PARALLELO STAMP. MT 3 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>Tabella2[[#This Row],[IMPONIBILE IVA INCLUSA]]/1.2</f>
        <v>6666.666666666667</v>
      </c>
      <c r="E222" s="5">
        <f>Tabella2[[#This Row],[IMPONIBILE IVA INCLUSA]]-Tabella2[[#This Row],[Imponibile]]</f>
        <v>1333.333333333333</v>
      </c>
      <c r="F222" s="5" t="str">
        <f>_xlfn.CONCAT(Tabella2[[#This Row],[MONITOR]]," ",Tabella2[[#This Row],[DESC]])</f>
        <v>CONNETTORE MOUSE PS/2 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>Tabella2[[#This Row],[IMPONIBILE IVA INCLUSA]]/1.2</f>
        <v>9166.6666666666679</v>
      </c>
      <c r="E223" s="5">
        <f>Tabella2[[#This Row],[IMPONIBILE IVA INCLUSA]]-Tabella2[[#This Row],[Imponibile]]</f>
        <v>1833.3333333333321</v>
      </c>
      <c r="F223" s="5" t="str">
        <f>_xlfn.CONCAT(Tabella2[[#This Row],[MONITOR]]," ",Tabella2[[#This Row],[DESC]])</f>
        <v xml:space="preserve">CONNETTORE TASTIERA PS/2 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>Tabella2[[#This Row],[IMPONIBILE IVA INCLUSA]]/1.2</f>
        <v>17500</v>
      </c>
      <c r="E224" s="5">
        <f>Tabella2[[#This Row],[IMPONIBILE IVA INCLUSA]]-Tabella2[[#This Row],[Imponibile]]</f>
        <v>3500</v>
      </c>
      <c r="F224" s="5" t="str">
        <f>_xlfn.CONCAT(Tabella2[[#This Row],[MONITOR]]," ",Tabella2[[#This Row],[DESC]])</f>
        <v>CONNETTORE USB/MIR 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>Tabella2[[#This Row],[IMPONIBILE IVA INCLUSA]]/1.2</f>
        <v>11666.666666666668</v>
      </c>
      <c r="E225" s="5">
        <f>Tabella2[[#This Row],[IMPONIBILE IVA INCLUSA]]-Tabella2[[#This Row],[Imponibile]]</f>
        <v>2333.3333333333321</v>
      </c>
      <c r="F225" s="5" t="str">
        <f>_xlfn.CONCAT(Tabella2[[#This Row],[MONITOR]]," ",Tabella2[[#This Row],[DESC]])</f>
        <v>DATA-SWITCH 2/1 MANUALE 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>Tabella2[[#This Row],[IMPONIBILE IVA INCLUSA]]/1.2</f>
        <v>19166.666666666668</v>
      </c>
      <c r="E226" s="5">
        <f>Tabella2[[#This Row],[IMPONIBILE IVA INCLUSA]]-Tabella2[[#This Row],[Imponibile]]</f>
        <v>3833.3333333333321</v>
      </c>
      <c r="F226" s="5" t="str">
        <f>_xlfn.CONCAT(Tabella2[[#This Row],[MONITOR]]," ",Tabella2[[#This Row],[DESC]])</f>
        <v>DATA-SWITCH 2/2 MANUALE 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>Tabella2[[#This Row],[IMPONIBILE IVA INCLUSA]]/1.2</f>
        <v>42500</v>
      </c>
      <c r="E227" s="5">
        <f>Tabella2[[#This Row],[IMPONIBILE IVA INCLUSA]]-Tabella2[[#This Row],[Imponibile]]</f>
        <v>8500</v>
      </c>
      <c r="F227" s="5" t="str">
        <f>_xlfn.CONCAT(Tabella2[[#This Row],[MONITOR]]," ",Tabella2[[#This Row],[DESC]])</f>
        <v>DATA-SWITCH 2/1 BIDIREZ. 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>Tabella2[[#This Row],[IMPONIBILE IVA INCLUSA]]/1.2</f>
        <v>0</v>
      </c>
      <c r="E228" s="5">
        <f>Tabella2[[#This Row],[IMPONIBILE IVA INCLUSA]]-Tabella2[[#This Row],[Imponibile]]</f>
        <v>0</v>
      </c>
      <c r="F228" s="5" t="str">
        <f>_xlfn.CONCAT(Tabella2[[#This Row],[MONITOR]]," ",Tabella2[[#This Row],[DESC]])</f>
        <v xml:space="preserve">SOFTWARE 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>Tabella2[[#This Row],[IMPONIBILE IVA INCLUSA]]/1.2</f>
        <v>165000</v>
      </c>
      <c r="E229" s="5">
        <f>Tabella2[[#This Row],[IMPONIBILE IVA INCLUSA]]-Tabella2[[#This Row],[Imponibile]]</f>
        <v>33000</v>
      </c>
      <c r="F229" s="5" t="str">
        <f>_xlfn.CONCAT(Tabella2[[#This Row],[MONITOR]]," ",Tabella2[[#This Row],[DESC]])</f>
        <v>COMBO DOS6.22+WIN3.11+DSK.MAN. 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>Tabella2[[#This Row],[IMPONIBILE IVA INCLUSA]]/1.2</f>
        <v>139166.66666666669</v>
      </c>
      <c r="E230" s="5">
        <f>Tabella2[[#This Row],[IMPONIBILE IVA INCLUSA]]-Tabella2[[#This Row],[Imponibile]]</f>
        <v>27833.333333333314</v>
      </c>
      <c r="F230" s="5" t="str">
        <f>_xlfn.CONCAT(Tabella2[[#This Row],[MONITOR]]," ",Tabella2[[#This Row],[DESC]])</f>
        <v>WINDOWS 95, MANUALI + CD 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>Tabella2[[#This Row],[IMPONIBILE IVA INCLUSA]]/1.2</f>
        <v>79166.666666666672</v>
      </c>
      <c r="E231" s="5">
        <f>Tabella2[[#This Row],[IMPONIBILE IVA INCLUSA]]-Tabella2[[#This Row],[Imponibile]]</f>
        <v>15833.333333333328</v>
      </c>
      <c r="F231" s="5" t="str">
        <f>_xlfn.CONCAT(Tabella2[[#This Row],[MONITOR]]," ",Tabella2[[#This Row],[DESC]])</f>
        <v>LICENZA STUDENTE SISTEMI 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>Tabella2[[#This Row],[IMPONIBILE IVA INCLUSA]]/1.2</f>
        <v>117500</v>
      </c>
      <c r="E232" s="5">
        <f>Tabella2[[#This Row],[IMPONIBILE IVA INCLUSA]]-Tabella2[[#This Row],[Imponibile]]</f>
        <v>23500</v>
      </c>
      <c r="F232" s="5" t="str">
        <f>_xlfn.CONCAT(Tabella2[[#This Row],[MONITOR]]," ",Tabella2[[#This Row],[DESC]])</f>
        <v>LICENZA STUDENTE APPLICAZIONI 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>Tabella2[[#This Row],[IMPONIBILE IVA INCLUSA]]/1.2</f>
        <v>292500</v>
      </c>
      <c r="E233" s="5">
        <f>Tabella2[[#This Row],[IMPONIBILE IVA INCLUSA]]-Tabella2[[#This Row],[Imponibile]]</f>
        <v>58500</v>
      </c>
      <c r="F233" s="5" t="str">
        <f>_xlfn.CONCAT(Tabella2[[#This Row],[MONITOR]]," ",Tabella2[[#This Row],[DESC]])</f>
        <v>WIN NT WORKSTATION 4.0 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>Tabella2[[#This Row],[IMPONIBILE IVA INCLUSA]]/1.2</f>
        <v>345000</v>
      </c>
      <c r="E234" s="5">
        <f>Tabella2[[#This Row],[IMPONIBILE IVA INCLUSA]]-Tabella2[[#This Row],[Imponibile]]</f>
        <v>69000</v>
      </c>
      <c r="F234" s="5" t="str">
        <f>_xlfn.CONCAT(Tabella2[[#This Row],[MONITOR]]," ",Tabella2[[#This Row],[DESC]])</f>
        <v>OFFICE SMALL BUSINESS 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>Tabella2[[#This Row],[IMPONIBILE IVA INCLUSA]]/1.2</f>
        <v>50833.333333333336</v>
      </c>
      <c r="E235" s="5">
        <f>Tabella2[[#This Row],[IMPONIBILE IVA INCLUSA]]-Tabella2[[#This Row],[Imponibile]]</f>
        <v>10166.666666666664</v>
      </c>
      <c r="F235" s="5" t="str">
        <f>_xlfn.CONCAT(Tabella2[[#This Row],[MONITOR]]," ",Tabella2[[#This Row],[DESC]])</f>
        <v>WORKS 4.5 ITA, MANUALI + CD 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>Tabella2[[#This Row],[IMPONIBILE IVA INCLUSA]]/1.2</f>
        <v>744166.66666666674</v>
      </c>
      <c r="E236" s="5">
        <f>Tabella2[[#This Row],[IMPONIBILE IVA INCLUSA]]-Tabella2[[#This Row],[Imponibile]]</f>
        <v>148833.33333333326</v>
      </c>
      <c r="F236" s="5" t="str">
        <f>_xlfn.CONCAT(Tabella2[[#This Row],[MONITOR]]," ",Tabella2[[#This Row],[DESC]])</f>
        <v>FIVE PACK WIN 95 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>Tabella2[[#This Row],[IMPONIBILE IVA INCLUSA]]/1.2</f>
        <v>820833.33333333337</v>
      </c>
      <c r="E237" s="5">
        <f>Tabella2[[#This Row],[IMPONIBILE IVA INCLUSA]]-Tabella2[[#This Row],[Imponibile]]</f>
        <v>164166.66666666663</v>
      </c>
      <c r="F237" s="5" t="str">
        <f>_xlfn.CONCAT(Tabella2[[#This Row],[MONITOR]]," ",Tabella2[[#This Row],[DESC]])</f>
        <v>FIVE PACK COMBO WIN3.11-DOS 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>Tabella2[[#This Row],[IMPONIBILE IVA INCLUSA]]/1.2</f>
        <v>246666.66666666669</v>
      </c>
      <c r="E238" s="5">
        <f>Tabella2[[#This Row],[IMPONIBILE IVA INCLUSA]]-Tabella2[[#This Row],[Imponibile]]</f>
        <v>49333.333333333314</v>
      </c>
      <c r="F238" s="5" t="str">
        <f>_xlfn.CONCAT(Tabella2[[#This Row],[MONITOR]]," ",Tabella2[[#This Row],[DESC]])</f>
        <v>FIVE PACK WORKS 4.5 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>Tabella2[[#This Row],[IMPONIBILE IVA INCLUSA]]/1.2</f>
        <v>570833.33333333337</v>
      </c>
      <c r="E239" s="5">
        <f>Tabella2[[#This Row],[IMPONIBILE IVA INCLUSA]]-Tabella2[[#This Row],[Imponibile]]</f>
        <v>114166.66666666663</v>
      </c>
      <c r="F239" s="5" t="str">
        <f>_xlfn.CONCAT(Tabella2[[#This Row],[MONITOR]]," ",Tabella2[[#This Row],[DESC]])</f>
        <v>3-PACK  HOME ESSENTIALS 98 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>Tabella2[[#This Row],[IMPONIBILE IVA INCLUSA]]/1.2</f>
        <v>948333.33333333337</v>
      </c>
      <c r="E240" s="5">
        <f>Tabella2[[#This Row],[IMPONIBILE IVA INCLUSA]]-Tabella2[[#This Row],[Imponibile]]</f>
        <v>189666.66666666663</v>
      </c>
      <c r="F240" s="5" t="str">
        <f>_xlfn.CONCAT(Tabella2[[#This Row],[MONITOR]]," ",Tabella2[[#This Row],[DESC]])</f>
        <v>3-PACK WIN NT WORKSTATION 4.0 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>Tabella2[[#This Row],[IMPONIBILE IVA INCLUSA]]/1.2</f>
        <v>1111666.6666666667</v>
      </c>
      <c r="E241" s="5">
        <f>Tabella2[[#This Row],[IMPONIBILE IVA INCLUSA]]-Tabella2[[#This Row],[Imponibile]]</f>
        <v>222333.33333333326</v>
      </c>
      <c r="F241" s="5" t="str">
        <f>_xlfn.CONCAT(Tabella2[[#This Row],[MONITOR]]," ",Tabella2[[#This Row],[DESC]])</f>
        <v>3-PACK OFFICE SMALL BUSINESS 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>Tabella2[[#This Row],[IMPONIBILE IVA INCLUSA]]/1.2</f>
        <v>25000</v>
      </c>
      <c r="E242" s="5">
        <f>Tabella2[[#This Row],[IMPONIBILE IVA INCLUSA]]-Tabella2[[#This Row],[Imponibile]]</f>
        <v>5000</v>
      </c>
      <c r="F242" s="5" t="str">
        <f>_xlfn.CONCAT(Tabella2[[#This Row],[MONITOR]]," ",Tabella2[[#This Row],[DESC]])</f>
        <v xml:space="preserve">CD VIDEOGUIDA  WIN'95 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>Tabella2[[#This Row],[IMPONIBILE IVA INCLUSA]]/1.2</f>
        <v>25000</v>
      </c>
      <c r="E243" s="5">
        <f>Tabella2[[#This Row],[IMPONIBILE IVA INCLUSA]]-Tabella2[[#This Row],[Imponibile]]</f>
        <v>5000</v>
      </c>
      <c r="F243" s="5" t="str">
        <f>_xlfn.CONCAT(Tabella2[[#This Row],[MONITOR]]," ",Tabella2[[#This Row],[DESC]])</f>
        <v xml:space="preserve">CD VIDEGUIDA INTERNET 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>Tabella2[[#This Row],[IMPONIBILE IVA INCLUSA]]/1.2</f>
        <v>338333.33333333337</v>
      </c>
      <c r="E244" s="5">
        <f>Tabella2[[#This Row],[IMPONIBILE IVA INCLUSA]]-Tabella2[[#This Row],[Imponibile]]</f>
        <v>67666.666666666628</v>
      </c>
      <c r="F244" s="5" t="str">
        <f>_xlfn.CONCAT(Tabella2[[#This Row],[MONITOR]]," ",Tabella2[[#This Row],[DESC]])</f>
        <v>WINDOWS 95 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>Tabella2[[#This Row],[IMPONIBILE IVA INCLUSA]]/1.2</f>
        <v>164166.66666666669</v>
      </c>
      <c r="E245" s="5">
        <f>Tabella2[[#This Row],[IMPONIBILE IVA INCLUSA]]-Tabella2[[#This Row],[Imponibile]]</f>
        <v>32833.333333333314</v>
      </c>
      <c r="F245" s="5" t="str">
        <f>_xlfn.CONCAT(Tabella2[[#This Row],[MONITOR]]," ",Tabella2[[#This Row],[DESC]])</f>
        <v>WINDOWS 95 Lic. Agg. 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>Tabella2[[#This Row],[IMPONIBILE IVA INCLUSA]]/1.2</f>
        <v>537500</v>
      </c>
      <c r="E246" s="5">
        <f>Tabella2[[#This Row],[IMPONIBILE IVA INCLUSA]]-Tabella2[[#This Row],[Imponibile]]</f>
        <v>107500</v>
      </c>
      <c r="F246" s="5" t="str">
        <f>_xlfn.CONCAT(Tabella2[[#This Row],[MONITOR]]," ",Tabella2[[#This Row],[DESC]])</f>
        <v>EXCEL 7.0 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>Tabella2[[#This Row],[IMPONIBILE IVA INCLUSA]]/1.2</f>
        <v>537500</v>
      </c>
      <c r="E247" s="5">
        <f>Tabella2[[#This Row],[IMPONIBILE IVA INCLUSA]]-Tabella2[[#This Row],[Imponibile]]</f>
        <v>107500</v>
      </c>
      <c r="F247" s="5" t="str">
        <f>_xlfn.CONCAT(Tabella2[[#This Row],[MONITOR]]," ",Tabella2[[#This Row],[DESC]])</f>
        <v>EXCEL 97 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>Tabella2[[#This Row],[IMPONIBILE IVA INCLUSA]]/1.2</f>
        <v>215833.33333333334</v>
      </c>
      <c r="E248" s="5">
        <f>Tabella2[[#This Row],[IMPONIBILE IVA INCLUSA]]-Tabella2[[#This Row],[Imponibile]]</f>
        <v>43166.666666666657</v>
      </c>
      <c r="F248" s="5" t="str">
        <f>_xlfn.CONCAT(Tabella2[[#This Row],[MONITOR]]," ",Tabella2[[#This Row],[DESC]])</f>
        <v>EXCEL 97 Agg. 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>Tabella2[[#This Row],[IMPONIBILE IVA INCLUSA]]/1.2</f>
        <v>538333.33333333337</v>
      </c>
      <c r="E249" s="5">
        <f>Tabella2[[#This Row],[IMPONIBILE IVA INCLUSA]]-Tabella2[[#This Row],[Imponibile]]</f>
        <v>107666.66666666663</v>
      </c>
      <c r="F249" s="5" t="str">
        <f>_xlfn.CONCAT(Tabella2[[#This Row],[MONITOR]]," ",Tabella2[[#This Row],[DESC]])</f>
        <v>WORD 97 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>Tabella2[[#This Row],[IMPONIBILE IVA INCLUSA]]/1.2</f>
        <v>215833.33333333334</v>
      </c>
      <c r="E250" s="5">
        <f>Tabella2[[#This Row],[IMPONIBILE IVA INCLUSA]]-Tabella2[[#This Row],[Imponibile]]</f>
        <v>43166.666666666657</v>
      </c>
      <c r="F250" s="5" t="str">
        <f>_xlfn.CONCAT(Tabella2[[#This Row],[MONITOR]]," ",Tabella2[[#This Row],[DESC]])</f>
        <v>WORD 97 Agg. 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>Tabella2[[#This Row],[IMPONIBILE IVA INCLUSA]]/1.2</f>
        <v>537500</v>
      </c>
      <c r="E251" s="5">
        <f>Tabella2[[#This Row],[IMPONIBILE IVA INCLUSA]]-Tabella2[[#This Row],[Imponibile]]</f>
        <v>107500</v>
      </c>
      <c r="F251" s="5" t="str">
        <f>_xlfn.CONCAT(Tabella2[[#This Row],[MONITOR]]," ",Tabella2[[#This Row],[DESC]])</f>
        <v>ACCESS 97 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>Tabella2[[#This Row],[IMPONIBILE IVA INCLUSA]]/1.2</f>
        <v>732500</v>
      </c>
      <c r="E252" s="5">
        <f>Tabella2[[#This Row],[IMPONIBILE IVA INCLUSA]]-Tabella2[[#This Row],[Imponibile]]</f>
        <v>146500</v>
      </c>
      <c r="F252" s="5" t="str">
        <f>_xlfn.CONCAT(Tabella2[[#This Row],[MONITOR]]," ",Tabella2[[#This Row],[DESC]])</f>
        <v>OFFICE 97 SMALL BUSINESS 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>Tabella2[[#This Row],[IMPONIBILE IVA INCLUSA]]/1.2</f>
        <v>215833.33333333334</v>
      </c>
      <c r="E253" s="5">
        <f>Tabella2[[#This Row],[IMPONIBILE IVA INCLUSA]]-Tabella2[[#This Row],[Imponibile]]</f>
        <v>43166.666666666657</v>
      </c>
      <c r="F253" s="5" t="str">
        <f>_xlfn.CONCAT(Tabella2[[#This Row],[MONITOR]]," ",Tabella2[[#This Row],[DESC]])</f>
        <v>HOME ESSENTIALS 98 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>Tabella2[[#This Row],[IMPONIBILE IVA INCLUSA]]/1.2</f>
        <v>228333.33333333334</v>
      </c>
      <c r="E254" s="5">
        <f>Tabella2[[#This Row],[IMPONIBILE IVA INCLUSA]]-Tabella2[[#This Row],[Imponibile]]</f>
        <v>45666.666666666657</v>
      </c>
      <c r="F254" s="5" t="str">
        <f>_xlfn.CONCAT(Tabella2[[#This Row],[MONITOR]]," ",Tabella2[[#This Row],[DESC]])</f>
        <v>FRONTPAGE 98 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>Tabella2[[#This Row],[IMPONIBILE IVA INCLUSA]]/1.2</f>
        <v>812500</v>
      </c>
      <c r="E255" s="5">
        <f>Tabella2[[#This Row],[IMPONIBILE IVA INCLUSA]]-Tabella2[[#This Row],[Imponibile]]</f>
        <v>162500</v>
      </c>
      <c r="F255" s="5" t="str">
        <f>_xlfn.CONCAT(Tabella2[[#This Row],[MONITOR]]," ",Tabella2[[#This Row],[DESC]])</f>
        <v>OFFICE '97 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>Tabella2[[#This Row],[IMPONIBILE IVA INCLUSA]]/1.2</f>
        <v>400000</v>
      </c>
      <c r="E256" s="5">
        <f>Tabella2[[#This Row],[IMPONIBILE IVA INCLUSA]]-Tabella2[[#This Row],[Imponibile]]</f>
        <v>80000</v>
      </c>
      <c r="F256" s="5" t="str">
        <f>_xlfn.CONCAT(Tabella2[[#This Row],[MONITOR]]," ",Tabella2[[#This Row],[DESC]])</f>
        <v>OFFICE '97 Agg. 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>Tabella2[[#This Row],[IMPONIBILE IVA INCLUSA]]/1.2</f>
        <v>989166.66666666674</v>
      </c>
      <c r="E257" s="5">
        <f>Tabella2[[#This Row],[IMPONIBILE IVA INCLUSA]]-Tabella2[[#This Row],[Imponibile]]</f>
        <v>197833.33333333326</v>
      </c>
      <c r="F257" s="5" t="str">
        <f>_xlfn.CONCAT(Tabella2[[#This Row],[MONITOR]]," ",Tabella2[[#This Row],[DESC]])</f>
        <v>OFFICE '97 Professional 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>Tabella2[[#This Row],[IMPONIBILE IVA INCLUSA]]/1.2</f>
        <v>693333.33333333337</v>
      </c>
      <c r="E258" s="5">
        <f>Tabella2[[#This Row],[IMPONIBILE IVA INCLUSA]]-Tabella2[[#This Row],[Imponibile]]</f>
        <v>138666.66666666663</v>
      </c>
      <c r="F258" s="5" t="str">
        <f>_xlfn.CONCAT(Tabella2[[#This Row],[MONITOR]]," ",Tabella2[[#This Row],[DESC]])</f>
        <v>OFFICE '97 Professional Agg. 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>Tabella2[[#This Row],[IMPONIBILE IVA INCLUSA]]/1.2</f>
        <v>189166.66666666669</v>
      </c>
      <c r="E259" s="5">
        <f>Tabella2[[#This Row],[IMPONIBILE IVA INCLUSA]]-Tabella2[[#This Row],[Imponibile]]</f>
        <v>37833.333333333314</v>
      </c>
      <c r="F259" s="5" t="str">
        <f>_xlfn.CONCAT(Tabella2[[#This Row],[MONITOR]]," ",Tabella2[[#This Row],[DESC]])</f>
        <v>VISUAL BASIC 4.0 STD 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>Tabella2[[#This Row],[IMPONIBILE IVA INCLUSA]]/1.2</f>
        <v>81666.666666666672</v>
      </c>
      <c r="E260" s="5">
        <f>Tabella2[[#This Row],[IMPONIBILE IVA INCLUSA]]-Tabella2[[#This Row],[Imponibile]]</f>
        <v>16333.333333333328</v>
      </c>
      <c r="F260" s="5" t="str">
        <f>_xlfn.CONCAT(Tabella2[[#This Row],[MONITOR]]," ",Tabella2[[#This Row],[DESC]])</f>
        <v>VISUAL BASIC 4.0 Agg. 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>Tabella2[[#This Row],[IMPONIBILE IVA INCLUSA]]/1.2</f>
        <v>991666.66666666674</v>
      </c>
      <c r="E261" s="5">
        <f>Tabella2[[#This Row],[IMPONIBILE IVA INCLUSA]]-Tabella2[[#This Row],[Imponibile]]</f>
        <v>198333.33333333326</v>
      </c>
      <c r="F261" s="5" t="str">
        <f>_xlfn.CONCAT(Tabella2[[#This Row],[MONITOR]]," ",Tabella2[[#This Row],[DESC]])</f>
        <v>VISUAL BASIC 4.0 PROFESSIONAL 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>Tabella2[[#This Row],[IMPONIBILE IVA INCLUSA]]/1.2</f>
        <v>250000</v>
      </c>
      <c r="E262" s="5">
        <f>Tabella2[[#This Row],[IMPONIBILE IVA INCLUSA]]-Tabella2[[#This Row],[Imponibile]]</f>
        <v>50000</v>
      </c>
      <c r="F262" s="5" t="str">
        <f>_xlfn.CONCAT(Tabella2[[#This Row],[MONITOR]]," ",Tabella2[[#This Row],[DESC]])</f>
        <v>VISUAL BASIC 4.0 PROF. Agg. 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>Tabella2[[#This Row],[IMPONIBILE IVA INCLUSA]]/1.2</f>
        <v>2005833.3333333335</v>
      </c>
      <c r="E263" s="5">
        <f>Tabella2[[#This Row],[IMPONIBILE IVA INCLUSA]]-Tabella2[[#This Row],[Imponibile]]</f>
        <v>401166.66666666651</v>
      </c>
      <c r="F263" s="5" t="str">
        <f>_xlfn.CONCAT(Tabella2[[#This Row],[MONITOR]]," ",Tabella2[[#This Row],[DESC]])</f>
        <v>VISUAL BASIC 4.0 ENTERPRICE 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>Tabella2[[#This Row],[IMPONIBILE IVA INCLUSA]]/1.2</f>
        <v>850833.33333333337</v>
      </c>
      <c r="E264" s="5">
        <f>Tabella2[[#This Row],[IMPONIBILE IVA INCLUSA]]-Tabella2[[#This Row],[Imponibile]]</f>
        <v>170166.66666666663</v>
      </c>
      <c r="F264" s="5" t="str">
        <f>_xlfn.CONCAT(Tabella2[[#This Row],[MONITOR]]," ",Tabella2[[#This Row],[DESC]])</f>
        <v>VISUAL BASIC 4.0 ENTERPRICE Agg. 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>Tabella2[[#This Row],[IMPONIBILE IVA INCLUSA]]/1.2</f>
        <v>538333.33333333337</v>
      </c>
      <c r="E265" s="5">
        <f>Tabella2[[#This Row],[IMPONIBILE IVA INCLUSA]]-Tabella2[[#This Row],[Imponibile]]</f>
        <v>107666.66666666663</v>
      </c>
      <c r="F265" s="5" t="str">
        <f>_xlfn.CONCAT(Tabella2[[#This Row],[MONITOR]]," ",Tabella2[[#This Row],[DESC]])</f>
        <v>POWERPOINT 97 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>Tabella2[[#This Row],[IMPONIBILE IVA INCLUSA]]/1.2</f>
        <v>215833.33333333334</v>
      </c>
      <c r="E266" s="5">
        <f>Tabella2[[#This Row],[IMPONIBILE IVA INCLUSA]]-Tabella2[[#This Row],[Imponibile]]</f>
        <v>43166.666666666657</v>
      </c>
      <c r="F266" s="5" t="str">
        <f>_xlfn.CONCAT(Tabella2[[#This Row],[MONITOR]]," ",Tabella2[[#This Row],[DESC]])</f>
        <v>POWERPOINT 97 Agg. 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>Tabella2[[#This Row],[IMPONIBILE IVA INCLUSA]]/1.2</f>
        <v>160833.33333333334</v>
      </c>
      <c r="E267" s="5">
        <f>Tabella2[[#This Row],[IMPONIBILE IVA INCLUSA]]-Tabella2[[#This Row],[Imponibile]]</f>
        <v>32166.666666666657</v>
      </c>
      <c r="F267" s="5" t="str">
        <f>_xlfn.CONCAT(Tabella2[[#This Row],[MONITOR]]," ",Tabella2[[#This Row],[DESC]])</f>
        <v>PUBLISHER 3.0 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>Tabella2[[#This Row],[IMPONIBILE IVA INCLUSA]]/1.2</f>
        <v>80000</v>
      </c>
      <c r="E268" s="5">
        <f>Tabella2[[#This Row],[IMPONIBILE IVA INCLUSA]]-Tabella2[[#This Row],[Imponibile]]</f>
        <v>16000</v>
      </c>
      <c r="F268" s="5" t="str">
        <f>_xlfn.CONCAT(Tabella2[[#This Row],[MONITOR]]," ",Tabella2[[#This Row],[DESC]])</f>
        <v>PUBLISHER 3.0 Agg. 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>Tabella2[[#This Row],[IMPONIBILE IVA INCLUSA]]/1.2</f>
        <v>495000</v>
      </c>
      <c r="E269" s="5">
        <f>Tabella2[[#This Row],[IMPONIBILE IVA INCLUSA]]-Tabella2[[#This Row],[Imponibile]]</f>
        <v>99000</v>
      </c>
      <c r="F269" s="5" t="str">
        <f>_xlfn.CONCAT(Tabella2[[#This Row],[MONITOR]]," ",Tabella2[[#This Row],[DESC]])</f>
        <v>WINDOWS NT 4.0 WORKSTATION 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>Tabella2[[#This Row],[IMPONIBILE IVA INCLUSA]]/1.2</f>
        <v>235000</v>
      </c>
      <c r="E270" s="5">
        <f>Tabella2[[#This Row],[IMPONIBILE IVA INCLUSA]]-Tabella2[[#This Row],[Imponibile]]</f>
        <v>47000</v>
      </c>
      <c r="F270" s="5" t="str">
        <f>_xlfn.CONCAT(Tabella2[[#This Row],[MONITOR]]," ",Tabella2[[#This Row],[DESC]])</f>
        <v>WINDOWS NT 4.0 Agg. WORKSTATION 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>Tabella2[[#This Row],[IMPONIBILE IVA INCLUSA]]/1.2</f>
        <v>1511666.6666666667</v>
      </c>
      <c r="E271" s="5">
        <f>Tabella2[[#This Row],[IMPONIBILE IVA INCLUSA]]-Tabella2[[#This Row],[Imponibile]]</f>
        <v>302333.33333333326</v>
      </c>
      <c r="F271" s="5" t="str">
        <f>_xlfn.CONCAT(Tabella2[[#This Row],[MONITOR]]," ",Tabella2[[#This Row],[DESC]])</f>
        <v>WINDOWS NT 4.0 SERVER 5 client 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>Tabella2[[#This Row],[IMPONIBILE IVA INCLUSA]]/1.2</f>
        <v>160833.33333333334</v>
      </c>
      <c r="E272" s="5">
        <f>Tabella2[[#This Row],[IMPONIBILE IVA INCLUSA]]-Tabella2[[#This Row],[Imponibile]]</f>
        <v>32166.666666666657</v>
      </c>
      <c r="F272" s="5" t="str">
        <f>_xlfn.CONCAT(Tabella2[[#This Row],[MONITOR]]," ",Tabella2[[#This Row],[DESC]])</f>
        <v>WINDOWS 3.1 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>Tabella2[[#This Row],[IMPONIBILE IVA INCLUSA]]/1.2</f>
        <v>545000</v>
      </c>
      <c r="E273" s="5">
        <f>Tabella2[[#This Row],[IMPONIBILE IVA INCLUSA]]-Tabella2[[#This Row],[Imponibile]]</f>
        <v>109000</v>
      </c>
      <c r="F273" s="5" t="str">
        <f>_xlfn.CONCAT(Tabella2[[#This Row],[MONITOR]]," ",Tabella2[[#This Row],[DESC]])</f>
        <v>POWERPOINT 4.0 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>Tabella2[[#This Row],[IMPONIBILE IVA INCLUSA]]/1.2</f>
        <v>607500</v>
      </c>
      <c r="E274" s="5">
        <f>Tabella2[[#This Row],[IMPONIBILE IVA INCLUSA]]-Tabella2[[#This Row],[Imponibile]]</f>
        <v>121500</v>
      </c>
      <c r="F274" s="5" t="str">
        <f>_xlfn.CONCAT(Tabella2[[#This Row],[MONITOR]]," ",Tabella2[[#This Row],[DESC]])</f>
        <v>EXCEL 5.0 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>Tabella2[[#This Row],[IMPONIBILE IVA INCLUSA]]/1.2</f>
        <v>526666.66666666674</v>
      </c>
      <c r="E275" s="5">
        <f>Tabella2[[#This Row],[IMPONIBILE IVA INCLUSA]]-Tabella2[[#This Row],[Imponibile]]</f>
        <v>105333.33333333326</v>
      </c>
      <c r="F275" s="5" t="str">
        <f>_xlfn.CONCAT(Tabella2[[#This Row],[MONITOR]]," ",Tabella2[[#This Row],[DESC]])</f>
        <v>ACCESS 2.0 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>Tabella2[[#This Row],[IMPONIBILE IVA INCLUSA]]/1.2</f>
        <v>200000</v>
      </c>
      <c r="E276" s="5">
        <f>Tabella2[[#This Row],[IMPONIBILE IVA INCLUSA]]-Tabella2[[#This Row],[Imponibile]]</f>
        <v>40000</v>
      </c>
      <c r="F276" s="5" t="str">
        <f>_xlfn.CONCAT(Tabella2[[#This Row],[MONITOR]]," ",Tabella2[[#This Row],[DESC]])</f>
        <v>ACCESS 2.0 Competitivo 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>Tabella2[[#This Row],[IMPONIBILE IVA INCLUSA]]/1.2</f>
        <v>795833.33333333337</v>
      </c>
      <c r="E277" s="5">
        <f>Tabella2[[#This Row],[IMPONIBILE IVA INCLUSA]]-Tabella2[[#This Row],[Imponibile]]</f>
        <v>159166.66666666663</v>
      </c>
      <c r="F277" s="5" t="str">
        <f>_xlfn.CONCAT(Tabella2[[#This Row],[MONITOR]]," ",Tabella2[[#This Row],[DESC]])</f>
        <v xml:space="preserve">OFFICE 4.2 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>Tabella2[[#This Row],[IMPONIBILE IVA INCLUSA]]/1.2</f>
        <v>938333.33333333337</v>
      </c>
      <c r="E278" s="5">
        <f>Tabella2[[#This Row],[IMPONIBILE IVA INCLUSA]]-Tabella2[[#This Row],[Imponibile]]</f>
        <v>187666.66666666663</v>
      </c>
      <c r="F278" s="5" t="str">
        <f>_xlfn.CONCAT(Tabella2[[#This Row],[MONITOR]]," ",Tabella2[[#This Row],[DESC]])</f>
        <v xml:space="preserve">OFFICE 4.3 PROFESSIONAL 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>Tabella2[[#This Row],[IMPONIBILE IVA INCLUSA]]/1.2</f>
        <v>0</v>
      </c>
      <c r="E279" s="5">
        <f>Tabella2[[#This Row],[IMPONIBILE IVA INCLUSA]]-Tabella2[[#This Row],[Imponibile]]</f>
        <v>0</v>
      </c>
      <c r="F279" s="5" t="str">
        <f>_xlfn.CONCAT(Tabella2[[#This Row],[MONITOR]]," ",Tabella2[[#This Row],[DESC]])</f>
        <v xml:space="preserve">STAMPANTI 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>Tabella2[[#This Row],[IMPONIBILE IVA INCLUSA]]/1.2</f>
        <v>247500</v>
      </c>
      <c r="E280" s="5">
        <f>Tabella2[[#This Row],[IMPONIBILE IVA INCLUSA]]-Tabella2[[#This Row],[Imponibile]]</f>
        <v>49500</v>
      </c>
      <c r="F280" s="5" t="str">
        <f>_xlfn.CONCAT(Tabella2[[#This Row],[MONITOR]]," ",Tabella2[[#This Row],[DESC]])</f>
        <v>STAMP.EPSON LX300 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>Tabella2[[#This Row],[IMPONIBILE IVA INCLUSA]]/1.2</f>
        <v>538333.33333333337</v>
      </c>
      <c r="E281" s="5">
        <f>Tabella2[[#This Row],[IMPONIBILE IVA INCLUSA]]-Tabella2[[#This Row],[Imponibile]]</f>
        <v>107666.66666666663</v>
      </c>
      <c r="F281" s="5" t="str">
        <f>_xlfn.CONCAT(Tabella2[[#This Row],[MONITOR]]," ",Tabella2[[#This Row],[DESC]])</f>
        <v>STAMP.EPSON LX1050+ 9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>Tabella2[[#This Row],[IMPONIBILE IVA INCLUSA]]/1.2</f>
        <v>595000</v>
      </c>
      <c r="E282" s="5">
        <f>Tabella2[[#This Row],[IMPONIBILE IVA INCLUSA]]-Tabella2[[#This Row],[Imponibile]]</f>
        <v>119000</v>
      </c>
      <c r="F282" s="5" t="str">
        <f>_xlfn.CONCAT(Tabella2[[#This Row],[MONITOR]]," ",Tabella2[[#This Row],[DESC]])</f>
        <v>STAMP.EPSON FX870 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>Tabella2[[#This Row],[IMPONIBILE IVA INCLUSA]]/1.2</f>
        <v>672500</v>
      </c>
      <c r="E283" s="5">
        <f>Tabella2[[#This Row],[IMPONIBILE IVA INCLUSA]]-Tabella2[[#This Row],[Imponibile]]</f>
        <v>134500</v>
      </c>
      <c r="F283" s="5" t="str">
        <f>_xlfn.CONCAT(Tabella2[[#This Row],[MONITOR]]," ",Tabella2[[#This Row],[DESC]])</f>
        <v>STAMP.EPSON FX1170 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>Tabella2[[#This Row],[IMPONIBILE IVA INCLUSA]]/1.2</f>
        <v>492500</v>
      </c>
      <c r="E284" s="5">
        <f>Tabella2[[#This Row],[IMPONIBILE IVA INCLUSA]]-Tabella2[[#This Row],[Imponibile]]</f>
        <v>98500</v>
      </c>
      <c r="F284" s="5" t="str">
        <f>_xlfn.CONCAT(Tabella2[[#This Row],[MONITOR]]," ",Tabella2[[#This Row],[DESC]])</f>
        <v>STAMP.EPSON LQ570+ 24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>Tabella2[[#This Row],[IMPONIBILE IVA INCLUSA]]/1.2</f>
        <v>765000</v>
      </c>
      <c r="E285" s="5">
        <f>Tabella2[[#This Row],[IMPONIBILE IVA INCLUSA]]-Tabella2[[#This Row],[Imponibile]]</f>
        <v>153000</v>
      </c>
      <c r="F285" s="5" t="str">
        <f>_xlfn.CONCAT(Tabella2[[#This Row],[MONITOR]]," ",Tabella2[[#This Row],[DESC]])</f>
        <v>STAMP.EPSON LQ2070+ 24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>Tabella2[[#This Row],[IMPONIBILE IVA INCLUSA]]/1.2</f>
        <v>1054166.6666666667</v>
      </c>
      <c r="E286" s="5">
        <f>Tabella2[[#This Row],[IMPONIBILE IVA INCLUSA]]-Tabella2[[#This Row],[Imponibile]]</f>
        <v>210833.33333333326</v>
      </c>
      <c r="F286" s="5" t="str">
        <f>_xlfn.CONCAT(Tabella2[[#This Row],[MONITOR]]," ",Tabella2[[#This Row],[DESC]])</f>
        <v>STAMP.EPSON LQ 2170 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>Tabella2[[#This Row],[IMPONIBILE IVA INCLUSA]]/1.2</f>
        <v>213333.33333333334</v>
      </c>
      <c r="E287" s="5">
        <f>Tabella2[[#This Row],[IMPONIBILE IVA INCLUSA]]-Tabella2[[#This Row],[Imponibile]]</f>
        <v>42666.666666666657</v>
      </c>
      <c r="F287" s="5" t="str">
        <f>_xlfn.CONCAT(Tabella2[[#This Row],[MONITOR]]," ",Tabella2[[#This Row],[DESC]])</f>
        <v>STAMP.EPSON STYLUS 300COLOR 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>Tabella2[[#This Row],[IMPONIBILE IVA INCLUSA]]/1.2</f>
        <v>309166.66666666669</v>
      </c>
      <c r="E288" s="5">
        <f>Tabella2[[#This Row],[IMPONIBILE IVA INCLUSA]]-Tabella2[[#This Row],[Imponibile]]</f>
        <v>61833.333333333314</v>
      </c>
      <c r="F288" s="5" t="str">
        <f>_xlfn.CONCAT(Tabella2[[#This Row],[MONITOR]]," ",Tabella2[[#This Row],[DESC]])</f>
        <v>STAMP.EPSON STYLUS 400COLOR 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>Tabella2[[#This Row],[IMPONIBILE IVA INCLUSA]]/1.2</f>
        <v>380833.33333333337</v>
      </c>
      <c r="E289" s="5">
        <f>Tabella2[[#This Row],[IMPONIBILE IVA INCLUSA]]-Tabella2[[#This Row],[Imponibile]]</f>
        <v>76166.666666666628</v>
      </c>
      <c r="F289" s="5" t="str">
        <f>_xlfn.CONCAT(Tabella2[[#This Row],[MONITOR]]," ",Tabella2[[#This Row],[DESC]])</f>
        <v>STAMP.EPSON STYLUS 600COLOR 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>Tabella2[[#This Row],[IMPONIBILE IVA INCLUSA]]/1.2</f>
        <v>535000</v>
      </c>
      <c r="E290" s="5">
        <f>Tabella2[[#This Row],[IMPONIBILE IVA INCLUSA]]-Tabella2[[#This Row],[Imponibile]]</f>
        <v>107000</v>
      </c>
      <c r="F290" s="5" t="str">
        <f>_xlfn.CONCAT(Tabella2[[#This Row],[MONITOR]]," ",Tabella2[[#This Row],[DESC]])</f>
        <v>STAMP.EPSON STYLUS 800COLOR 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>Tabella2[[#This Row],[IMPONIBILE IVA INCLUSA]]/1.2</f>
        <v>1309166.6666666667</v>
      </c>
      <c r="E291" s="5">
        <f>Tabella2[[#This Row],[IMPONIBILE IVA INCLUSA]]-Tabella2[[#This Row],[Imponibile]]</f>
        <v>261833.33333333326</v>
      </c>
      <c r="F291" s="5" t="str">
        <f>_xlfn.CONCAT(Tabella2[[#This Row],[MONITOR]]," ",Tabella2[[#This Row],[DESC]])</f>
        <v>STAMP.EPSON STYLUS 1520COLOR 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>Tabella2[[#This Row],[IMPONIBILE IVA INCLUSA]]/1.2</f>
        <v>630000</v>
      </c>
      <c r="E292" s="5">
        <f>Tabella2[[#This Row],[IMPONIBILE IVA INCLUSA]]-Tabella2[[#This Row],[Imponibile]]</f>
        <v>126000</v>
      </c>
      <c r="F292" s="5" t="str">
        <f>_xlfn.CONCAT(Tabella2[[#This Row],[MONITOR]]," ",Tabella2[[#This Row],[DESC]])</f>
        <v>STAMP.EPSON STYLUS 1000 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>Tabella2[[#This Row],[IMPONIBILE IVA INCLUSA]]/1.2</f>
        <v>1309166.6666666667</v>
      </c>
      <c r="E293" s="5">
        <f>Tabella2[[#This Row],[IMPONIBILE IVA INCLUSA]]-Tabella2[[#This Row],[Imponibile]]</f>
        <v>261833.33333333326</v>
      </c>
      <c r="F293" s="5" t="str">
        <f>_xlfn.CONCAT(Tabella2[[#This Row],[MONITOR]]," ",Tabella2[[#This Row],[DESC]])</f>
        <v>STAMP.EPSON STYLUS PRO XL+ 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>Tabella2[[#This Row],[IMPONIBILE IVA INCLUSA]]/1.2</f>
        <v>2263333.3333333335</v>
      </c>
      <c r="E294" s="5">
        <f>Tabella2[[#This Row],[IMPONIBILE IVA INCLUSA]]-Tabella2[[#This Row],[Imponibile]]</f>
        <v>452666.66666666651</v>
      </c>
      <c r="F294" s="5" t="str">
        <f>_xlfn.CONCAT(Tabella2[[#This Row],[MONITOR]]," ",Tabella2[[#This Row],[DESC]])</f>
        <v xml:space="preserve">STAMP.EPSON STYLUS  3000 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>Tabella2[[#This Row],[IMPONIBILE IVA INCLUSA]]/1.2</f>
        <v>533333.33333333337</v>
      </c>
      <c r="E295" s="5">
        <f>Tabella2[[#This Row],[IMPONIBILE IVA INCLUSA]]-Tabella2[[#This Row],[Imponibile]]</f>
        <v>106666.66666666663</v>
      </c>
      <c r="F295" s="5" t="str">
        <f>_xlfn.CONCAT(Tabella2[[#This Row],[MONITOR]]," ",Tabella2[[#This Row],[DESC]])</f>
        <v xml:space="preserve">STAMP.EPSON STYLUS PHOTO 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>Tabella2[[#This Row],[IMPONIBILE IVA INCLUSA]]/1.2</f>
        <v>212500</v>
      </c>
      <c r="E296" s="5">
        <f>Tabella2[[#This Row],[IMPONIBILE IVA INCLUSA]]-Tabella2[[#This Row],[Imponibile]]</f>
        <v>42500</v>
      </c>
      <c r="F296" s="5" t="str">
        <f>_xlfn.CONCAT(Tabella2[[#This Row],[MONITOR]]," ",Tabella2[[#This Row],[DESC]])</f>
        <v>STAMP. CANON BJ-250 COLOR 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>Tabella2[[#This Row],[IMPONIBILE IVA INCLUSA]]/1.2</f>
        <v>344166.66666666669</v>
      </c>
      <c r="E297" s="5">
        <f>Tabella2[[#This Row],[IMPONIBILE IVA INCLUSA]]-Tabella2[[#This Row],[Imponibile]]</f>
        <v>68833.333333333314</v>
      </c>
      <c r="F297" s="5" t="str">
        <f>_xlfn.CONCAT(Tabella2[[#This Row],[MONITOR]]," ",Tabella2[[#This Row],[DESC]])</f>
        <v>STAMP. CANON BJC-80 COLOR 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>Tabella2[[#This Row],[IMPONIBILE IVA INCLUSA]]/1.2</f>
        <v>300833.33333333337</v>
      </c>
      <c r="E298" s="5">
        <f>Tabella2[[#This Row],[IMPONIBILE IVA INCLUSA]]-Tabella2[[#This Row],[Imponibile]]</f>
        <v>60166.666666666628</v>
      </c>
      <c r="F298" s="5" t="str">
        <f>_xlfn.CONCAT(Tabella2[[#This Row],[MONITOR]]," ",Tabella2[[#This Row],[DESC]])</f>
        <v>STAMP. CANON BJC-4300 COLOR 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>Tabella2[[#This Row],[IMPONIBILE IVA INCLUSA]]/1.2</f>
        <v>453333.33333333337</v>
      </c>
      <c r="E299" s="5">
        <f>Tabella2[[#This Row],[IMPONIBILE IVA INCLUSA]]-Tabella2[[#This Row],[Imponibile]]</f>
        <v>90666.666666666628</v>
      </c>
      <c r="F299" s="5" t="str">
        <f>_xlfn.CONCAT(Tabella2[[#This Row],[MONITOR]]," ",Tabella2[[#This Row],[DESC]])</f>
        <v>STAMP. CANON BJC-4550 COLOR 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>Tabella2[[#This Row],[IMPONIBILE IVA INCLUSA]]/1.2</f>
        <v>565000</v>
      </c>
      <c r="E300" s="5">
        <f>Tabella2[[#This Row],[IMPONIBILE IVA INCLUSA]]-Tabella2[[#This Row],[Imponibile]]</f>
        <v>113000</v>
      </c>
      <c r="F300" s="5" t="str">
        <f>_xlfn.CONCAT(Tabella2[[#This Row],[MONITOR]]," ",Tabella2[[#This Row],[DESC]])</f>
        <v>STAMP. CANON BJC-4650 COLOR 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>Tabella2[[#This Row],[IMPONIBILE IVA INCLUSA]]/1.2</f>
        <v>878333.33333333337</v>
      </c>
      <c r="E301" s="5">
        <f>Tabella2[[#This Row],[IMPONIBILE IVA INCLUSA]]-Tabella2[[#This Row],[Imponibile]]</f>
        <v>175666.66666666663</v>
      </c>
      <c r="F301" s="5" t="str">
        <f>_xlfn.CONCAT(Tabella2[[#This Row],[MONITOR]]," ",Tabella2[[#This Row],[DESC]])</f>
        <v>STAMP. CANON BJC-5500 COLOR 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>Tabella2[[#This Row],[IMPONIBILE IVA INCLUSA]]/1.2</f>
        <v>401666.66666666669</v>
      </c>
      <c r="E302" s="5">
        <f>Tabella2[[#This Row],[IMPONIBILE IVA INCLUSA]]-Tabella2[[#This Row],[Imponibile]]</f>
        <v>80333.333333333314</v>
      </c>
      <c r="F302" s="5" t="str">
        <f>_xlfn.CONCAT(Tabella2[[#This Row],[MONITOR]]," ",Tabella2[[#This Row],[DESC]])</f>
        <v>STAMP. CANON BJC-620 COLOR 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>Tabella2[[#This Row],[IMPONIBILE IVA INCLUSA]]/1.2</f>
        <v>601666.66666666674</v>
      </c>
      <c r="E303" s="5">
        <f>Tabella2[[#This Row],[IMPONIBILE IVA INCLUSA]]-Tabella2[[#This Row],[Imponibile]]</f>
        <v>120333.33333333326</v>
      </c>
      <c r="F303" s="5" t="str">
        <f>_xlfn.CONCAT(Tabella2[[#This Row],[MONITOR]]," ",Tabella2[[#This Row],[DESC]])</f>
        <v>STAMP. CANON BJC-7000 COLOR 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>Tabella2[[#This Row],[IMPONIBILE IVA INCLUSA]]/1.2</f>
        <v>224166.66666666669</v>
      </c>
      <c r="E304" s="5">
        <f>Tabella2[[#This Row],[IMPONIBILE IVA INCLUSA]]-Tabella2[[#This Row],[Imponibile]]</f>
        <v>44833.333333333314</v>
      </c>
      <c r="F304" s="5" t="str">
        <f>_xlfn.CONCAT(Tabella2[[#This Row],[MONITOR]]," ",Tabella2[[#This Row],[DESC]])</f>
        <v>STAMP. HP 400L 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>Tabella2[[#This Row],[IMPONIBILE IVA INCLUSA]]/1.2</f>
        <v>309166.66666666669</v>
      </c>
      <c r="E305" s="5">
        <f>Tabella2[[#This Row],[IMPONIBILE IVA INCLUSA]]-Tabella2[[#This Row],[Imponibile]]</f>
        <v>61833.333333333314</v>
      </c>
      <c r="F305" s="5" t="str">
        <f>_xlfn.CONCAT(Tabella2[[#This Row],[MONITOR]]," ",Tabella2[[#This Row],[DESC]])</f>
        <v>STAMP. HP 670 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>Tabella2[[#This Row],[IMPONIBILE IVA INCLUSA]]/1.2</f>
        <v>385000</v>
      </c>
      <c r="E306" s="5">
        <f>Tabella2[[#This Row],[IMPONIBILE IVA INCLUSA]]-Tabella2[[#This Row],[Imponibile]]</f>
        <v>77000</v>
      </c>
      <c r="F306" s="5" t="str">
        <f>_xlfn.CONCAT(Tabella2[[#This Row],[MONITOR]]," ",Tabella2[[#This Row],[DESC]])</f>
        <v>STAMP. HP 690+ 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>Tabella2[[#This Row],[IMPONIBILE IVA INCLUSA]]/1.2</f>
        <v>450833.33333333337</v>
      </c>
      <c r="E307" s="5">
        <f>Tabella2[[#This Row],[IMPONIBILE IVA INCLUSA]]-Tabella2[[#This Row],[Imponibile]]</f>
        <v>90166.666666666628</v>
      </c>
      <c r="F307" s="5" t="str">
        <f>_xlfn.CONCAT(Tabella2[[#This Row],[MONITOR]]," ",Tabella2[[#This Row],[DESC]])</f>
        <v>STAMP. HP 720C 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>Tabella2[[#This Row],[IMPONIBILE IVA INCLUSA]]/1.2</f>
        <v>540000</v>
      </c>
      <c r="E308" s="5">
        <f>Tabella2[[#This Row],[IMPONIBILE IVA INCLUSA]]-Tabella2[[#This Row],[Imponibile]]</f>
        <v>108000</v>
      </c>
      <c r="F308" s="5" t="str">
        <f>_xlfn.CONCAT(Tabella2[[#This Row],[MONITOR]]," ",Tabella2[[#This Row],[DESC]])</f>
        <v>STAMP. HP 870 CXI 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>Tabella2[[#This Row],[IMPONIBILE IVA INCLUSA]]/1.2</f>
        <v>536666.66666666674</v>
      </c>
      <c r="E309" s="5">
        <f>Tabella2[[#This Row],[IMPONIBILE IVA INCLUSA]]-Tabella2[[#This Row],[Imponibile]]</f>
        <v>107333.33333333326</v>
      </c>
      <c r="F309" s="5" t="str">
        <f>_xlfn.CONCAT(Tabella2[[#This Row],[MONITOR]]," ",Tabella2[[#This Row],[DESC]])</f>
        <v>STAMP. HP 890C 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>Tabella2[[#This Row],[IMPONIBILE IVA INCLUSA]]/1.2</f>
        <v>751666.66666666674</v>
      </c>
      <c r="E310" s="5">
        <f>Tabella2[[#This Row],[IMPONIBILE IVA INCLUSA]]-Tabella2[[#This Row],[Imponibile]]</f>
        <v>150333.33333333326</v>
      </c>
      <c r="F310" s="5" t="str">
        <f>_xlfn.CONCAT(Tabella2[[#This Row],[MONITOR]]," ",Tabella2[[#This Row],[DESC]])</f>
        <v>STAMP. HP 1100C 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>Tabella2[[#This Row],[IMPONIBILE IVA INCLUSA]]/1.2</f>
        <v>601666.66666666674</v>
      </c>
      <c r="E311" s="5">
        <f>Tabella2[[#This Row],[IMPONIBILE IVA INCLUSA]]-Tabella2[[#This Row],[Imponibile]]</f>
        <v>120333.33333333326</v>
      </c>
      <c r="F311" s="5" t="str">
        <f>_xlfn.CONCAT(Tabella2[[#This Row],[MONITOR]]," ",Tabella2[[#This Row],[DESC]])</f>
        <v>STAMP. HP 6L 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>Tabella2[[#This Row],[IMPONIBILE IVA INCLUSA]]/1.2</f>
        <v>1214166.6666666667</v>
      </c>
      <c r="E312" s="5">
        <f>Tabella2[[#This Row],[IMPONIBILE IVA INCLUSA]]-Tabella2[[#This Row],[Imponibile]]</f>
        <v>242833.33333333326</v>
      </c>
      <c r="F312" s="5" t="str">
        <f>_xlfn.CONCAT(Tabella2[[#This Row],[MONITOR]]," ",Tabella2[[#This Row],[DESC]])</f>
        <v>STAMP. HP 6P 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>Tabella2[[#This Row],[IMPONIBILE IVA INCLUSA]]/1.2</f>
        <v>1488333.3333333335</v>
      </c>
      <c r="E313" s="5">
        <f>Tabella2[[#This Row],[IMPONIBILE IVA INCLUSA]]-Tabella2[[#This Row],[Imponibile]]</f>
        <v>297666.66666666651</v>
      </c>
      <c r="F313" s="5" t="str">
        <f>_xlfn.CONCAT(Tabella2[[#This Row],[MONITOR]]," ",Tabella2[[#This Row],[DESC]])</f>
        <v>STAMP. HP 6MP 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>Tabella2[[#This Row],[IMPONIBILE IVA INCLUSA]]/1.2</f>
        <v>0</v>
      </c>
      <c r="E314" s="5">
        <f>Tabella2[[#This Row],[IMPONIBILE IVA INCLUSA]]-Tabella2[[#This Row],[Imponibile]]</f>
        <v>0</v>
      </c>
      <c r="F314" s="5" t="str">
        <f>_xlfn.CONCAT(Tabella2[[#This Row],[MONITOR]]," ",Tabella2[[#This Row],[DESC]])</f>
        <v xml:space="preserve">CABINATI 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>Tabella2[[#This Row],[IMPONIBILE IVA INCLUSA]]/1.2</f>
        <v>70833.333333333343</v>
      </c>
      <c r="E315" s="5">
        <f>Tabella2[[#This Row],[IMPONIBILE IVA INCLUSA]]-Tabella2[[#This Row],[Imponibile]]</f>
        <v>14166.666666666657</v>
      </c>
      <c r="F315" s="5" t="str">
        <f>_xlfn.CONCAT(Tabella2[[#This Row],[MONITOR]]," ",Tabella2[[#This Row],[DESC]])</f>
        <v>CASE DESKTOP   CE CK 131-6 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>Tabella2[[#This Row],[IMPONIBILE IVA INCLUSA]]/1.2</f>
        <v>70000</v>
      </c>
      <c r="E316" s="5">
        <f>Tabella2[[#This Row],[IMPONIBILE IVA INCLUSA]]-Tabella2[[#This Row],[Imponibile]]</f>
        <v>14000</v>
      </c>
      <c r="F316" s="5" t="str">
        <f>_xlfn.CONCAT(Tabella2[[#This Row],[MONITOR]]," ",Tabella2[[#This Row],[DESC]])</f>
        <v>CASE MINITOWER CE CK 136-1 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>Tabella2[[#This Row],[IMPONIBILE IVA INCLUSA]]/1.2</f>
        <v>95833.333333333343</v>
      </c>
      <c r="E317" s="5">
        <f>Tabella2[[#This Row],[IMPONIBILE IVA INCLUSA]]-Tabella2[[#This Row],[Imponibile]]</f>
        <v>19166.666666666657</v>
      </c>
      <c r="F317" s="5" t="str">
        <f>_xlfn.CONCAT(Tabella2[[#This Row],[MONITOR]]," ",Tabella2[[#This Row],[DESC]])</f>
        <v xml:space="preserve">CASE MIDITOWER CE CK 135-1 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>Tabella2[[#This Row],[IMPONIBILE IVA INCLUSA]]/1.2</f>
        <v>126666.66666666667</v>
      </c>
      <c r="E318" s="5">
        <f>Tabella2[[#This Row],[IMPONIBILE IVA INCLUSA]]-Tabella2[[#This Row],[Imponibile]]</f>
        <v>25333.333333333328</v>
      </c>
      <c r="F318" s="5" t="str">
        <f>_xlfn.CONCAT(Tabella2[[#This Row],[MONITOR]]," ",Tabella2[[#This Row],[DESC]])</f>
        <v xml:space="preserve">CASE BIG TOWER CE   CK139-1 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>Tabella2[[#This Row],[IMPONIBILE IVA INCLUSA]]/1.2</f>
        <v>68333.333333333343</v>
      </c>
      <c r="E319" s="5">
        <f>Tabella2[[#This Row],[IMPONIBILE IVA INCLUSA]]-Tabella2[[#This Row],[Imponibile]]</f>
        <v>13666.666666666657</v>
      </c>
      <c r="F319" s="5" t="str">
        <f>_xlfn.CONCAT(Tabella2[[#This Row],[MONITOR]]," ",Tabella2[[#This Row],[DESC]])</f>
        <v>CASE DESKTOP CE CK 131-8 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>Tabella2[[#This Row],[IMPONIBILE IVA INCLUSA]]/1.2</f>
        <v>70000</v>
      </c>
      <c r="E320" s="5">
        <f>Tabella2[[#This Row],[IMPONIBILE IVA INCLUSA]]-Tabella2[[#This Row],[Imponibile]]</f>
        <v>14000</v>
      </c>
      <c r="F320" s="5" t="str">
        <f>_xlfn.CONCAT(Tabella2[[#This Row],[MONITOR]]," ",Tabella2[[#This Row],[DESC]])</f>
        <v>CASE SUB-MIDITOWER CE  CK 132-3 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>Tabella2[[#This Row],[IMPONIBILE IVA INCLUSA]]/1.2</f>
        <v>95833.333333333343</v>
      </c>
      <c r="E321" s="5">
        <f>Tabella2[[#This Row],[IMPONIBILE IVA INCLUSA]]-Tabella2[[#This Row],[Imponibile]]</f>
        <v>19166.666666666657</v>
      </c>
      <c r="F321" s="5" t="str">
        <f>_xlfn.CONCAT(Tabella2[[#This Row],[MONITOR]]," ",Tabella2[[#This Row],[DESC]])</f>
        <v>CASE  MIDITOWER CE  CK 135-2 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>Tabella2[[#This Row],[IMPONIBILE IVA INCLUSA]]/1.2</f>
        <v>127500</v>
      </c>
      <c r="E322" s="5">
        <f>Tabella2[[#This Row],[IMPONIBILE IVA INCLUSA]]-Tabella2[[#This Row],[Imponibile]]</f>
        <v>25500</v>
      </c>
      <c r="F322" s="5" t="str">
        <f>_xlfn.CONCAT(Tabella2[[#This Row],[MONITOR]]," ",Tabella2[[#This Row],[DESC]])</f>
        <v>CASE TOWER CE CK 139-2 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>Tabella2[[#This Row],[IMPONIBILE IVA INCLUSA]]/1.2</f>
        <v>66666.666666666672</v>
      </c>
      <c r="E323" s="5">
        <f>Tabella2[[#This Row],[IMPONIBILE IVA INCLUSA]]-Tabella2[[#This Row],[Imponibile]]</f>
        <v>13333.333333333328</v>
      </c>
      <c r="F323" s="5" t="str">
        <f>_xlfn.CONCAT(Tabella2[[#This Row],[MONITOR]]," ",Tabella2[[#This Row],[DESC]])</f>
        <v>CASE MIDITOWER BC VIP 432 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>Tabella2[[#This Row],[IMPONIBILE IVA INCLUSA]]/1.2</f>
        <v>85000</v>
      </c>
      <c r="E324" s="5">
        <f>Tabella2[[#This Row],[IMPONIBILE IVA INCLUSA]]-Tabella2[[#This Row],[Imponibile]]</f>
        <v>17000</v>
      </c>
      <c r="F324" s="5" t="str">
        <f>_xlfn.CONCAT(Tabella2[[#This Row],[MONITOR]]," ",Tabella2[[#This Row],[DESC]])</f>
        <v>CASE TOWER BC VIP 730 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>Tabella2[[#This Row],[IMPONIBILE IVA INCLUSA]]/1.2</f>
        <v>0</v>
      </c>
      <c r="E325" s="5">
        <f>Tabella2[[#This Row],[IMPONIBILE IVA INCLUSA]]-Tabella2[[#This Row],[Imponibile]]</f>
        <v>0</v>
      </c>
      <c r="F325" s="5" t="str">
        <f>_xlfn.CONCAT(Tabella2[[#This Row],[MONITOR]]," ",Tabella2[[#This Row],[DESC]])</f>
        <v xml:space="preserve">GRUPPI DI CONTINUITA' 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>Tabella2[[#This Row],[IMPONIBILE IVA INCLUSA]]/1.2</f>
        <v>165000</v>
      </c>
      <c r="E326" s="5">
        <f>Tabella2[[#This Row],[IMPONIBILE IVA INCLUSA]]-Tabella2[[#This Row],[Imponibile]]</f>
        <v>33000</v>
      </c>
      <c r="F326" s="5" t="str">
        <f>_xlfn.CONCAT(Tabella2[[#This Row],[MONITOR]]," ",Tabella2[[#This Row],[DESC]])</f>
        <v>GR.CONT.REVOLUTION E300 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>Tabella2[[#This Row],[IMPONIBILE IVA INCLUSA]]/1.2</f>
        <v>194166.66666666669</v>
      </c>
      <c r="E327" s="5">
        <f>Tabella2[[#This Row],[IMPONIBILE IVA INCLUSA]]-Tabella2[[#This Row],[Imponibile]]</f>
        <v>38833.333333333314</v>
      </c>
      <c r="F327" s="5" t="str">
        <f>_xlfn.CONCAT(Tabella2[[#This Row],[MONITOR]]," ",Tabella2[[#This Row],[DESC]])</f>
        <v>GR.CONT.REVOLUTION F450 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>Tabella2[[#This Row],[IMPONIBILE IVA INCLUSA]]/1.2</f>
        <v>232500</v>
      </c>
      <c r="E328" s="5">
        <f>Tabella2[[#This Row],[IMPONIBILE IVA INCLUSA]]-Tabella2[[#This Row],[Imponibile]]</f>
        <v>46500</v>
      </c>
      <c r="F328" s="5" t="str">
        <f>_xlfn.CONCAT(Tabella2[[#This Row],[MONITOR]]," ",Tabella2[[#This Row],[DESC]])</f>
        <v>GR.CONT.REVOLUTION L600 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>Tabella2[[#This Row],[IMPONIBILE IVA INCLUSA]]/1.2</f>
        <v>248333.33333333334</v>
      </c>
      <c r="E329" s="5">
        <f>Tabella2[[#This Row],[IMPONIBILE IVA INCLUSA]]-Tabella2[[#This Row],[Imponibile]]</f>
        <v>49666.666666666657</v>
      </c>
      <c r="F329" s="5" t="str">
        <f>_xlfn.CONCAT(Tabella2[[#This Row],[MONITOR]]," ",Tabella2[[#This Row],[DESC]])</f>
        <v>GR.CONT.POWER PRO 600 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>Tabella2[[#This Row],[IMPONIBILE IVA INCLUSA]]/1.2</f>
        <v>398333.33333333337</v>
      </c>
      <c r="E330" s="5">
        <f>Tabella2[[#This Row],[IMPONIBILE IVA INCLUSA]]-Tabella2[[#This Row],[Imponibile]]</f>
        <v>79666.666666666628</v>
      </c>
      <c r="F330" s="5" t="str">
        <f>_xlfn.CONCAT(Tabella2[[#This Row],[MONITOR]]," ",Tabella2[[#This Row],[DESC]])</f>
        <v>GR.CONT.POWER PRO 750 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>Tabella2[[#This Row],[IMPONIBILE IVA INCLUSA]]/1.2</f>
        <v>521666.66666666669</v>
      </c>
      <c r="E331" s="5">
        <f>Tabella2[[#This Row],[IMPONIBILE IVA INCLUSA]]-Tabella2[[#This Row],[Imponibile]]</f>
        <v>104333.33333333331</v>
      </c>
      <c r="F331" s="5" t="str">
        <f>_xlfn.CONCAT(Tabella2[[#This Row],[MONITOR]]," ",Tabella2[[#This Row],[DESC]])</f>
        <v>GR.CONT.POWER PRO 900 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>Tabella2[[#This Row],[IMPONIBILE IVA INCLUSA]]/1.2</f>
        <v>630833.33333333337</v>
      </c>
      <c r="E332" s="5">
        <f>Tabella2[[#This Row],[IMPONIBILE IVA INCLUSA]]-Tabella2[[#This Row],[Imponibile]]</f>
        <v>126166.66666666663</v>
      </c>
      <c r="F332" s="5" t="str">
        <f>_xlfn.CONCAT(Tabella2[[#This Row],[MONITOR]]," ",Tabella2[[#This Row],[DESC]])</f>
        <v>GR.CONT.POWER PRO 1000 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>Tabella2[[#This Row],[IMPONIBILE IVA INCLUSA]]/1.2</f>
        <v>940000</v>
      </c>
      <c r="E333" s="5">
        <f>Tabella2[[#This Row],[IMPONIBILE IVA INCLUSA]]-Tabella2[[#This Row],[Imponibile]]</f>
        <v>188000</v>
      </c>
      <c r="F333" s="5" t="str">
        <f>_xlfn.CONCAT(Tabella2[[#This Row],[MONITOR]]," ",Tabella2[[#This Row],[DESC]])</f>
        <v>GR.CONT.POWER PRO 1600 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>Tabella2[[#This Row],[IMPONIBILE IVA INCLUSA]]/1.2</f>
        <v>1272500</v>
      </c>
      <c r="E334" s="5">
        <f>Tabella2[[#This Row],[IMPONIBILE IVA INCLUSA]]-Tabella2[[#This Row],[Imponibile]]</f>
        <v>254500</v>
      </c>
      <c r="F334" s="5" t="str">
        <f>_xlfn.CONCAT(Tabella2[[#This Row],[MONITOR]]," ",Tabella2[[#This Row],[DESC]])</f>
        <v>GR.CONT.POWER PRO 2400 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>Tabella2[[#This Row],[IMPONIBILE IVA INCLUSA]]/1.2</f>
        <v>3445000</v>
      </c>
      <c r="E335" s="5">
        <f>Tabella2[[#This Row],[IMPONIBILE IVA INCLUSA]]-Tabella2[[#This Row],[Imponibile]]</f>
        <v>689000</v>
      </c>
      <c r="F335" s="5" t="str">
        <f>_xlfn.CONCAT(Tabella2[[#This Row],[MONITOR]]," ",Tabella2[[#This Row],[DESC]])</f>
        <v>GR.CONT.POWERSAVE 4000 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>Tabella2[[#This Row],[IMPONIBILE IVA INCLUSA]]/1.2</f>
        <v>5708333.333333334</v>
      </c>
      <c r="E336" s="5">
        <f>Tabella2[[#This Row],[IMPONIBILE IVA INCLUSA]]-Tabella2[[#This Row],[Imponibile]]</f>
        <v>1141666.666666666</v>
      </c>
      <c r="F336" s="5" t="str">
        <f>_xlfn.CONCAT(Tabella2[[#This Row],[MONITOR]]," ",Tabella2[[#This Row],[DESC]])</f>
        <v>GR.CONT.POWERSAVE 7500 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>Tabella2[[#This Row],[IMPONIBILE IVA INCLUSA]]/1.2</f>
        <v>9760000</v>
      </c>
      <c r="E337" s="5">
        <f>Tabella2[[#This Row],[IMPONIBILE IVA INCLUSA]]-Tabella2[[#This Row],[Imponibile]]</f>
        <v>1952000</v>
      </c>
      <c r="F337" s="5" t="str">
        <f>_xlfn.CONCAT(Tabella2[[#This Row],[MONITOR]]," ",Tabella2[[#This Row],[DESC]])</f>
        <v>GR.CONT.POWERSAVE 12500 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honeticPr fontId="9" type="noConversion"/>
  <pageMargins left="0.75" right="0.75" top="1" bottom="1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F17" sqref="F17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tr">
        <f t="shared" ref="C1:C8" si="0">IF($B2=70,"buono",IF($B2=60,"discreto",IF($B2=40,"buono","respinto")))</f>
        <v>buono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IF(B2=0,"respinto",IF(B2=40,"sufficiente",IF(B2=60,"discreto",IF(B2=70,"buono",""))))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ref="C3:C8" si="1">IF(B3=0,"respinto",IF(B3=40,"sufficiente",IF(B3=60,"discreto",IF(B3=70,"buono",""))))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1"/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1"/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1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1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1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C10" s="41" t="str">
        <f ca="1">_xlfn.FORMULATEXT(C8)</f>
        <v>=SE(B8=0;"respinto";SE(B8=40;"sufficiente";SE(B8=60;"discreto";SE(B8=70;"buono";""))))</v>
      </c>
      <c r="D10" s="41"/>
      <c r="E10" s="42"/>
      <c r="F10" s="42"/>
      <c r="G10" s="42"/>
      <c r="H10" s="4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opLeftCell="A11" workbookViewId="0">
      <selection activeCell="K30" sqref="K30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9.5703125" customWidth="1"/>
    <col min="5" max="5" width="23.7109375" customWidth="1"/>
    <col min="6" max="6" width="3.7109375" customWidth="1"/>
    <col min="7" max="7" width="12.42578125" bestFit="1" customWidth="1"/>
    <col min="8" max="9" width="14" bestFit="1" customWidth="1"/>
    <col min="10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H2" s="19" t="s">
        <v>574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5" t="s">
        <v>570</v>
      </c>
      <c r="H3" s="18">
        <f>COUNTIF(Tabella3[Categoria],G3)</f>
        <v>11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6" t="s">
        <v>571</v>
      </c>
      <c r="H4" s="18">
        <f>COUNTIF(Tabella3[Categoria],G4)</f>
        <v>5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6" t="s">
        <v>572</v>
      </c>
      <c r="H5" s="18">
        <f>COUNTIF(Tabella3[Categoria],G5)</f>
        <v>4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7" t="s">
        <v>573</v>
      </c>
      <c r="H6" s="20">
        <f>COUNTIF(Tabella3[Categoria],G6)</f>
        <v>4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H10" s="21" t="s">
        <v>574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22" t="s">
        <v>501</v>
      </c>
      <c r="H11" s="18">
        <f>COUNTIF(B2:B100,"H&amp;B")</f>
        <v>2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23" t="s">
        <v>507</v>
      </c>
      <c r="H12" s="18">
        <f t="shared" ref="H12:H16" si="0">COUNTIF(B3:B101,"H&amp;B")</f>
        <v>2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23" t="s">
        <v>509</v>
      </c>
      <c r="H13" s="18">
        <f t="shared" si="0"/>
        <v>2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23" t="s">
        <v>511</v>
      </c>
      <c r="H14" s="18">
        <f t="shared" si="0"/>
        <v>1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23" t="s">
        <v>525</v>
      </c>
      <c r="H15" s="18">
        <f t="shared" si="0"/>
        <v>1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24" t="s">
        <v>575</v>
      </c>
      <c r="H16" s="20">
        <f t="shared" si="0"/>
        <v>1</v>
      </c>
      <c r="I16" t="str">
        <f ca="1">_xlfn.FORMULATEXT(H16)</f>
        <v>=CONTA.SE(B7:B105;"H&amp;B")</v>
      </c>
    </row>
    <row r="17" spans="1:9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9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I18" s="31" t="s">
        <v>576</v>
      </c>
    </row>
    <row r="19" spans="1:9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25" t="s">
        <v>499</v>
      </c>
      <c r="H19" s="26"/>
      <c r="I19" s="37">
        <f>SUMIF($C$2:$C$80,G19,$D$2:$D$80)</f>
        <v>611780</v>
      </c>
    </row>
    <row r="20" spans="1:9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27" t="s">
        <v>571</v>
      </c>
      <c r="H20" s="28"/>
      <c r="I20" s="38">
        <f>SUMIF($C$2:$C$80,G20,$D$2:$D$80)</f>
        <v>30860</v>
      </c>
    </row>
    <row r="21" spans="1:9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27" t="s">
        <v>572</v>
      </c>
      <c r="H21" s="28"/>
      <c r="I21" s="38">
        <f>SUMIF($C$2:$C$80,G21,$D$2:$D$80)</f>
        <v>54000</v>
      </c>
    </row>
    <row r="22" spans="1:9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29" t="s">
        <v>573</v>
      </c>
      <c r="H22" s="30"/>
      <c r="I22" s="39">
        <f>SUMIF($C$2:$C$80,G22,$D$2:$D$80)</f>
        <v>6765600</v>
      </c>
    </row>
    <row r="23" spans="1:9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I23" s="33" t="str">
        <f ca="1">_xlfn.FORMULATEXT(I22)</f>
        <v>=SOMMA.SE($C$2:$C$80;G22;$D$2:$D$80)</v>
      </c>
    </row>
    <row r="24" spans="1:9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I24" s="32"/>
    </row>
    <row r="25" spans="1:9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I25" s="31" t="s">
        <v>577</v>
      </c>
    </row>
    <row r="26" spans="1:9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34" t="s">
        <v>501</v>
      </c>
      <c r="H26" s="26"/>
      <c r="I26" s="37">
        <f>SUMIF($B$2:$B$80,G26,$D$2:$D$80)</f>
        <v>73450</v>
      </c>
    </row>
    <row r="27" spans="1:9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s="35" t="s">
        <v>507</v>
      </c>
      <c r="H27" s="28"/>
      <c r="I27" s="37">
        <f t="shared" ref="I27:I32" si="1">SUMIF($B$2:$B$80,G27,$D$2:$D$80)</f>
        <v>50800</v>
      </c>
    </row>
    <row r="28" spans="1:9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s="35" t="s">
        <v>509</v>
      </c>
      <c r="H28" s="28"/>
      <c r="I28" s="37">
        <f t="shared" si="1"/>
        <v>98450</v>
      </c>
    </row>
    <row r="29" spans="1:9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s="35" t="s">
        <v>511</v>
      </c>
      <c r="H29" s="28"/>
      <c r="I29" s="37">
        <f t="shared" si="1"/>
        <v>7950</v>
      </c>
    </row>
    <row r="30" spans="1:9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G30" s="35" t="s">
        <v>525</v>
      </c>
      <c r="H30" s="28"/>
      <c r="I30" s="37">
        <f t="shared" si="1"/>
        <v>283000</v>
      </c>
    </row>
    <row r="31" spans="1:9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G31" s="35" t="s">
        <v>528</v>
      </c>
      <c r="H31" s="28"/>
      <c r="I31" s="37">
        <f t="shared" si="1"/>
        <v>107700</v>
      </c>
    </row>
    <row r="32" spans="1:9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G32" s="36" t="s">
        <v>529</v>
      </c>
      <c r="H32" s="30"/>
      <c r="I32" s="40">
        <f t="shared" si="1"/>
        <v>27270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Marc Randrianarisoa</cp:lastModifiedBy>
  <dcterms:created xsi:type="dcterms:W3CDTF">2005-04-12T12:35:30Z</dcterms:created>
  <dcterms:modified xsi:type="dcterms:W3CDTF">2025-09-17T14:33:18Z</dcterms:modified>
</cp:coreProperties>
</file>