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Устройства" sheetId="1" r:id="rId4"/>
    <sheet state="visible" name="Особенности тестирования функци" sheetId="2" r:id="rId5"/>
    <sheet state="visible" name="Поля ввода" sheetId="3" r:id="rId6"/>
    <sheet state="visible" name="Состояния" sheetId="4" r:id="rId7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color rgb="FF000000"/>
      <name val="Montserrat"/>
    </font>
    <font>
      <b/>
      <sz val="9.0"/>
      <color rgb="FF000000"/>
      <name val="Montserrat"/>
    </font>
    <font>
      <sz val="9.0"/>
      <color theme="1"/>
      <name val="Montserrat"/>
    </font>
    <font>
      <sz val="9.0"/>
      <color rgb="FF000000"/>
      <name val="Montserrat"/>
    </font>
    <font>
      <color theme="1"/>
      <name val="Arial"/>
    </font>
    <font>
      <b/>
      <color theme="1"/>
      <name val="Arial"/>
    </font>
    <font>
      <b/>
      <sz val="9.0"/>
      <color theme="1"/>
      <name val="Montserrat"/>
    </font>
  </fonts>
  <fills count="3">
    <fill>
      <patternFill patternType="none"/>
    </fill>
    <fill>
      <patternFill patternType="lightGray"/>
    </fill>
    <fill>
      <patternFill patternType="solid">
        <fgColor rgb="FF77CAF9"/>
        <bgColor rgb="FF77CAF9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2" fontId="2" numFmtId="0" xfId="0" applyAlignment="1" applyFont="1">
      <alignment horizontal="center" vertical="center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1" numFmtId="0" xfId="0" applyAlignment="1" applyFont="1">
      <alignment shrinkToFit="0" vertical="center" wrapText="0"/>
    </xf>
    <xf borderId="0" fillId="2" fontId="5" numFmtId="0" xfId="0" applyFont="1"/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86"/>
    <col customWidth="1" min="2" max="2" width="85.86"/>
  </cols>
  <sheetData>
    <row r="1" ht="36.0" customHeight="1">
      <c r="A1" s="1" t="str">
        <f>IFERROR(__xludf.DUMMYFUNCTION("IMPORTRANGE(""1b_y4EIwebEGvqCMBRNcC9a3DZkN4Y5MPlU0KpL72Z1g"", ""Устройства!A1:B"")")," 📱 Устройства")</f>
        <v> 📱 Устройства</v>
      </c>
      <c r="B1" s="2"/>
    </row>
    <row r="2">
      <c r="A2" s="3" t="str">
        <f>IFERROR(__xludf.DUMMYFUNCTION("""COMPUTED_VALUE"""),"Операционные системы (ОС)")</f>
        <v>Операционные системы (ОС)</v>
      </c>
      <c r="B2" s="4"/>
    </row>
    <row r="3">
      <c r="A3" s="5"/>
      <c r="B3" s="6" t="str">
        <f>IFERROR(__xludf.DUMMYFUNCTION("""COMPUTED_VALUE"""),"Android, поддержка версий")</f>
        <v>Android, поддержка версий</v>
      </c>
    </row>
    <row r="4">
      <c r="A4" s="5"/>
      <c r="B4" s="6" t="str">
        <f>IFERROR(__xludf.DUMMYFUNCTION("""COMPUTED_VALUE"""),"IOS, поддержка версий")</f>
        <v>IOS, поддержка версий</v>
      </c>
    </row>
    <row r="5">
      <c r="A5" s="7"/>
      <c r="B5" s="7"/>
    </row>
    <row r="6">
      <c r="A6" s="3" t="str">
        <f>IFERROR(__xludf.DUMMYFUNCTION("""COMPUTED_VALUE"""),"Типы устройств")</f>
        <v>Типы устройств</v>
      </c>
      <c r="B6" s="4"/>
    </row>
    <row r="7">
      <c r="A7" s="5"/>
      <c r="B7" s="6" t="str">
        <f>IFERROR(__xludf.DUMMYFUNCTION("""COMPUTED_VALUE"""),"Смартфоны")</f>
        <v>Смартфоны</v>
      </c>
    </row>
    <row r="8">
      <c r="A8" s="5"/>
      <c r="B8" s="6" t="str">
        <f>IFERROR(__xludf.DUMMYFUNCTION("""COMPUTED_VALUE"""),"Планшеты")</f>
        <v>Планшеты</v>
      </c>
    </row>
    <row r="9">
      <c r="A9" s="5"/>
      <c r="B9" s="6" t="str">
        <f>IFERROR(__xludf.DUMMYFUNCTION("""COMPUTED_VALUE"""),"Умные часы")</f>
        <v>Умные часы</v>
      </c>
    </row>
    <row r="10">
      <c r="A10" s="5"/>
      <c r="B10" s="6" t="str">
        <f>IFERROR(__xludf.DUMMYFUNCTION("""COMPUTED_VALUE"""),"Телевизоры")</f>
        <v>Телевизоры</v>
      </c>
    </row>
    <row r="11">
      <c r="A11" s="7"/>
      <c r="B11" s="6" t="str">
        <f>IFERROR(__xludf.DUMMYFUNCTION("""COMPUTED_VALUE"""),"Мультимедийные системы")</f>
        <v>Мультимедийные системы</v>
      </c>
    </row>
    <row r="12">
      <c r="A12" s="7"/>
      <c r="B12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86"/>
    <col customWidth="1" min="2" max="2" width="85.86"/>
  </cols>
  <sheetData>
    <row r="1" ht="36.0" customHeight="1">
      <c r="A1" s="8" t="str">
        <f>IFERROR(__xludf.DUMMYFUNCTION("IMPORTRANGE(""1b_y4EIwebEGvqCMBRNcC9a3DZkN4Y5MPlU0KpL72Z1g"", ""Особенности тестирования функциональности!A1:B"")")," 💬 Особенности тестирования функциональности")</f>
        <v> 💬 Особенности тестирования функциональности</v>
      </c>
      <c r="B1" s="9"/>
    </row>
    <row r="2">
      <c r="A2" s="10" t="str">
        <f>IFERROR(__xludf.DUMMYFUNCTION("""COMPUTED_VALUE"""),"Push-уведомления приложения")</f>
        <v>Push-уведомления приложения</v>
      </c>
      <c r="B2" s="11"/>
    </row>
    <row r="3">
      <c r="A3" s="11"/>
      <c r="B3" s="12" t="str">
        <f>IFERROR(__xludf.DUMMYFUNCTION("""COMPUTED_VALUE"""),"Работают в соответствии с спецификацией")</f>
        <v>Работают в соответствии с спецификацией</v>
      </c>
    </row>
    <row r="4">
      <c r="A4" s="11"/>
      <c r="B4" s="12"/>
    </row>
    <row r="5">
      <c r="A5" s="13" t="str">
        <f>IFERROR(__xludf.DUMMYFUNCTION("""COMPUTED_VALUE"""),"Permissions (разрешения)")</f>
        <v>Permissions (разрешения)</v>
      </c>
      <c r="B5" s="11"/>
    </row>
    <row r="6">
      <c r="A6" s="10"/>
      <c r="B6" s="11" t="str">
        <f>IFERROR(__xludf.DUMMYFUNCTION("""COMPUTED_VALUE"""),"Как приложение работает, если нет разрешений на: ")</f>
        <v>Как приложение работает, если нет разрешений на: </v>
      </c>
    </row>
    <row r="7">
      <c r="A7" s="11"/>
      <c r="B7" s="12" t="str">
        <f>IFERROR(__xludf.DUMMYFUNCTION("""COMPUTED_VALUE"""),"Доступ к диску")</f>
        <v>Доступ к диску</v>
      </c>
    </row>
    <row r="8">
      <c r="A8" s="11"/>
      <c r="B8" s="12" t="str">
        <f>IFERROR(__xludf.DUMMYFUNCTION("""COMPUTED_VALUE"""),"Совершать и принимать вызовы")</f>
        <v>Совершать и принимать вызовы</v>
      </c>
    </row>
    <row r="9">
      <c r="A9" s="11"/>
      <c r="B9" s="12" t="str">
        <f>IFERROR(__xludf.DUMMYFUNCTION("""COMPUTED_VALUE"""),"Получение и отправка SMS или MMS")</f>
        <v>Получение и отправка SMS или MMS</v>
      </c>
    </row>
    <row r="10">
      <c r="A10" s="11"/>
      <c r="B10" s="12" t="str">
        <f>IFERROR(__xludf.DUMMYFUNCTION("""COMPUTED_VALUE"""),"GPS и сетевое местоположение")</f>
        <v>GPS и сетевое местоположение</v>
      </c>
    </row>
    <row r="11">
      <c r="A11" s="11"/>
      <c r="B11" s="12" t="str">
        <f>IFERROR(__xludf.DUMMYFUNCTION("""COMPUTED_VALUE"""),"Камера")</f>
        <v>Камера</v>
      </c>
    </row>
    <row r="12">
      <c r="A12" s="11"/>
      <c r="B12" s="12" t="str">
        <f>IFERROR(__xludf.DUMMYFUNCTION("""COMPUTED_VALUE"""),"Чтение/запись контактов")</f>
        <v>Чтение/запись контактов</v>
      </c>
    </row>
    <row r="13">
      <c r="A13" s="11"/>
      <c r="B13" s="12" t="str">
        <f>IFERROR(__xludf.DUMMYFUNCTION("""COMPUTED_VALUE"""),"Микрофон")</f>
        <v>Микрофон</v>
      </c>
    </row>
    <row r="14">
      <c r="A14" s="11"/>
      <c r="B14" s="12" t="str">
        <f>IFERROR(__xludf.DUMMYFUNCTION("""COMPUTED_VALUE"""),"Чтение/запись событий календаря")</f>
        <v>Чтение/запись событий календаря</v>
      </c>
    </row>
    <row r="15">
      <c r="A15" s="11"/>
      <c r="B15" s="12"/>
    </row>
    <row r="16">
      <c r="A16" s="13" t="str">
        <f>IFERROR(__xludf.DUMMYFUNCTION("""COMPUTED_VALUE"""),"Звуковые эффекты")</f>
        <v>Звуковые эффекты</v>
      </c>
      <c r="B16" s="12"/>
    </row>
    <row r="17">
      <c r="A17" s="13"/>
      <c r="B17" s="12" t="str">
        <f>IFERROR(__xludf.DUMMYFUNCTION("""COMPUTED_VALUE"""),"При нажатии на кнопку воспроизводится звук, если это предусмотрено спецификацией")</f>
        <v>При нажатии на кнопку воспроизводится звук, если это предусмотрено спецификацией</v>
      </c>
    </row>
    <row r="18">
      <c r="A18" s="11"/>
      <c r="B18" s="12"/>
    </row>
    <row r="19">
      <c r="A19" s="13" t="str">
        <f>IFERROR(__xludf.DUMMYFUNCTION("""COMPUTED_VALUE"""),"Клавиатура")</f>
        <v>Клавиатура</v>
      </c>
      <c r="B19" s="12"/>
    </row>
    <row r="20">
      <c r="A20" s="14"/>
      <c r="B20" s="12" t="str">
        <f>IFERROR(__xludf.DUMMYFUNCTION("""COMPUTED_VALUE"""),"Не перекрывает важные элементы")</f>
        <v>Не перекрывает важные элементы</v>
      </c>
    </row>
    <row r="21">
      <c r="A21" s="11"/>
      <c r="B21" s="12"/>
    </row>
    <row r="22">
      <c r="A22" s="14" t="str">
        <f>IFERROR(__xludf.DUMMYFUNCTION("""COMPUTED_VALUE"""),"Многократное нажатие на экран")</f>
        <v>Многократное нажатие на экран</v>
      </c>
      <c r="B22" s="12"/>
    </row>
    <row r="23">
      <c r="A23" s="11"/>
      <c r="B23" s="12"/>
    </row>
    <row r="24">
      <c r="A24" s="13" t="str">
        <f>IFERROR(__xludf.DUMMYFUNCTION("""COMPUTED_VALUE"""),"Версии приложения")</f>
        <v>Версии приложения</v>
      </c>
      <c r="B24" s="12"/>
    </row>
    <row r="25">
      <c r="A25" s="11"/>
      <c r="B25" s="12" t="str">
        <f>IFERROR(__xludf.DUMMYFUNCTION("""COMPUTED_VALUE"""),"Установка приложения")</f>
        <v>Установка приложения</v>
      </c>
    </row>
    <row r="26">
      <c r="A26" s="11"/>
      <c r="B26" s="12" t="str">
        <f>IFERROR(__xludf.DUMMYFUNCTION("""COMPUTED_VALUE"""),"Удаление версии приложения")</f>
        <v>Удаление версии приложения</v>
      </c>
    </row>
    <row r="27">
      <c r="A27" s="11"/>
      <c r="B27" s="12" t="str">
        <f>IFERROR(__xludf.DUMMYFUNCTION("""COMPUTED_VALUE"""),"Обновлении версии приложения")</f>
        <v>Обновлении версии приложения</v>
      </c>
    </row>
    <row r="28">
      <c r="A28" s="11"/>
      <c r="B28" s="12"/>
    </row>
    <row r="29">
      <c r="A29" s="13" t="str">
        <f>IFERROR(__xludf.DUMMYFUNCTION("""COMPUTED_VALUE"""),"Работа с файлами")</f>
        <v>Работа с файлами</v>
      </c>
      <c r="B29" s="12"/>
    </row>
    <row r="30">
      <c r="A30" s="11"/>
      <c r="B30" s="12" t="str">
        <f>IFERROR(__xludf.DUMMYFUNCTION("""COMPUTED_VALUE"""),"Отправка")</f>
        <v>Отправка</v>
      </c>
    </row>
    <row r="31">
      <c r="A31" s="11"/>
      <c r="B31" s="12" t="str">
        <f>IFERROR(__xludf.DUMMYFUNCTION("""COMPUTED_VALUE"""),"Получение")</f>
        <v>Получение</v>
      </c>
    </row>
    <row r="32">
      <c r="A32" s="11"/>
      <c r="B32" s="12" t="str">
        <f>IFERROR(__xludf.DUMMYFUNCTION("""COMPUTED_VALUE"""),"Просмотр")</f>
        <v>Просмотр</v>
      </c>
    </row>
    <row r="33">
      <c r="A33" s="11"/>
      <c r="B33" s="12"/>
    </row>
    <row r="34">
      <c r="A34" s="13" t="str">
        <f>IFERROR(__xludf.DUMMYFUNCTION("""COMPUTED_VALUE"""),"Ошибки")</f>
        <v>Ошибки</v>
      </c>
      <c r="B34" s="12"/>
    </row>
    <row r="35">
      <c r="A35" s="11"/>
      <c r="B35" s="12" t="str">
        <f>IFERROR(__xludf.DUMMYFUNCTION("""COMPUTED_VALUE"""),"Ошибки разрешений")</f>
        <v>Ошибки разрешений</v>
      </c>
    </row>
    <row r="36">
      <c r="A36" s="11"/>
      <c r="B36" s="12" t="str">
        <f>IFERROR(__xludf.DUMMYFUNCTION("""COMPUTED_VALUE"""),"Нет соединения с интернетом")</f>
        <v>Нет соединения с интернетом</v>
      </c>
    </row>
    <row r="37">
      <c r="A37" s="11"/>
      <c r="B37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86"/>
    <col customWidth="1" min="2" max="2" width="85.86"/>
  </cols>
  <sheetData>
    <row r="1" ht="36.0" customHeight="1">
      <c r="A1" s="1" t="str">
        <f>IFERROR(__xludf.DUMMYFUNCTION("IMPORTRANGE(""1b_y4EIwebEGvqCMBRNcC9a3DZkN4Y5MPlU0KpL72Z1g"", ""Поля ввода!A1:B"")")," 🔡 Поля ввода")</f>
        <v> 🔡 Поля ввода</v>
      </c>
      <c r="B1" s="2"/>
    </row>
    <row r="2">
      <c r="A2" s="4" t="str">
        <f>IFERROR(__xludf.DUMMYFUNCTION("""COMPUTED_VALUE"""),"Проверка вводимого")</f>
        <v>Проверка вводимого</v>
      </c>
      <c r="B2" s="4"/>
    </row>
    <row r="3">
      <c r="A3" s="5"/>
      <c r="B3" s="7" t="str">
        <f>IFERROR(__xludf.DUMMYFUNCTION("""COMPUTED_VALUE"""),"Пустое поле")</f>
        <v>Пустое поле</v>
      </c>
    </row>
    <row r="4">
      <c r="A4" s="5"/>
      <c r="B4" s="7" t="str">
        <f>IFERROR(__xludf.DUMMYFUNCTION("""COMPUTED_VALUE"""),"Несколько пробелов")</f>
        <v>Несколько пробелов</v>
      </c>
    </row>
    <row r="5">
      <c r="A5" s="5"/>
      <c r="B5" s="7" t="str">
        <f>IFERROR(__xludf.DUMMYFUNCTION("""COMPUTED_VALUE"""),"Пробелы до и после текста")</f>
        <v>Пробелы до и после текста</v>
      </c>
    </row>
    <row r="6">
      <c r="A6" s="5"/>
      <c r="B6" s="7" t="str">
        <f>IFERROR(__xludf.DUMMYFUNCTION("""COMPUTED_VALUE"""),"Текст в верхнем регистре")</f>
        <v>Текст в верхнем регистре</v>
      </c>
    </row>
    <row r="7">
      <c r="A7" s="5"/>
      <c r="B7" s="7" t="str">
        <f>IFERROR(__xludf.DUMMYFUNCTION("""COMPUTED_VALUE"""),"Текст в нижнем регистре")</f>
        <v>Текст в нижнем регистре</v>
      </c>
    </row>
    <row r="8">
      <c r="A8" s="5"/>
      <c r="B8" s="7" t="str">
        <f>IFERROR(__xludf.DUMMYFUNCTION("""COMPUTED_VALUE"""),"Текст в верхнем и нижнем регистре")</f>
        <v>Текст в верхнем и нижнем регистре</v>
      </c>
    </row>
    <row r="9">
      <c r="A9" s="5"/>
      <c r="B9" s="7" t="str">
        <f>IFERROR(__xludf.DUMMYFUNCTION("""COMPUTED_VALUE"""),"Знаки препинания")</f>
        <v>Знаки препинания</v>
      </c>
    </row>
    <row r="10">
      <c r="A10" s="5"/>
      <c r="B10" s="7" t="str">
        <f>IFERROR(__xludf.DUMMYFUNCTION("""COMPUTED_VALUE"""),"Цифры")</f>
        <v>Цифры</v>
      </c>
    </row>
    <row r="11">
      <c r="A11" s="5"/>
      <c r="B11" s="7" t="str">
        <f>IFERROR(__xludf.DUMMYFUNCTION("""COMPUTED_VALUE"""),"Длинные строки: 255, 256, 257, 1000, 1024, 2000, 2048 и более символов")</f>
        <v>Длинные строки: 255, 256, 257, 1000, 1024, 2000, 2048 и более символов</v>
      </c>
    </row>
    <row r="12">
      <c r="A12" s="5"/>
      <c r="B12" s="7" t="str">
        <f>IFERROR(__xludf.DUMMYFUNCTION("""COMPUTED_VALUE"""),"Спецсимволы: `~@#$%^&amp;*()_+|-=\{}[]:”;’&lt;&gt;?,./®©£¥¢¦§«»€")</f>
        <v>Спецсимволы: `~@#$%^&amp;*()_+|-=\{}[]:”;’&lt;&gt;?,./®©£¥¢¦§«»€</v>
      </c>
    </row>
    <row r="13">
      <c r="A13" s="5"/>
      <c r="B13" s="7" t="str">
        <f>IFERROR(__xludf.DUMMYFUNCTION("""COMPUTED_VALUE"""),"Символы на разных языках")</f>
        <v>Символы на разных языках</v>
      </c>
    </row>
    <row r="14">
      <c r="A14" s="7"/>
      <c r="B14" s="7"/>
    </row>
    <row r="15">
      <c r="A15" s="4" t="str">
        <f>IFERROR(__xludf.DUMMYFUNCTION("""COMPUTED_VALUE"""),"Европейские спецсимволы")</f>
        <v>Европейские спецсимволы</v>
      </c>
      <c r="B15" s="4"/>
    </row>
    <row r="16">
      <c r="A16" s="5"/>
      <c r="B16" s="7" t="str">
        <f>IFERROR(__xludf.DUMMYFUNCTION("""COMPUTED_VALUE"""),"äöüÄÖÜß (fand German)")</f>
        <v>äöüÄÖÜß (fand German)</v>
      </c>
    </row>
    <row r="17">
      <c r="A17" s="5"/>
      <c r="B17" s="7" t="str">
        <f>IFERROR(__xludf.DUMMYFUNCTION("""COMPUTED_VALUE"""),"àâçéèêëîïôûùüÿ (fand French)")</f>
        <v>àâçéèêëîïôûùüÿ (fand French)</v>
      </c>
    </row>
    <row r="18">
      <c r="A18" s="5"/>
      <c r="B18" s="7" t="str">
        <f>IFERROR(__xludf.DUMMYFUNCTION("""COMPUTED_VALUE"""),"NÑO (España, española)")</f>
        <v>NÑO (España, española)</v>
      </c>
    </row>
    <row r="19">
      <c r="A19" s="5"/>
      <c r="B19" s="7" t="str">
        <f>IFERROR(__xludf.DUMMYFUNCTION("""COMPUTED_VALUE"""),"éàòù ÀàÁáÈèÉéÌìÍíÒòÓóÙùÚú (Italian symbols)")</f>
        <v>éàòù ÀàÁáÈèÉéÌìÍíÒòÓóÙùÚú (Italian symbols)</v>
      </c>
    </row>
    <row r="20">
      <c r="A20" s="7"/>
      <c r="B20" s="7"/>
    </row>
    <row r="21">
      <c r="A21" s="4" t="str">
        <f>IFERROR(__xludf.DUMMYFUNCTION("""COMPUTED_VALUE"""),"Иероглифы")</f>
        <v>Иероглифы</v>
      </c>
      <c r="B21" s="4"/>
    </row>
    <row r="22">
      <c r="A22" s="5"/>
      <c r="B22" s="7" t="str">
        <f>IFERROR(__xludf.DUMMYFUNCTION("""COMPUTED_VALUE"""),"中国的 chinese")</f>
        <v>中国的 chinese</v>
      </c>
    </row>
    <row r="23">
      <c r="A23" s="5"/>
      <c r="B23" s="7" t="str">
        <f>IFERROR(__xludf.DUMMYFUNCTION("""COMPUTED_VALUE"""),"日本の japanese")</f>
        <v>日本の japanese</v>
      </c>
    </row>
    <row r="24">
      <c r="A24" s="5"/>
      <c r="B24" s="7" t="str">
        <f>IFERROR(__xludf.DUMMYFUNCTION("""COMPUTED_VALUE"""),"한국의 korean")</f>
        <v>한국의 korean</v>
      </c>
    </row>
    <row r="25">
      <c r="A25" s="7"/>
      <c r="B25" s="7"/>
    </row>
    <row r="26">
      <c r="A26" s="4" t="str">
        <f>IFERROR(__xludf.DUMMYFUNCTION("""COMPUTED_VALUE"""),"Проверка с использованием кода")</f>
        <v>Проверка с использованием кода</v>
      </c>
      <c r="B26" s="4"/>
    </row>
    <row r="27">
      <c r="A27" s="5"/>
      <c r="B27" s="7" t="str">
        <f>IFERROR(__xludf.DUMMYFUNCTION("""COMPUTED_VALUE"""),"javascript:alert('1');")</f>
        <v>javascript:alert('1');</v>
      </c>
    </row>
    <row r="28">
      <c r="A28" s="5"/>
      <c r="B28" s="7" t="str">
        <f>IFERROR(__xludf.DUMMYFUNCTION("""COMPUTED_VALUE"""),"&amp; &lt; &gt; '")</f>
        <v>&amp; &lt; &gt; '</v>
      </c>
    </row>
    <row r="29">
      <c r="A29" s="5"/>
      <c r="B29" s="7" t="str">
        <f>IFERROR(__xludf.DUMMYFUNCTION("""COMPUTED_VALUE"""),""" ' &amp; &lt; &gt;")</f>
        <v>" ' &amp; &lt; &gt;</v>
      </c>
    </row>
    <row r="30">
      <c r="A30" s="5"/>
      <c r="B30" s="7" t="str">
        <f>IFERROR(__xludf.DUMMYFUNCTION("""COMPUTED_VALUE"""),"“test"" 'test’ &amp;")</f>
        <v>“test" 'test’ &amp;</v>
      </c>
    </row>
    <row r="31">
      <c r="A31" s="15"/>
      <c r="B31" s="15"/>
    </row>
    <row r="32">
      <c r="A32" s="4" t="str">
        <f>IFERROR(__xludf.DUMMYFUNCTION("""COMPUTED_VALUE"""),"Проверка с использованием смайлов")</f>
        <v>Проверка с использованием смайлов</v>
      </c>
      <c r="B32" s="4"/>
    </row>
    <row r="33">
      <c r="A33" s="5"/>
      <c r="B33" s="15" t="str">
        <f>IFERROR(__xludf.DUMMYFUNCTION("""COMPUTED_VALUE"""),"😎🤝😊😁😘😍😄😒😂")</f>
        <v>😎🤝😊😁😘😍😄😒😂</v>
      </c>
    </row>
    <row r="34">
      <c r="A34" s="5"/>
      <c r="B34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86"/>
    <col customWidth="1" min="2" max="2" width="85.86"/>
  </cols>
  <sheetData>
    <row r="1" ht="36.0" customHeight="1">
      <c r="A1" s="1" t="str">
        <f>IFERROR(__xludf.DUMMYFUNCTION("IMPORTRANGE(""1b_y4EIwebEGvqCMBRNcC9a3DZkN4Y5MPlU0KpL72Z1g"", ""Состояния!A1:B"")")," 🌡️ Состояния и разрешения")</f>
        <v> 🌡️ Состояния и разрешения</v>
      </c>
      <c r="B1" s="2"/>
    </row>
    <row r="2">
      <c r="A2" s="3" t="str">
        <f>IFERROR(__xludf.DUMMYFUNCTION("""COMPUTED_VALUE"""),"Inactive (выгрузка приложения из памяти)")</f>
        <v>Inactive (выгрузка приложения из памяти)</v>
      </c>
      <c r="B2" s="4"/>
    </row>
    <row r="3">
      <c r="A3" s="5"/>
      <c r="B3" s="7"/>
    </row>
    <row r="4">
      <c r="A4" s="16" t="str">
        <f>IFERROR(__xludf.DUMMYFUNCTION("""COMPUTED_VALUE"""),"Фоновый режим")</f>
        <v>Фоновый режим</v>
      </c>
      <c r="B4" s="7"/>
    </row>
    <row r="5">
      <c r="A5" s="3"/>
      <c r="B5" s="7" t="str">
        <f>IFERROR(__xludf.DUMMYFUNCTION("""COMPUTED_VALUE"""),"Сворачивание и разворачивание приложений")</f>
        <v>Сворачивание и разворачивание приложений</v>
      </c>
    </row>
    <row r="6">
      <c r="A6" s="5"/>
      <c r="B6" s="7" t="str">
        <f>IFERROR(__xludf.DUMMYFUNCTION("""COMPUTED_VALUE"""),"При заблокированном экране")</f>
        <v>При заблокированном экране</v>
      </c>
    </row>
    <row r="7">
      <c r="A7" s="5"/>
      <c r="B7" s="7" t="str">
        <f>IFERROR(__xludf.DUMMYFUNCTION("""COMPUTED_VALUE"""),"После разблокировки экрана")</f>
        <v>После разблокировки экрана</v>
      </c>
    </row>
    <row r="8">
      <c r="A8" s="3"/>
      <c r="B8" s="7"/>
    </row>
    <row r="9">
      <c r="A9" s="16" t="str">
        <f>IFERROR(__xludf.DUMMYFUNCTION("""COMPUTED_VALUE"""),"Другие режимы")</f>
        <v>Другие режимы</v>
      </c>
      <c r="B9" s="7"/>
    </row>
    <row r="10">
      <c r="A10" s="15"/>
      <c r="B10" s="15" t="str">
        <f>IFERROR(__xludf.DUMMYFUNCTION("""COMPUTED_VALUE"""),"Работа в авиа-режиме")</f>
        <v>Работа в авиа-режиме</v>
      </c>
    </row>
    <row r="11">
      <c r="A11" s="3"/>
      <c r="B11" s="6" t="str">
        <f>IFERROR(__xludf.DUMMYFUNCTION("""COMPUTED_VALUE"""),"Работа при выключенном звуке")</f>
        <v>Работа при выключенном звуке</v>
      </c>
    </row>
    <row r="12">
      <c r="A12" s="5"/>
      <c r="B12" s="15"/>
    </row>
    <row r="13">
      <c r="A13" s="16" t="str">
        <f>IFERROR(__xludf.DUMMYFUNCTION("""COMPUTED_VALUE"""),"Прерывание работы приложения")</f>
        <v>Прерывание работы приложения</v>
      </c>
      <c r="B13" s="15"/>
    </row>
    <row r="14">
      <c r="A14" s="3"/>
      <c r="B14" s="15" t="str">
        <f>IFERROR(__xludf.DUMMYFUNCTION("""COMPUTED_VALUE"""),"Звонки ")</f>
        <v>Звонки </v>
      </c>
    </row>
    <row r="15">
      <c r="A15" s="5"/>
      <c r="B15" s="15" t="str">
        <f>IFERROR(__xludf.DUMMYFUNCTION("""COMPUTED_VALUE"""),"SMS ")</f>
        <v>SMS </v>
      </c>
    </row>
    <row r="16">
      <c r="A16" s="5"/>
      <c r="B16" s="15" t="str">
        <f>IFERROR(__xludf.DUMMYFUNCTION("""COMPUTED_VALUE"""),"Оповещение о малом заряде батареи")</f>
        <v>Оповещение о малом заряде батареи</v>
      </c>
    </row>
    <row r="17">
      <c r="A17" s="5"/>
      <c r="B17" s="15" t="str">
        <f>IFERROR(__xludf.DUMMYFUNCTION("""COMPUTED_VALUE"""),"Push-уведомления")</f>
        <v>Push-уведомления</v>
      </c>
    </row>
    <row r="18">
      <c r="A18" s="5"/>
      <c r="B18" s="15" t="str">
        <f>IFERROR(__xludf.DUMMYFUNCTION("""COMPUTED_VALUE"""),"Будильник")</f>
        <v>Будильник</v>
      </c>
    </row>
    <row r="19">
      <c r="A19" s="5"/>
      <c r="B19" s="15" t="str">
        <f>IFERROR(__xludf.DUMMYFUNCTION("""COMPUTED_VALUE"""),"Режим «Не беспокоить»")</f>
        <v>Режим «Не беспокоить»</v>
      </c>
    </row>
    <row r="20">
      <c r="A20" s="5"/>
      <c r="B20" s="15" t="str">
        <f>IFERROR(__xludf.DUMMYFUNCTION("""COMPUTED_VALUE"""),"При подключении/отключении зарядного устройства")</f>
        <v>При подключении/отключении зарядного устройства</v>
      </c>
    </row>
    <row r="21">
      <c r="A21" s="5"/>
      <c r="B21" s="15"/>
    </row>
  </sheetData>
  <drawing r:id="rId1"/>
</worksheet>
</file>